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2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\\w01\w308618$\02県庁\歯科保健関係資料集（R3作業用）\02歯科保健資料集\00 冊子ページ順\R3年度\"/>
    </mc:Choice>
  </mc:AlternateContent>
  <bookViews>
    <workbookView xWindow="0" yWindow="0" windowWidth="20490" windowHeight="8325"/>
  </bookViews>
  <sheets>
    <sheet name="一人平均う歯数 " sheetId="2" r:id="rId1"/>
    <sheet name="有病者率" sheetId="3" r:id="rId2"/>
    <sheet name="中学校（3年）" sheetId="1" r:id="rId3"/>
  </sheets>
  <definedNames>
    <definedName name="_xlnm._FilterDatabase" localSheetId="0" hidden="1">'一人平均う歯数 '!$P$28:$R$28</definedName>
    <definedName name="_xlnm._FilterDatabase" localSheetId="1" hidden="1">有病者率!$P$26:$R$26</definedName>
    <definedName name="_xlnm.Print_Area" localSheetId="0">'一人平均う歯数 '!$B$1:$N$127</definedName>
    <definedName name="_xlnm.Print_Area" localSheetId="2">'中学校（3年）'!$A$1:$CV$29</definedName>
    <definedName name="_xlnm.Print_Area" localSheetId="1">有病者率!$B$1:$N$128</definedName>
    <definedName name="_xlnm.Print_Titles" localSheetId="2">'中学校（3年）'!$A:$A,'中学校（3年）'!$2:$4</definedName>
  </definedNames>
  <calcPr calcId="152511"/>
</workbook>
</file>

<file path=xl/calcChain.xml><?xml version="1.0" encoding="utf-8"?>
<calcChain xmlns="http://schemas.openxmlformats.org/spreadsheetml/2006/main">
  <c r="BS1" i="1" l="1"/>
  <c r="R34" i="3"/>
  <c r="R27" i="3"/>
  <c r="R37" i="3"/>
  <c r="R29" i="3"/>
  <c r="R46" i="3"/>
  <c r="R28" i="3"/>
  <c r="R35" i="3"/>
  <c r="R45" i="3"/>
  <c r="R36" i="3"/>
  <c r="R42" i="3"/>
  <c r="R32" i="3"/>
  <c r="R41" i="3"/>
  <c r="R44" i="3"/>
  <c r="R40" i="3"/>
  <c r="R30" i="3"/>
  <c r="R31" i="3"/>
  <c r="R43" i="3"/>
  <c r="R38" i="3"/>
  <c r="R39" i="3"/>
  <c r="R33" i="3"/>
  <c r="R38" i="2"/>
  <c r="R29" i="2"/>
  <c r="R40" i="2"/>
  <c r="R33" i="2"/>
  <c r="R48" i="2"/>
  <c r="R30" i="2"/>
  <c r="R32" i="2"/>
  <c r="R43" i="2"/>
  <c r="R41" i="2"/>
  <c r="R42" i="2"/>
  <c r="R35" i="2"/>
  <c r="R47" i="2"/>
  <c r="R45" i="2"/>
  <c r="R46" i="2"/>
  <c r="R31" i="2"/>
  <c r="R34" i="2"/>
  <c r="R44" i="2"/>
  <c r="R37" i="2"/>
  <c r="R36" i="2"/>
  <c r="R39" i="2"/>
  <c r="CM29" i="1" l="1"/>
  <c r="CL29" i="1"/>
  <c r="CK29" i="1"/>
  <c r="CG29" i="1"/>
  <c r="CF29" i="1"/>
  <c r="CE29" i="1"/>
  <c r="CA29" i="1"/>
  <c r="BZ29" i="1"/>
  <c r="BY29" i="1"/>
  <c r="BU29" i="1"/>
  <c r="BT29" i="1"/>
  <c r="BS29" i="1"/>
  <c r="BO29" i="1"/>
  <c r="BN29" i="1"/>
  <c r="BM29" i="1"/>
  <c r="BI29" i="1"/>
  <c r="BH29" i="1"/>
  <c r="BG29" i="1"/>
  <c r="BC29" i="1"/>
  <c r="BB29" i="1"/>
  <c r="BA29" i="1"/>
  <c r="AW29" i="1"/>
  <c r="AV29" i="1"/>
  <c r="AU29" i="1"/>
  <c r="AQ29" i="1"/>
  <c r="AP29" i="1"/>
  <c r="AO29" i="1"/>
  <c r="AK29" i="1"/>
  <c r="AJ29" i="1"/>
  <c r="AI29" i="1"/>
  <c r="AE29" i="1"/>
  <c r="AD29" i="1"/>
  <c r="AC29" i="1"/>
  <c r="Y29" i="1"/>
  <c r="X29" i="1"/>
  <c r="W29" i="1"/>
  <c r="S29" i="1"/>
  <c r="R29" i="1"/>
  <c r="Q29" i="1"/>
  <c r="M29" i="1"/>
  <c r="L29" i="1"/>
  <c r="K29" i="1"/>
  <c r="G29" i="1"/>
  <c r="F29" i="1"/>
  <c r="E29" i="1"/>
  <c r="AU1" i="1" l="1"/>
  <c r="W1" i="1"/>
  <c r="N5" i="1" l="1"/>
  <c r="AF5" i="1"/>
  <c r="B35" i="1" l="1"/>
  <c r="B34" i="1"/>
  <c r="BD25" i="1"/>
  <c r="BE25" i="1"/>
  <c r="BF25" i="1"/>
  <c r="BD26" i="1"/>
  <c r="BE26" i="1"/>
  <c r="BF26" i="1"/>
  <c r="BD27" i="1"/>
  <c r="BE27" i="1"/>
  <c r="BF27" i="1"/>
  <c r="BD28" i="1"/>
  <c r="BE28" i="1"/>
  <c r="BF28" i="1"/>
  <c r="AX25" i="1"/>
  <c r="AY25" i="1"/>
  <c r="AZ25" i="1"/>
  <c r="AX26" i="1"/>
  <c r="AY26" i="1"/>
  <c r="AZ26" i="1"/>
  <c r="AR25" i="1"/>
  <c r="AS25" i="1"/>
  <c r="AT25" i="1"/>
  <c r="AR26" i="1"/>
  <c r="AS26" i="1"/>
  <c r="AT26" i="1"/>
  <c r="AL25" i="1"/>
  <c r="AM25" i="1"/>
  <c r="AN25" i="1"/>
  <c r="AL26" i="1"/>
  <c r="AM26" i="1"/>
  <c r="AN26" i="1"/>
  <c r="AF25" i="1"/>
  <c r="AG25" i="1"/>
  <c r="AH25" i="1"/>
  <c r="AF26" i="1"/>
  <c r="AG26" i="1"/>
  <c r="AH26" i="1"/>
  <c r="Z25" i="1"/>
  <c r="AA25" i="1"/>
  <c r="AB25" i="1"/>
  <c r="Z26" i="1"/>
  <c r="AA26" i="1"/>
  <c r="AB26" i="1"/>
  <c r="T25" i="1"/>
  <c r="U25" i="1"/>
  <c r="V25" i="1"/>
  <c r="T26" i="1"/>
  <c r="U26" i="1"/>
  <c r="V26" i="1"/>
  <c r="T27" i="1"/>
  <c r="U27" i="1"/>
  <c r="V27" i="1"/>
  <c r="N25" i="1"/>
  <c r="O25" i="1"/>
  <c r="P25" i="1"/>
  <c r="N26" i="1"/>
  <c r="O26" i="1"/>
  <c r="P26" i="1"/>
  <c r="N27" i="1"/>
  <c r="O27" i="1"/>
  <c r="P27" i="1"/>
  <c r="BJ25" i="1"/>
  <c r="BK25" i="1"/>
  <c r="BL25" i="1"/>
  <c r="BJ26" i="1"/>
  <c r="BK26" i="1"/>
  <c r="BL26" i="1"/>
  <c r="BP25" i="1"/>
  <c r="BQ25" i="1"/>
  <c r="BR25" i="1"/>
  <c r="BP26" i="1"/>
  <c r="BQ26" i="1"/>
  <c r="BR26" i="1"/>
  <c r="BV27" i="1"/>
  <c r="BW27" i="1"/>
  <c r="BX27" i="1"/>
  <c r="BV25" i="1"/>
  <c r="BW25" i="1"/>
  <c r="BX25" i="1"/>
  <c r="BV26" i="1"/>
  <c r="BW26" i="1"/>
  <c r="BX26" i="1"/>
  <c r="CB25" i="1"/>
  <c r="CC25" i="1"/>
  <c r="CD25" i="1"/>
  <c r="CB26" i="1"/>
  <c r="CC26" i="1"/>
  <c r="CD26" i="1"/>
  <c r="CH25" i="1"/>
  <c r="CI25" i="1"/>
  <c r="CJ25" i="1"/>
  <c r="CH26" i="1"/>
  <c r="CI26" i="1"/>
  <c r="CJ26" i="1"/>
  <c r="CH27" i="1"/>
  <c r="CI27" i="1"/>
  <c r="CJ27" i="1"/>
  <c r="CN25" i="1"/>
  <c r="CO25" i="1"/>
  <c r="CP25" i="1"/>
  <c r="CQ25" i="1"/>
  <c r="CT25" i="1" s="1"/>
  <c r="CR25" i="1"/>
  <c r="CU25" i="1" s="1"/>
  <c r="CN26" i="1"/>
  <c r="CO26" i="1"/>
  <c r="CP26" i="1"/>
  <c r="CQ26" i="1"/>
  <c r="CS26" i="1" s="1"/>
  <c r="CV26" i="1" s="1"/>
  <c r="CR26" i="1"/>
  <c r="CU26" i="1" s="1"/>
  <c r="CT26" i="1"/>
  <c r="CN27" i="1"/>
  <c r="CO27" i="1"/>
  <c r="CP27" i="1"/>
  <c r="CQ27" i="1"/>
  <c r="CS27" i="1" s="1"/>
  <c r="CV27" i="1" s="1"/>
  <c r="CR27" i="1"/>
  <c r="CU27" i="1" s="1"/>
  <c r="CT27" i="1"/>
  <c r="CQ5" i="1"/>
  <c r="H25" i="1"/>
  <c r="I25" i="1"/>
  <c r="J25" i="1"/>
  <c r="H26" i="1"/>
  <c r="I26" i="1"/>
  <c r="J26" i="1"/>
  <c r="B29" i="1"/>
  <c r="H29" i="1" s="1"/>
  <c r="C29" i="1"/>
  <c r="D29" i="1"/>
  <c r="CS25" i="1" l="1"/>
  <c r="CV25" i="1" s="1"/>
  <c r="P24" i="1"/>
  <c r="N7" i="1"/>
  <c r="O7" i="1"/>
  <c r="P7" i="1"/>
  <c r="N8" i="1"/>
  <c r="O8" i="1"/>
  <c r="P8" i="1"/>
  <c r="N9" i="1"/>
  <c r="O9" i="1"/>
  <c r="P9" i="1"/>
  <c r="N10" i="1"/>
  <c r="O10" i="1"/>
  <c r="P10" i="1"/>
  <c r="N11" i="1"/>
  <c r="O11" i="1"/>
  <c r="P11" i="1"/>
  <c r="N12" i="1"/>
  <c r="O12" i="1"/>
  <c r="P12" i="1"/>
  <c r="N13" i="1"/>
  <c r="O13" i="1"/>
  <c r="P13" i="1"/>
  <c r="N14" i="1"/>
  <c r="O14" i="1"/>
  <c r="P14" i="1"/>
  <c r="N15" i="1"/>
  <c r="O15" i="1"/>
  <c r="P15" i="1"/>
  <c r="N16" i="1"/>
  <c r="O16" i="1"/>
  <c r="P16" i="1"/>
  <c r="N17" i="1"/>
  <c r="O17" i="1"/>
  <c r="P17" i="1"/>
  <c r="N18" i="1"/>
  <c r="O18" i="1"/>
  <c r="P18" i="1"/>
  <c r="N19" i="1"/>
  <c r="O19" i="1"/>
  <c r="P19" i="1"/>
  <c r="N20" i="1"/>
  <c r="O20" i="1"/>
  <c r="P20" i="1"/>
  <c r="N21" i="1"/>
  <c r="O21" i="1"/>
  <c r="P21" i="1"/>
  <c r="N22" i="1"/>
  <c r="O22" i="1"/>
  <c r="P22" i="1"/>
  <c r="N23" i="1"/>
  <c r="O23" i="1"/>
  <c r="P23" i="1"/>
  <c r="N24" i="1"/>
  <c r="O24" i="1"/>
  <c r="N28" i="1"/>
  <c r="O28" i="1"/>
  <c r="P28" i="1"/>
  <c r="O5" i="1"/>
  <c r="P5" i="1"/>
  <c r="P6" i="1"/>
  <c r="O6" i="1"/>
  <c r="N6" i="1"/>
  <c r="BJ29" i="1" l="1"/>
  <c r="BK29" i="1"/>
  <c r="BL29" i="1"/>
  <c r="BD29" i="1"/>
  <c r="AX5" i="1"/>
  <c r="AZ29" i="1"/>
  <c r="AY29" i="1"/>
  <c r="AX29" i="1"/>
  <c r="AR24" i="1"/>
  <c r="AR28" i="1"/>
  <c r="AS28" i="1"/>
  <c r="AT28" i="1"/>
  <c r="AS24" i="1"/>
  <c r="AT24" i="1"/>
  <c r="AR27" i="1"/>
  <c r="AS27" i="1"/>
  <c r="AT27" i="1"/>
  <c r="AR23" i="1"/>
  <c r="AS23" i="1"/>
  <c r="AT23" i="1"/>
  <c r="AR12" i="1"/>
  <c r="AS12" i="1"/>
  <c r="AT12" i="1"/>
  <c r="AR13" i="1"/>
  <c r="AS13" i="1"/>
  <c r="AT13" i="1"/>
  <c r="AR14" i="1"/>
  <c r="AS14" i="1"/>
  <c r="AT14" i="1"/>
  <c r="AR15" i="1"/>
  <c r="AS15" i="1"/>
  <c r="AT15" i="1"/>
  <c r="AR16" i="1"/>
  <c r="AS16" i="1"/>
  <c r="AT16" i="1"/>
  <c r="AR17" i="1"/>
  <c r="AS17" i="1"/>
  <c r="AT17" i="1"/>
  <c r="AR18" i="1"/>
  <c r="AS18" i="1"/>
  <c r="AT18" i="1"/>
  <c r="AR19" i="1"/>
  <c r="AS19" i="1"/>
  <c r="AT19" i="1"/>
  <c r="AR20" i="1"/>
  <c r="AS20" i="1"/>
  <c r="AT20" i="1"/>
  <c r="AR21" i="1"/>
  <c r="AS21" i="1"/>
  <c r="AT21" i="1"/>
  <c r="AR22" i="1"/>
  <c r="AS22" i="1"/>
  <c r="AT22" i="1"/>
  <c r="AR6" i="1"/>
  <c r="AS6" i="1"/>
  <c r="AT6" i="1"/>
  <c r="AR7" i="1"/>
  <c r="AS7" i="1"/>
  <c r="AT7" i="1"/>
  <c r="AR8" i="1"/>
  <c r="AS8" i="1"/>
  <c r="AT8" i="1"/>
  <c r="AR9" i="1"/>
  <c r="AS9" i="1"/>
  <c r="AT9" i="1"/>
  <c r="AR10" i="1"/>
  <c r="AS10" i="1"/>
  <c r="AT10" i="1"/>
  <c r="AR11" i="1"/>
  <c r="AS11" i="1"/>
  <c r="AT11" i="1"/>
  <c r="AR5" i="1"/>
  <c r="AT5" i="1"/>
  <c r="AS5" i="1"/>
  <c r="AT29" i="1"/>
  <c r="AS29" i="1"/>
  <c r="AR29" i="1"/>
  <c r="T29" i="1"/>
  <c r="P29" i="1"/>
  <c r="O29" i="1"/>
  <c r="N29" i="1"/>
  <c r="BR29" i="1" l="1"/>
  <c r="BQ29" i="1"/>
  <c r="BP29" i="1"/>
  <c r="BR28" i="1"/>
  <c r="BQ28" i="1"/>
  <c r="BP28" i="1"/>
  <c r="BR27" i="1"/>
  <c r="BQ27" i="1"/>
  <c r="BP27" i="1"/>
  <c r="BR24" i="1"/>
  <c r="BQ24" i="1"/>
  <c r="BP24" i="1"/>
  <c r="BR23" i="1"/>
  <c r="BQ23" i="1"/>
  <c r="BP23" i="1"/>
  <c r="BR22" i="1"/>
  <c r="BQ22" i="1"/>
  <c r="BP22" i="1"/>
  <c r="BR21" i="1"/>
  <c r="BQ21" i="1"/>
  <c r="BP21" i="1"/>
  <c r="BR20" i="1"/>
  <c r="BQ20" i="1"/>
  <c r="BP20" i="1"/>
  <c r="BR19" i="1"/>
  <c r="BQ19" i="1"/>
  <c r="BP19" i="1"/>
  <c r="BR18" i="1"/>
  <c r="BQ18" i="1"/>
  <c r="BP18" i="1"/>
  <c r="BR17" i="1"/>
  <c r="BQ17" i="1"/>
  <c r="BP17" i="1"/>
  <c r="BR16" i="1"/>
  <c r="BQ16" i="1"/>
  <c r="BP16" i="1"/>
  <c r="BR15" i="1"/>
  <c r="BQ15" i="1"/>
  <c r="BP15" i="1"/>
  <c r="BR14" i="1"/>
  <c r="BQ14" i="1"/>
  <c r="BP14" i="1"/>
  <c r="BR13" i="1"/>
  <c r="BQ13" i="1"/>
  <c r="BP13" i="1"/>
  <c r="BR12" i="1"/>
  <c r="BQ12" i="1"/>
  <c r="BP12" i="1"/>
  <c r="BR11" i="1"/>
  <c r="BQ11" i="1"/>
  <c r="BP11" i="1"/>
  <c r="BR10" i="1"/>
  <c r="BQ10" i="1"/>
  <c r="BP10" i="1"/>
  <c r="BR9" i="1"/>
  <c r="BQ9" i="1"/>
  <c r="BP9" i="1"/>
  <c r="BR8" i="1"/>
  <c r="BQ8" i="1"/>
  <c r="BP8" i="1"/>
  <c r="BR7" i="1"/>
  <c r="BQ7" i="1"/>
  <c r="BP7" i="1"/>
  <c r="BR6" i="1"/>
  <c r="BQ6" i="1"/>
  <c r="BP6" i="1"/>
  <c r="BR5" i="1"/>
  <c r="BQ5" i="1"/>
  <c r="BP5" i="1"/>
  <c r="BJ5" i="1"/>
  <c r="BL28" i="1"/>
  <c r="BK28" i="1"/>
  <c r="BJ28" i="1"/>
  <c r="BL27" i="1"/>
  <c r="BK27" i="1"/>
  <c r="BJ27" i="1"/>
  <c r="BL24" i="1"/>
  <c r="BK24" i="1"/>
  <c r="BJ24" i="1"/>
  <c r="BL23" i="1"/>
  <c r="BK23" i="1"/>
  <c r="BJ23" i="1"/>
  <c r="BL22" i="1"/>
  <c r="BK22" i="1"/>
  <c r="BJ22" i="1"/>
  <c r="BL21" i="1"/>
  <c r="BK21" i="1"/>
  <c r="BJ21" i="1"/>
  <c r="BL20" i="1"/>
  <c r="BK20" i="1"/>
  <c r="BJ20" i="1"/>
  <c r="BL19" i="1"/>
  <c r="BK19" i="1"/>
  <c r="BJ19" i="1"/>
  <c r="BL18" i="1"/>
  <c r="BK18" i="1"/>
  <c r="BJ18" i="1"/>
  <c r="BL17" i="1"/>
  <c r="BK17" i="1"/>
  <c r="BJ17" i="1"/>
  <c r="BL16" i="1"/>
  <c r="BK16" i="1"/>
  <c r="BJ16" i="1"/>
  <c r="BL15" i="1"/>
  <c r="BK15" i="1"/>
  <c r="BJ15" i="1"/>
  <c r="BL14" i="1"/>
  <c r="BK14" i="1"/>
  <c r="BJ14" i="1"/>
  <c r="BL13" i="1"/>
  <c r="BK13" i="1"/>
  <c r="BJ13" i="1"/>
  <c r="BL12" i="1"/>
  <c r="BK12" i="1"/>
  <c r="BJ12" i="1"/>
  <c r="BL11" i="1"/>
  <c r="BK11" i="1"/>
  <c r="BJ11" i="1"/>
  <c r="BL10" i="1"/>
  <c r="BK10" i="1"/>
  <c r="BJ10" i="1"/>
  <c r="BL9" i="1"/>
  <c r="BK9" i="1"/>
  <c r="BJ9" i="1"/>
  <c r="BL8" i="1"/>
  <c r="BK8" i="1"/>
  <c r="BJ8" i="1"/>
  <c r="BL7" i="1"/>
  <c r="BK7" i="1"/>
  <c r="BJ7" i="1"/>
  <c r="BL6" i="1"/>
  <c r="BK6" i="1"/>
  <c r="BJ6" i="1"/>
  <c r="BL5" i="1"/>
  <c r="BK5" i="1"/>
  <c r="BF29" i="1"/>
  <c r="BE29" i="1"/>
  <c r="BF24" i="1"/>
  <c r="BE24" i="1"/>
  <c r="BD24" i="1"/>
  <c r="BF23" i="1"/>
  <c r="BE23" i="1"/>
  <c r="BD23" i="1"/>
  <c r="BF22" i="1"/>
  <c r="BE22" i="1"/>
  <c r="BD22" i="1"/>
  <c r="BF21" i="1"/>
  <c r="BE21" i="1"/>
  <c r="BD21" i="1"/>
  <c r="BF20" i="1"/>
  <c r="BE20" i="1"/>
  <c r="BD20" i="1"/>
  <c r="BF19" i="1"/>
  <c r="BE19" i="1"/>
  <c r="BD19" i="1"/>
  <c r="BF18" i="1"/>
  <c r="BE18" i="1"/>
  <c r="BD18" i="1"/>
  <c r="BF17" i="1"/>
  <c r="BE17" i="1"/>
  <c r="BD17" i="1"/>
  <c r="BF16" i="1"/>
  <c r="BE16" i="1"/>
  <c r="BD16" i="1"/>
  <c r="BF15" i="1"/>
  <c r="BE15" i="1"/>
  <c r="BD15" i="1"/>
  <c r="BF14" i="1"/>
  <c r="BE14" i="1"/>
  <c r="BD14" i="1"/>
  <c r="BF13" i="1"/>
  <c r="BE13" i="1"/>
  <c r="BD13" i="1"/>
  <c r="BF12" i="1"/>
  <c r="BE12" i="1"/>
  <c r="BD12" i="1"/>
  <c r="BF11" i="1"/>
  <c r="BE11" i="1"/>
  <c r="BD11" i="1"/>
  <c r="BF10" i="1"/>
  <c r="BE10" i="1"/>
  <c r="BD10" i="1"/>
  <c r="BF9" i="1"/>
  <c r="BE9" i="1"/>
  <c r="BD9" i="1"/>
  <c r="BF8" i="1"/>
  <c r="BE8" i="1"/>
  <c r="BD8" i="1"/>
  <c r="BF7" i="1"/>
  <c r="BE7" i="1"/>
  <c r="BD7" i="1"/>
  <c r="BF6" i="1"/>
  <c r="BE6" i="1"/>
  <c r="BD6" i="1"/>
  <c r="BF5" i="1"/>
  <c r="BE5" i="1"/>
  <c r="BD5" i="1"/>
  <c r="AY5" i="1"/>
  <c r="AZ5" i="1"/>
  <c r="AX6" i="1"/>
  <c r="AY6" i="1"/>
  <c r="AZ6" i="1"/>
  <c r="AX7" i="1"/>
  <c r="AY7" i="1"/>
  <c r="AZ7" i="1"/>
  <c r="AX8" i="1"/>
  <c r="AY8" i="1"/>
  <c r="AZ8" i="1"/>
  <c r="AX9" i="1"/>
  <c r="AY9" i="1"/>
  <c r="AZ9" i="1"/>
  <c r="AX10" i="1"/>
  <c r="AY10" i="1"/>
  <c r="AZ10" i="1"/>
  <c r="AX11" i="1"/>
  <c r="AY11" i="1"/>
  <c r="AZ11" i="1"/>
  <c r="AX12" i="1"/>
  <c r="AY12" i="1"/>
  <c r="AZ12" i="1"/>
  <c r="AX13" i="1"/>
  <c r="AY13" i="1"/>
  <c r="AZ13" i="1"/>
  <c r="AX14" i="1"/>
  <c r="AY14" i="1"/>
  <c r="AZ14" i="1"/>
  <c r="AX15" i="1"/>
  <c r="AY15" i="1"/>
  <c r="AZ15" i="1"/>
  <c r="AX16" i="1"/>
  <c r="AY16" i="1"/>
  <c r="AZ16" i="1"/>
  <c r="AX17" i="1"/>
  <c r="AY17" i="1"/>
  <c r="AZ17" i="1"/>
  <c r="AX18" i="1"/>
  <c r="AY18" i="1"/>
  <c r="AZ18" i="1"/>
  <c r="AX19" i="1"/>
  <c r="AY19" i="1"/>
  <c r="AZ19" i="1"/>
  <c r="AX20" i="1"/>
  <c r="AY20" i="1"/>
  <c r="AZ20" i="1"/>
  <c r="AX21" i="1"/>
  <c r="AY21" i="1"/>
  <c r="AZ21" i="1"/>
  <c r="AX22" i="1"/>
  <c r="AY22" i="1"/>
  <c r="AZ22" i="1"/>
  <c r="AX23" i="1"/>
  <c r="AY23" i="1"/>
  <c r="AZ23" i="1"/>
  <c r="AX24" i="1"/>
  <c r="AY24" i="1"/>
  <c r="AZ24" i="1"/>
  <c r="AX27" i="1"/>
  <c r="AY27" i="1"/>
  <c r="AZ27" i="1"/>
  <c r="AX28" i="1"/>
  <c r="AY28" i="1"/>
  <c r="AZ28" i="1"/>
  <c r="H24" i="1"/>
  <c r="H27" i="1"/>
  <c r="H5" i="1"/>
  <c r="I5" i="1"/>
  <c r="J5" i="1"/>
  <c r="H6" i="1"/>
  <c r="I6" i="1"/>
  <c r="J6" i="1"/>
  <c r="H7" i="1"/>
  <c r="I7" i="1"/>
  <c r="J7" i="1"/>
  <c r="H8" i="1"/>
  <c r="I8" i="1"/>
  <c r="J8" i="1"/>
  <c r="H9" i="1"/>
  <c r="I9" i="1"/>
  <c r="J9" i="1"/>
  <c r="H10" i="1"/>
  <c r="I10" i="1"/>
  <c r="J10" i="1"/>
  <c r="H11" i="1"/>
  <c r="I11" i="1"/>
  <c r="J11" i="1"/>
  <c r="H12" i="1"/>
  <c r="I12" i="1"/>
  <c r="J12" i="1"/>
  <c r="H13" i="1"/>
  <c r="I13" i="1"/>
  <c r="J13" i="1"/>
  <c r="H14" i="1"/>
  <c r="I14" i="1"/>
  <c r="J14" i="1"/>
  <c r="H15" i="1"/>
  <c r="I15" i="1"/>
  <c r="J15" i="1"/>
  <c r="H16" i="1"/>
  <c r="I16" i="1"/>
  <c r="J16" i="1"/>
  <c r="H17" i="1"/>
  <c r="I17" i="1"/>
  <c r="J17" i="1"/>
  <c r="H18" i="1"/>
  <c r="I18" i="1"/>
  <c r="J18" i="1"/>
  <c r="H19" i="1"/>
  <c r="I19" i="1"/>
  <c r="J19" i="1"/>
  <c r="H20" i="1"/>
  <c r="I20" i="1"/>
  <c r="J20" i="1"/>
  <c r="H21" i="1"/>
  <c r="I21" i="1"/>
  <c r="J21" i="1"/>
  <c r="H22" i="1"/>
  <c r="I22" i="1"/>
  <c r="J22" i="1"/>
  <c r="H23" i="1"/>
  <c r="I23" i="1"/>
  <c r="J23" i="1"/>
  <c r="I24" i="1"/>
  <c r="J24" i="1"/>
  <c r="I27" i="1"/>
  <c r="J27" i="1"/>
  <c r="H28" i="1"/>
  <c r="I28" i="1"/>
  <c r="J28" i="1"/>
  <c r="I29" i="1"/>
  <c r="J29" i="1"/>
  <c r="BV29" i="1" l="1"/>
  <c r="BV24" i="1"/>
  <c r="BW24" i="1"/>
  <c r="BX24" i="1"/>
  <c r="BV20" i="1"/>
  <c r="BW20" i="1"/>
  <c r="BX20" i="1"/>
  <c r="BV21" i="1"/>
  <c r="BW21" i="1"/>
  <c r="BX21" i="1"/>
  <c r="BV22" i="1"/>
  <c r="BW22" i="1"/>
  <c r="BX22" i="1"/>
  <c r="BV23" i="1"/>
  <c r="BW23" i="1"/>
  <c r="BX23" i="1"/>
  <c r="BV15" i="1"/>
  <c r="BW15" i="1"/>
  <c r="BX15" i="1"/>
  <c r="BV16" i="1"/>
  <c r="BW16" i="1"/>
  <c r="BX16" i="1"/>
  <c r="BV17" i="1"/>
  <c r="BW17" i="1"/>
  <c r="BX17" i="1"/>
  <c r="BV18" i="1"/>
  <c r="BW18" i="1"/>
  <c r="BX18" i="1"/>
  <c r="BV19" i="1"/>
  <c r="BW19" i="1"/>
  <c r="BX19" i="1"/>
  <c r="CH29" i="1"/>
  <c r="CI29" i="1"/>
  <c r="CJ29" i="1"/>
  <c r="CN29" i="1"/>
  <c r="CO29" i="1"/>
  <c r="CP29" i="1"/>
  <c r="CJ8" i="1"/>
  <c r="CH8" i="1"/>
  <c r="CD29" i="1"/>
  <c r="CC29" i="1"/>
  <c r="CB29" i="1"/>
  <c r="BX29" i="1"/>
  <c r="BW29" i="1"/>
  <c r="CB19" i="1"/>
  <c r="CC19" i="1"/>
  <c r="CD19" i="1"/>
  <c r="CH19" i="1"/>
  <c r="CI19" i="1"/>
  <c r="CJ19" i="1"/>
  <c r="CN19" i="1"/>
  <c r="CO19" i="1"/>
  <c r="CP19" i="1"/>
  <c r="CQ19" i="1"/>
  <c r="CT19" i="1" s="1"/>
  <c r="CR19" i="1"/>
  <c r="CU19" i="1" s="1"/>
  <c r="CB20" i="1"/>
  <c r="CC20" i="1"/>
  <c r="CD20" i="1"/>
  <c r="CH20" i="1"/>
  <c r="CI20" i="1"/>
  <c r="CJ20" i="1"/>
  <c r="CN20" i="1"/>
  <c r="CO20" i="1"/>
  <c r="CP20" i="1"/>
  <c r="CQ20" i="1"/>
  <c r="CR20" i="1"/>
  <c r="CU20" i="1" s="1"/>
  <c r="CB21" i="1"/>
  <c r="CC21" i="1"/>
  <c r="CD21" i="1"/>
  <c r="CH21" i="1"/>
  <c r="CI21" i="1"/>
  <c r="CJ21" i="1"/>
  <c r="CN21" i="1"/>
  <c r="CO21" i="1"/>
  <c r="CP21" i="1"/>
  <c r="CQ21" i="1"/>
  <c r="CR21" i="1"/>
  <c r="CU21" i="1" s="1"/>
  <c r="CB22" i="1"/>
  <c r="CC22" i="1"/>
  <c r="CD22" i="1"/>
  <c r="CH22" i="1"/>
  <c r="CI22" i="1"/>
  <c r="CJ22" i="1"/>
  <c r="CN22" i="1"/>
  <c r="CO22" i="1"/>
  <c r="CP22" i="1"/>
  <c r="CQ22" i="1"/>
  <c r="CR22" i="1"/>
  <c r="CU22" i="1" s="1"/>
  <c r="CB23" i="1"/>
  <c r="CC23" i="1"/>
  <c r="CD23" i="1"/>
  <c r="CH23" i="1"/>
  <c r="CI23" i="1"/>
  <c r="CJ23" i="1"/>
  <c r="CN23" i="1"/>
  <c r="CO23" i="1"/>
  <c r="CP23" i="1"/>
  <c r="CQ23" i="1"/>
  <c r="CT23" i="1" s="1"/>
  <c r="CR23" i="1"/>
  <c r="CU23" i="1" s="1"/>
  <c r="CB24" i="1"/>
  <c r="CC24" i="1"/>
  <c r="CD24" i="1"/>
  <c r="CH24" i="1"/>
  <c r="CI24" i="1"/>
  <c r="CJ24" i="1"/>
  <c r="CN24" i="1"/>
  <c r="CO24" i="1"/>
  <c r="CP24" i="1"/>
  <c r="CQ24" i="1"/>
  <c r="CR24" i="1"/>
  <c r="CB27" i="1"/>
  <c r="CC27" i="1"/>
  <c r="CD27" i="1"/>
  <c r="BV28" i="1"/>
  <c r="BW28" i="1"/>
  <c r="BX28" i="1"/>
  <c r="CB28" i="1"/>
  <c r="CC28" i="1"/>
  <c r="CD28" i="1"/>
  <c r="CH28" i="1"/>
  <c r="CI28" i="1"/>
  <c r="CJ28" i="1"/>
  <c r="CN28" i="1"/>
  <c r="CO28" i="1"/>
  <c r="CP28" i="1"/>
  <c r="CQ28" i="1"/>
  <c r="CR28" i="1"/>
  <c r="CU28" i="1" s="1"/>
  <c r="CB17" i="1"/>
  <c r="CC17" i="1"/>
  <c r="CD17" i="1"/>
  <c r="CH17" i="1"/>
  <c r="CI17" i="1"/>
  <c r="CJ17" i="1"/>
  <c r="CN17" i="1"/>
  <c r="CO17" i="1"/>
  <c r="CP17" i="1"/>
  <c r="CQ17" i="1"/>
  <c r="CT17" i="1" s="1"/>
  <c r="CR17" i="1"/>
  <c r="CU17" i="1" s="1"/>
  <c r="CB18" i="1"/>
  <c r="CC18" i="1"/>
  <c r="CD18" i="1"/>
  <c r="CH18" i="1"/>
  <c r="CI18" i="1"/>
  <c r="CJ18" i="1"/>
  <c r="CN18" i="1"/>
  <c r="CO18" i="1"/>
  <c r="CP18" i="1"/>
  <c r="CQ18" i="1"/>
  <c r="CR18" i="1"/>
  <c r="CU18" i="1" s="1"/>
  <c r="BV6" i="1"/>
  <c r="BW6" i="1"/>
  <c r="BX6" i="1"/>
  <c r="CB6" i="1"/>
  <c r="CC6" i="1"/>
  <c r="CD6" i="1"/>
  <c r="CH6" i="1"/>
  <c r="CI6" i="1"/>
  <c r="CJ6" i="1"/>
  <c r="CN6" i="1"/>
  <c r="CO6" i="1"/>
  <c r="CP6" i="1"/>
  <c r="CQ6" i="1"/>
  <c r="CR6" i="1"/>
  <c r="CU6" i="1" s="1"/>
  <c r="BV7" i="1"/>
  <c r="BW7" i="1"/>
  <c r="BX7" i="1"/>
  <c r="CB7" i="1"/>
  <c r="CC7" i="1"/>
  <c r="CD7" i="1"/>
  <c r="CH7" i="1"/>
  <c r="CI7" i="1"/>
  <c r="CJ7" i="1"/>
  <c r="CN7" i="1"/>
  <c r="CO7" i="1"/>
  <c r="CP7" i="1"/>
  <c r="CQ7" i="1"/>
  <c r="CR7" i="1"/>
  <c r="CU7" i="1" s="1"/>
  <c r="BV8" i="1"/>
  <c r="BW8" i="1"/>
  <c r="BX8" i="1"/>
  <c r="CB8" i="1"/>
  <c r="CC8" i="1"/>
  <c r="CD8" i="1"/>
  <c r="CI8" i="1"/>
  <c r="CN8" i="1"/>
  <c r="CO8" i="1"/>
  <c r="CP8" i="1"/>
  <c r="CQ8" i="1"/>
  <c r="CT8" i="1" s="1"/>
  <c r="CR8" i="1"/>
  <c r="CU8" i="1" s="1"/>
  <c r="BV9" i="1"/>
  <c r="BW9" i="1"/>
  <c r="BX9" i="1"/>
  <c r="CB9" i="1"/>
  <c r="CC9" i="1"/>
  <c r="CD9" i="1"/>
  <c r="CH9" i="1"/>
  <c r="CI9" i="1"/>
  <c r="CJ9" i="1"/>
  <c r="CN9" i="1"/>
  <c r="CO9" i="1"/>
  <c r="CP9" i="1"/>
  <c r="CQ9" i="1"/>
  <c r="CT9" i="1" s="1"/>
  <c r="CR9" i="1"/>
  <c r="BV10" i="1"/>
  <c r="BW10" i="1"/>
  <c r="BX10" i="1"/>
  <c r="CB10" i="1"/>
  <c r="CC10" i="1"/>
  <c r="CD10" i="1"/>
  <c r="CH10" i="1"/>
  <c r="CI10" i="1"/>
  <c r="CJ10" i="1"/>
  <c r="CN10" i="1"/>
  <c r="CO10" i="1"/>
  <c r="CP10" i="1"/>
  <c r="CQ10" i="1"/>
  <c r="CT10" i="1" s="1"/>
  <c r="CR10" i="1"/>
  <c r="CU10" i="1" s="1"/>
  <c r="BV11" i="1"/>
  <c r="BW11" i="1"/>
  <c r="BX11" i="1"/>
  <c r="CB11" i="1"/>
  <c r="CC11" i="1"/>
  <c r="CD11" i="1"/>
  <c r="CH11" i="1"/>
  <c r="CI11" i="1"/>
  <c r="CJ11" i="1"/>
  <c r="CN11" i="1"/>
  <c r="CO11" i="1"/>
  <c r="CP11" i="1"/>
  <c r="CQ11" i="1"/>
  <c r="CT11" i="1" s="1"/>
  <c r="CR11" i="1"/>
  <c r="BV12" i="1"/>
  <c r="BW12" i="1"/>
  <c r="BX12" i="1"/>
  <c r="CB12" i="1"/>
  <c r="CC12" i="1"/>
  <c r="CD12" i="1"/>
  <c r="CH12" i="1"/>
  <c r="CI12" i="1"/>
  <c r="CJ12" i="1"/>
  <c r="CN12" i="1"/>
  <c r="CO12" i="1"/>
  <c r="CP12" i="1"/>
  <c r="CQ12" i="1"/>
  <c r="CR12" i="1"/>
  <c r="CU12" i="1" s="1"/>
  <c r="BV13" i="1"/>
  <c r="BW13" i="1"/>
  <c r="BX13" i="1"/>
  <c r="CB13" i="1"/>
  <c r="CC13" i="1"/>
  <c r="CD13" i="1"/>
  <c r="CH13" i="1"/>
  <c r="CI13" i="1"/>
  <c r="CJ13" i="1"/>
  <c r="CN13" i="1"/>
  <c r="CO13" i="1"/>
  <c r="CP13" i="1"/>
  <c r="CQ13" i="1"/>
  <c r="CT13" i="1" s="1"/>
  <c r="CR13" i="1"/>
  <c r="BV14" i="1"/>
  <c r="BW14" i="1"/>
  <c r="BX14" i="1"/>
  <c r="CB14" i="1"/>
  <c r="CC14" i="1"/>
  <c r="CD14" i="1"/>
  <c r="CH14" i="1"/>
  <c r="CI14" i="1"/>
  <c r="CJ14" i="1"/>
  <c r="CN14" i="1"/>
  <c r="CO14" i="1"/>
  <c r="CP14" i="1"/>
  <c r="CQ14" i="1"/>
  <c r="CT14" i="1" s="1"/>
  <c r="CR14" i="1"/>
  <c r="CU14" i="1" s="1"/>
  <c r="CB15" i="1"/>
  <c r="CC15" i="1"/>
  <c r="CD15" i="1"/>
  <c r="CH15" i="1"/>
  <c r="CI15" i="1"/>
  <c r="CJ15" i="1"/>
  <c r="CN15" i="1"/>
  <c r="CO15" i="1"/>
  <c r="CP15" i="1"/>
  <c r="CQ15" i="1"/>
  <c r="CR15" i="1"/>
  <c r="CU15" i="1" s="1"/>
  <c r="CB16" i="1"/>
  <c r="CC16" i="1"/>
  <c r="CD16" i="1"/>
  <c r="CH16" i="1"/>
  <c r="CI16" i="1"/>
  <c r="CJ16" i="1"/>
  <c r="CN16" i="1"/>
  <c r="CO16" i="1"/>
  <c r="CP16" i="1"/>
  <c r="CQ16" i="1"/>
  <c r="CT16" i="1" s="1"/>
  <c r="CR16" i="1"/>
  <c r="CU16" i="1" s="1"/>
  <c r="CR5" i="1"/>
  <c r="CU5" i="1" s="1"/>
  <c r="CT5" i="1"/>
  <c r="CP5" i="1"/>
  <c r="CO5" i="1"/>
  <c r="CN5" i="1"/>
  <c r="CJ5" i="1"/>
  <c r="CI5" i="1"/>
  <c r="CH5" i="1"/>
  <c r="CD5" i="1"/>
  <c r="CC5" i="1"/>
  <c r="CB5" i="1"/>
  <c r="BX5" i="1"/>
  <c r="BW5" i="1"/>
  <c r="BV5" i="1"/>
  <c r="AN29" i="1"/>
  <c r="AM29" i="1"/>
  <c r="AL29" i="1"/>
  <c r="AL6" i="1"/>
  <c r="AM6" i="1"/>
  <c r="AN6" i="1"/>
  <c r="AL7" i="1"/>
  <c r="AM7" i="1"/>
  <c r="AN7" i="1"/>
  <c r="AL8" i="1"/>
  <c r="AM8" i="1"/>
  <c r="AN8" i="1"/>
  <c r="AL9" i="1"/>
  <c r="AM9" i="1"/>
  <c r="AN9" i="1"/>
  <c r="AL10" i="1"/>
  <c r="AM10" i="1"/>
  <c r="AN10" i="1"/>
  <c r="AL11" i="1"/>
  <c r="AM11" i="1"/>
  <c r="AN11" i="1"/>
  <c r="AL12" i="1"/>
  <c r="AM12" i="1"/>
  <c r="AN12" i="1"/>
  <c r="AL13" i="1"/>
  <c r="AM13" i="1"/>
  <c r="AN13" i="1"/>
  <c r="AL14" i="1"/>
  <c r="AM14" i="1"/>
  <c r="AN14" i="1"/>
  <c r="AL15" i="1"/>
  <c r="AM15" i="1"/>
  <c r="AN15" i="1"/>
  <c r="AL16" i="1"/>
  <c r="AM16" i="1"/>
  <c r="AN16" i="1"/>
  <c r="AL17" i="1"/>
  <c r="AM17" i="1"/>
  <c r="AN17" i="1"/>
  <c r="AL18" i="1"/>
  <c r="AM18" i="1"/>
  <c r="AN18" i="1"/>
  <c r="AL19" i="1"/>
  <c r="AM19" i="1"/>
  <c r="AN19" i="1"/>
  <c r="AL20" i="1"/>
  <c r="AM20" i="1"/>
  <c r="AN20" i="1"/>
  <c r="AL21" i="1"/>
  <c r="AM21" i="1"/>
  <c r="AN21" i="1"/>
  <c r="AL22" i="1"/>
  <c r="AM22" i="1"/>
  <c r="AN22" i="1"/>
  <c r="AL23" i="1"/>
  <c r="AM23" i="1"/>
  <c r="AN23" i="1"/>
  <c r="AL24" i="1"/>
  <c r="AM24" i="1"/>
  <c r="AN24" i="1"/>
  <c r="AL27" i="1"/>
  <c r="AM27" i="1"/>
  <c r="AN27" i="1"/>
  <c r="AL28" i="1"/>
  <c r="AM28" i="1"/>
  <c r="AN28" i="1"/>
  <c r="AN5" i="1"/>
  <c r="AM5" i="1"/>
  <c r="AL5" i="1"/>
  <c r="AH29" i="1"/>
  <c r="AG29" i="1"/>
  <c r="AF29" i="1"/>
  <c r="AF6" i="1"/>
  <c r="AG6" i="1"/>
  <c r="AH6" i="1"/>
  <c r="AF7" i="1"/>
  <c r="AG7" i="1"/>
  <c r="AH7" i="1"/>
  <c r="AF8" i="1"/>
  <c r="AG8" i="1"/>
  <c r="AH8" i="1"/>
  <c r="AF9" i="1"/>
  <c r="AG9" i="1"/>
  <c r="AH9" i="1"/>
  <c r="AF10" i="1"/>
  <c r="AG10" i="1"/>
  <c r="AH10" i="1"/>
  <c r="AF11" i="1"/>
  <c r="AG11" i="1"/>
  <c r="AH11" i="1"/>
  <c r="AF12" i="1"/>
  <c r="AG12" i="1"/>
  <c r="AH12" i="1"/>
  <c r="AF13" i="1"/>
  <c r="AG13" i="1"/>
  <c r="AH13" i="1"/>
  <c r="AF14" i="1"/>
  <c r="AG14" i="1"/>
  <c r="AH14" i="1"/>
  <c r="AF15" i="1"/>
  <c r="AG15" i="1"/>
  <c r="AH15" i="1"/>
  <c r="AF16" i="1"/>
  <c r="AG16" i="1"/>
  <c r="AH16" i="1"/>
  <c r="AF17" i="1"/>
  <c r="AG17" i="1"/>
  <c r="AH17" i="1"/>
  <c r="AF18" i="1"/>
  <c r="AG18" i="1"/>
  <c r="AH18" i="1"/>
  <c r="AF19" i="1"/>
  <c r="AG19" i="1"/>
  <c r="AH19" i="1"/>
  <c r="AF20" i="1"/>
  <c r="AG20" i="1"/>
  <c r="AH20" i="1"/>
  <c r="AF21" i="1"/>
  <c r="AG21" i="1"/>
  <c r="AH21" i="1"/>
  <c r="AF22" i="1"/>
  <c r="AG22" i="1"/>
  <c r="AH22" i="1"/>
  <c r="AF23" i="1"/>
  <c r="AG23" i="1"/>
  <c r="AH23" i="1"/>
  <c r="AF24" i="1"/>
  <c r="AG24" i="1"/>
  <c r="AH24" i="1"/>
  <c r="AF27" i="1"/>
  <c r="AG27" i="1"/>
  <c r="AH27" i="1"/>
  <c r="AF28" i="1"/>
  <c r="AG28" i="1"/>
  <c r="AH28" i="1"/>
  <c r="AH5" i="1"/>
  <c r="AG5" i="1"/>
  <c r="AB29" i="1"/>
  <c r="AA29" i="1"/>
  <c r="Z29" i="1"/>
  <c r="Z6" i="1"/>
  <c r="AA6" i="1"/>
  <c r="AB6" i="1"/>
  <c r="Z7" i="1"/>
  <c r="AA7" i="1"/>
  <c r="AB7" i="1"/>
  <c r="Z8" i="1"/>
  <c r="AA8" i="1"/>
  <c r="AB8" i="1"/>
  <c r="Z9" i="1"/>
  <c r="AA9" i="1"/>
  <c r="AB9" i="1"/>
  <c r="Z10" i="1"/>
  <c r="AA10" i="1"/>
  <c r="AB10" i="1"/>
  <c r="Z11" i="1"/>
  <c r="AA11" i="1"/>
  <c r="AB11" i="1"/>
  <c r="Z12" i="1"/>
  <c r="AA12" i="1"/>
  <c r="AB12" i="1"/>
  <c r="Z13" i="1"/>
  <c r="AA13" i="1"/>
  <c r="AB13" i="1"/>
  <c r="Z14" i="1"/>
  <c r="AA14" i="1"/>
  <c r="AB14" i="1"/>
  <c r="Z15" i="1"/>
  <c r="AA15" i="1"/>
  <c r="AB15" i="1"/>
  <c r="Z16" i="1"/>
  <c r="AA16" i="1"/>
  <c r="AB16" i="1"/>
  <c r="Z17" i="1"/>
  <c r="AA17" i="1"/>
  <c r="AB17" i="1"/>
  <c r="Z18" i="1"/>
  <c r="AA18" i="1"/>
  <c r="AB18" i="1"/>
  <c r="Z19" i="1"/>
  <c r="AA19" i="1"/>
  <c r="AB19" i="1"/>
  <c r="Z20" i="1"/>
  <c r="AA20" i="1"/>
  <c r="AB20" i="1"/>
  <c r="Z21" i="1"/>
  <c r="AA21" i="1"/>
  <c r="AB21" i="1"/>
  <c r="Z22" i="1"/>
  <c r="AA22" i="1"/>
  <c r="AB22" i="1"/>
  <c r="Z23" i="1"/>
  <c r="AA23" i="1"/>
  <c r="AB23" i="1"/>
  <c r="Z24" i="1"/>
  <c r="AA24" i="1"/>
  <c r="AB24" i="1"/>
  <c r="Z27" i="1"/>
  <c r="AA27" i="1"/>
  <c r="AB27" i="1"/>
  <c r="Z28" i="1"/>
  <c r="AA28" i="1"/>
  <c r="AB28" i="1"/>
  <c r="AB5" i="1"/>
  <c r="AA5" i="1"/>
  <c r="Z5" i="1"/>
  <c r="V29" i="1"/>
  <c r="U29" i="1"/>
  <c r="T6" i="1"/>
  <c r="U6" i="1"/>
  <c r="V6" i="1"/>
  <c r="T7" i="1"/>
  <c r="U7" i="1"/>
  <c r="V7" i="1"/>
  <c r="T8" i="1"/>
  <c r="U8" i="1"/>
  <c r="V8" i="1"/>
  <c r="T9" i="1"/>
  <c r="U9" i="1"/>
  <c r="V9" i="1"/>
  <c r="T10" i="1"/>
  <c r="U10" i="1"/>
  <c r="V10" i="1"/>
  <c r="T11" i="1"/>
  <c r="U11" i="1"/>
  <c r="V11" i="1"/>
  <c r="T12" i="1"/>
  <c r="U12" i="1"/>
  <c r="V12" i="1"/>
  <c r="T13" i="1"/>
  <c r="U13" i="1"/>
  <c r="V13" i="1"/>
  <c r="T14" i="1"/>
  <c r="U14" i="1"/>
  <c r="V14" i="1"/>
  <c r="T15" i="1"/>
  <c r="U15" i="1"/>
  <c r="V15" i="1"/>
  <c r="T16" i="1"/>
  <c r="U16" i="1"/>
  <c r="V16" i="1"/>
  <c r="T17" i="1"/>
  <c r="U17" i="1"/>
  <c r="V17" i="1"/>
  <c r="T18" i="1"/>
  <c r="U18" i="1"/>
  <c r="V18" i="1"/>
  <c r="T19" i="1"/>
  <c r="U19" i="1"/>
  <c r="V19" i="1"/>
  <c r="T20" i="1"/>
  <c r="U20" i="1"/>
  <c r="V20" i="1"/>
  <c r="T21" i="1"/>
  <c r="U21" i="1"/>
  <c r="V21" i="1"/>
  <c r="T22" i="1"/>
  <c r="U22" i="1"/>
  <c r="V22" i="1"/>
  <c r="T23" i="1"/>
  <c r="U23" i="1"/>
  <c r="V23" i="1"/>
  <c r="T24" i="1"/>
  <c r="U24" i="1"/>
  <c r="V24" i="1"/>
  <c r="T28" i="1"/>
  <c r="U28" i="1"/>
  <c r="V28" i="1"/>
  <c r="V5" i="1"/>
  <c r="U5" i="1"/>
  <c r="T5" i="1"/>
  <c r="CQ29" i="1" l="1"/>
  <c r="CT29" i="1" s="1"/>
  <c r="CR29" i="1"/>
  <c r="CU29" i="1" s="1"/>
  <c r="CS6" i="1"/>
  <c r="CV6" i="1" s="1"/>
  <c r="CS21" i="1"/>
  <c r="CV21" i="1" s="1"/>
  <c r="CU24" i="1"/>
  <c r="CS24" i="1"/>
  <c r="CS15" i="1"/>
  <c r="CV15" i="1" s="1"/>
  <c r="CS11" i="1"/>
  <c r="CV11" i="1" s="1"/>
  <c r="CS20" i="1"/>
  <c r="CV20" i="1" s="1"/>
  <c r="CS17" i="1"/>
  <c r="CV17" i="1" s="1"/>
  <c r="CS28" i="1"/>
  <c r="CV28" i="1" s="1"/>
  <c r="CT20" i="1"/>
  <c r="CS12" i="1"/>
  <c r="CV12" i="1" s="1"/>
  <c r="CT24" i="1"/>
  <c r="CS22" i="1"/>
  <c r="CV22" i="1" s="1"/>
  <c r="CS7" i="1"/>
  <c r="CV7" i="1" s="1"/>
  <c r="CS16" i="1"/>
  <c r="CV16" i="1" s="1"/>
  <c r="CS9" i="1"/>
  <c r="CV9" i="1" s="1"/>
  <c r="CS8" i="1"/>
  <c r="CV8" i="1" s="1"/>
  <c r="CT12" i="1"/>
  <c r="CT28" i="1"/>
  <c r="CT22" i="1"/>
  <c r="CS13" i="1"/>
  <c r="CV13" i="1" s="1"/>
  <c r="CS10" i="1"/>
  <c r="CV10" i="1" s="1"/>
  <c r="CT6" i="1"/>
  <c r="CS18" i="1"/>
  <c r="CV18" i="1" s="1"/>
  <c r="CS23" i="1"/>
  <c r="CV23" i="1" s="1"/>
  <c r="CT7" i="1"/>
  <c r="CS19" i="1"/>
  <c r="CV19" i="1" s="1"/>
  <c r="CT21" i="1"/>
  <c r="CT18" i="1"/>
  <c r="CS14" i="1"/>
  <c r="CV14" i="1" s="1"/>
  <c r="CU13" i="1"/>
  <c r="CU9" i="1"/>
  <c r="CU11" i="1"/>
  <c r="CT15" i="1"/>
  <c r="CS5" i="1"/>
  <c r="CV5" i="1" s="1"/>
  <c r="CS29" i="1" l="1"/>
  <c r="CV24" i="1"/>
  <c r="CV29" i="1"/>
  <c r="B59" i="3"/>
  <c r="B61" i="2"/>
  <c r="CM40" i="1" l="1"/>
  <c r="CG40" i="1"/>
  <c r="AK40" i="1"/>
  <c r="G40" i="1"/>
  <c r="D40" i="1"/>
  <c r="C40" i="1"/>
  <c r="B40" i="1"/>
  <c r="CM39" i="1"/>
  <c r="CG39" i="1"/>
  <c r="AK39" i="1"/>
  <c r="G39" i="1"/>
  <c r="D39" i="1"/>
  <c r="C39" i="1"/>
  <c r="B39" i="1"/>
  <c r="CM38" i="1"/>
  <c r="CG38" i="1"/>
  <c r="AK38" i="1"/>
  <c r="G38" i="1"/>
  <c r="D38" i="1"/>
  <c r="C38" i="1"/>
  <c r="B38" i="1"/>
  <c r="CM37" i="1"/>
  <c r="CG37" i="1"/>
  <c r="AK37" i="1"/>
  <c r="G37" i="1"/>
  <c r="D37" i="1"/>
  <c r="C37" i="1"/>
  <c r="B37" i="1"/>
  <c r="CM36" i="1"/>
  <c r="CG36" i="1"/>
  <c r="AK36" i="1"/>
  <c r="G36" i="1"/>
  <c r="D36" i="1"/>
  <c r="C36" i="1"/>
  <c r="B36" i="1"/>
  <c r="CM35" i="1"/>
  <c r="CG35" i="1"/>
  <c r="AK35" i="1"/>
  <c r="G35" i="1"/>
  <c r="D35" i="1"/>
  <c r="C35" i="1"/>
  <c r="CM34" i="1"/>
  <c r="CG34" i="1"/>
  <c r="AK34" i="1"/>
  <c r="G34" i="1"/>
  <c r="D34" i="1"/>
  <c r="C34" i="1"/>
  <c r="D41" i="1" l="1"/>
  <c r="AN36" i="1"/>
  <c r="AN37" i="1"/>
  <c r="CV37" i="1"/>
  <c r="CV35" i="1"/>
  <c r="J37" i="1"/>
  <c r="CV36" i="1"/>
  <c r="J39" i="1"/>
  <c r="AN40" i="1"/>
  <c r="CV40" i="1"/>
  <c r="AN38" i="1"/>
  <c r="G41" i="1"/>
  <c r="B41" i="1"/>
  <c r="J38" i="1"/>
  <c r="CG41" i="1"/>
  <c r="J35" i="1"/>
  <c r="CV38" i="1"/>
  <c r="CV39" i="1"/>
  <c r="CV34" i="1"/>
  <c r="CM41" i="1"/>
  <c r="J36" i="1"/>
  <c r="AN39" i="1"/>
  <c r="C41" i="1"/>
  <c r="AK41" i="1"/>
  <c r="J40" i="1"/>
  <c r="AN34" i="1"/>
  <c r="J34" i="1"/>
  <c r="AN35" i="1"/>
  <c r="J41" i="1" l="1"/>
  <c r="AN41" i="1"/>
  <c r="CV41" i="1"/>
</calcChain>
</file>

<file path=xl/sharedStrings.xml><?xml version="1.0" encoding="utf-8"?>
<sst xmlns="http://schemas.openxmlformats.org/spreadsheetml/2006/main" count="278" uniqueCount="97">
  <si>
    <t>受診者数</t>
  </si>
  <si>
    <t>う歯有病者数</t>
  </si>
  <si>
    <t>処置完了者数</t>
  </si>
  <si>
    <t>未処置う歯総数</t>
  </si>
  <si>
    <t>処置う歯総数</t>
  </si>
  <si>
    <t>喪失歯総数</t>
  </si>
  <si>
    <t>う歯数総本数</t>
  </si>
  <si>
    <t>一人平均う歯数</t>
  </si>
  <si>
    <t>要観察歯数</t>
  </si>
  <si>
    <t>歯垢の状態</t>
  </si>
  <si>
    <t>歯肉の状態</t>
  </si>
  <si>
    <t>要観察</t>
  </si>
  <si>
    <t>要観察（％）</t>
  </si>
  <si>
    <t>要診断</t>
  </si>
  <si>
    <t>要診断（％）</t>
  </si>
  <si>
    <t>若干の付着</t>
  </si>
  <si>
    <t>若干の付着（％）</t>
  </si>
  <si>
    <t>相当の付着</t>
  </si>
  <si>
    <t>相当の付着（％）</t>
  </si>
  <si>
    <t>男</t>
  </si>
  <si>
    <t>女</t>
  </si>
  <si>
    <t>計</t>
  </si>
  <si>
    <t>大津市</t>
  </si>
  <si>
    <t>彦根市</t>
  </si>
  <si>
    <t>長浜市</t>
  </si>
  <si>
    <t>近江八幡市</t>
  </si>
  <si>
    <t>草津市</t>
  </si>
  <si>
    <t>守山市</t>
  </si>
  <si>
    <t>日野町</t>
  </si>
  <si>
    <t>竜王町</t>
  </si>
  <si>
    <t>豊郷町</t>
  </si>
  <si>
    <t>甲良町</t>
  </si>
  <si>
    <t>多賀町</t>
  </si>
  <si>
    <t>う歯有病者率（％）</t>
    <phoneticPr fontId="2"/>
  </si>
  <si>
    <t>処置完了者率（％）</t>
    <phoneticPr fontId="2"/>
  </si>
  <si>
    <t>栗東市</t>
    <rPh sb="2" eb="3">
      <t>シ</t>
    </rPh>
    <phoneticPr fontId="2"/>
  </si>
  <si>
    <t>東近江市</t>
    <rPh sb="0" eb="1">
      <t>ヒガシ</t>
    </rPh>
    <rPh sb="1" eb="3">
      <t>オウミ</t>
    </rPh>
    <phoneticPr fontId="2"/>
  </si>
  <si>
    <t>野洲市</t>
    <rPh sb="0" eb="2">
      <t>ヤス</t>
    </rPh>
    <rPh sb="2" eb="3">
      <t>シ</t>
    </rPh>
    <phoneticPr fontId="2"/>
  </si>
  <si>
    <t>湖南市</t>
    <rPh sb="0" eb="2">
      <t>コナン</t>
    </rPh>
    <rPh sb="2" eb="3">
      <t>シ</t>
    </rPh>
    <phoneticPr fontId="2"/>
  </si>
  <si>
    <t>甲賀市</t>
    <rPh sb="0" eb="2">
      <t>コウガ</t>
    </rPh>
    <rPh sb="2" eb="3">
      <t>シ</t>
    </rPh>
    <phoneticPr fontId="2"/>
  </si>
  <si>
    <t>米原市</t>
    <rPh sb="2" eb="3">
      <t>シ</t>
    </rPh>
    <phoneticPr fontId="2"/>
  </si>
  <si>
    <t>高島市</t>
    <rPh sb="0" eb="2">
      <t>タカシマ</t>
    </rPh>
    <rPh sb="2" eb="3">
      <t>シ</t>
    </rPh>
    <phoneticPr fontId="2"/>
  </si>
  <si>
    <t>一人平均
未処置う歯数</t>
    <phoneticPr fontId="2"/>
  </si>
  <si>
    <t>一人平均
処置う歯数</t>
    <phoneticPr fontId="2"/>
  </si>
  <si>
    <t>愛荘町</t>
    <rPh sb="0" eb="1">
      <t>アイ</t>
    </rPh>
    <phoneticPr fontId="2"/>
  </si>
  <si>
    <t>総　　計</t>
    <phoneticPr fontId="2"/>
  </si>
  <si>
    <t>市町立　　計</t>
    <rPh sb="0" eb="2">
      <t>シチョウ</t>
    </rPh>
    <rPh sb="2" eb="3">
      <t>リツ</t>
    </rPh>
    <rPh sb="5" eb="6">
      <t>ケイ</t>
    </rPh>
    <phoneticPr fontId="2"/>
  </si>
  <si>
    <t>特別支援学校　計</t>
    <rPh sb="0" eb="2">
      <t>トクベツ</t>
    </rPh>
    <rPh sb="2" eb="4">
      <t>シエン</t>
    </rPh>
    <rPh sb="4" eb="6">
      <t>ガッコウ</t>
    </rPh>
    <rPh sb="7" eb="8">
      <t>ケイ</t>
    </rPh>
    <phoneticPr fontId="2"/>
  </si>
  <si>
    <t>顎関節</t>
    <rPh sb="0" eb="3">
      <t>ガクカンセツ</t>
    </rPh>
    <phoneticPr fontId="2"/>
  </si>
  <si>
    <t>歯列・咬合</t>
    <rPh sb="0" eb="2">
      <t>シレツ</t>
    </rPh>
    <rPh sb="3" eb="5">
      <t>コウゴウ</t>
    </rPh>
    <phoneticPr fontId="2"/>
  </si>
  <si>
    <t>有所見者</t>
    <rPh sb="0" eb="1">
      <t>ユウ</t>
    </rPh>
    <rPh sb="1" eb="3">
      <t>ショケン</t>
    </rPh>
    <rPh sb="3" eb="4">
      <t>シャ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</si>
  <si>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</si>
  <si>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</si>
  <si>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</si>
  <si>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有所見者率（%）</t>
    <rPh sb="0" eb="1">
      <t>ユウ</t>
    </rPh>
    <rPh sb="1" eb="3">
      <t>ショケン</t>
    </rPh>
    <rPh sb="3" eb="4">
      <t>シャ</t>
    </rPh>
    <rPh sb="4" eb="5">
      <t>リツ</t>
    </rPh>
    <phoneticPr fontId="2"/>
  </si>
  <si>
    <t>一人平均
要観察歯数</t>
    <phoneticPr fontId="2"/>
  </si>
  <si>
    <t>一人平均
喪失歯数</t>
    <phoneticPr fontId="2"/>
  </si>
  <si>
    <t>滋賀県</t>
    <rPh sb="0" eb="2">
      <t>シガ</t>
    </rPh>
    <phoneticPr fontId="2"/>
  </si>
  <si>
    <t>愛荘町</t>
  </si>
  <si>
    <t>米原市</t>
  </si>
  <si>
    <t>東近江市</t>
  </si>
  <si>
    <t>高島市</t>
  </si>
  <si>
    <t>湖南市</t>
  </si>
  <si>
    <t>野洲市</t>
  </si>
  <si>
    <t>甲賀市</t>
  </si>
  <si>
    <t>栗東市</t>
  </si>
  <si>
    <t>近江八幡市</t>
    <rPh sb="0" eb="5">
      <t>オウミハチマンシ</t>
    </rPh>
    <phoneticPr fontId="2"/>
  </si>
  <si>
    <t>長浜市</t>
    <rPh sb="0" eb="3">
      <t>ナガハマシ</t>
    </rPh>
    <phoneticPr fontId="2"/>
  </si>
  <si>
    <t>滋賀県</t>
    <rPh sb="0" eb="3">
      <t>シガケン</t>
    </rPh>
    <phoneticPr fontId="2"/>
  </si>
  <si>
    <t>市町</t>
    <rPh sb="0" eb="1">
      <t>シ</t>
    </rPh>
    <rPh sb="1" eb="2">
      <t>マチ</t>
    </rPh>
    <phoneticPr fontId="2"/>
  </si>
  <si>
    <t>大津</t>
    <rPh sb="0" eb="2">
      <t>オオツ</t>
    </rPh>
    <phoneticPr fontId="2"/>
  </si>
  <si>
    <t>湖南</t>
    <rPh sb="0" eb="2">
      <t>コナン</t>
    </rPh>
    <phoneticPr fontId="2"/>
  </si>
  <si>
    <t>甲賀</t>
    <rPh sb="0" eb="2">
      <t>コウカ</t>
    </rPh>
    <phoneticPr fontId="2"/>
  </si>
  <si>
    <t>東近江</t>
    <rPh sb="0" eb="1">
      <t>ヒガシ</t>
    </rPh>
    <rPh sb="1" eb="3">
      <t>オウミ</t>
    </rPh>
    <phoneticPr fontId="2"/>
  </si>
  <si>
    <t>湖東</t>
    <rPh sb="0" eb="2">
      <t>コトウ</t>
    </rPh>
    <phoneticPr fontId="2"/>
  </si>
  <si>
    <t>湖北</t>
    <rPh sb="0" eb="2">
      <t>コホク</t>
    </rPh>
    <phoneticPr fontId="2"/>
  </si>
  <si>
    <t>高島</t>
    <rPh sb="0" eb="2">
      <t>タカシマ</t>
    </rPh>
    <phoneticPr fontId="2"/>
  </si>
  <si>
    <t>■中学3年生時点　一人平均むし歯数の状況</t>
    <rPh sb="1" eb="3">
      <t>チュウガク</t>
    </rPh>
    <rPh sb="4" eb="6">
      <t>ネンセイ</t>
    </rPh>
    <rPh sb="6" eb="8">
      <t>ジテン</t>
    </rPh>
    <rPh sb="9" eb="11">
      <t>ヒトリ</t>
    </rPh>
    <rPh sb="11" eb="13">
      <t>ヘイキン</t>
    </rPh>
    <rPh sb="15" eb="16">
      <t>シ</t>
    </rPh>
    <rPh sb="16" eb="17">
      <t>スウ</t>
    </rPh>
    <rPh sb="18" eb="20">
      <t>ジョウキョウ</t>
    </rPh>
    <phoneticPr fontId="2"/>
  </si>
  <si>
    <t>■中学3年生時点　むし歯のある人割合の状況</t>
    <rPh sb="1" eb="3">
      <t>チュウガク</t>
    </rPh>
    <rPh sb="4" eb="6">
      <t>ネンセイ</t>
    </rPh>
    <rPh sb="6" eb="8">
      <t>ジテン</t>
    </rPh>
    <rPh sb="11" eb="12">
      <t>バ</t>
    </rPh>
    <rPh sb="15" eb="16">
      <t>ヒト</t>
    </rPh>
    <rPh sb="16" eb="18">
      <t>ワリアイ</t>
    </rPh>
    <rPh sb="19" eb="21">
      <t>ジョウキョウ</t>
    </rPh>
    <phoneticPr fontId="2"/>
  </si>
  <si>
    <t>市町名</t>
    <rPh sb="0" eb="1">
      <t>シ</t>
    </rPh>
    <rPh sb="1" eb="2">
      <t>マチ</t>
    </rPh>
    <phoneticPr fontId="2"/>
  </si>
  <si>
    <t>H23</t>
  </si>
  <si>
    <t>H24</t>
  </si>
  <si>
    <t>H25</t>
  </si>
  <si>
    <t>H26</t>
  </si>
  <si>
    <t>H27</t>
  </si>
  <si>
    <t>H28</t>
  </si>
  <si>
    <t>H29</t>
  </si>
  <si>
    <t>H30</t>
  </si>
  <si>
    <t>R2</t>
  </si>
  <si>
    <t>■令和３年度　中学3年生時点　歯科健康診査結果</t>
    <rPh sb="1" eb="3">
      <t>レイワ</t>
    </rPh>
    <rPh sb="4" eb="5">
      <t>ネン</t>
    </rPh>
    <rPh sb="5" eb="6">
      <t>ド</t>
    </rPh>
    <rPh sb="7" eb="9">
      <t>チュウガク</t>
    </rPh>
    <rPh sb="10" eb="11">
      <t>ネン</t>
    </rPh>
    <rPh sb="11" eb="12">
      <t>セイ</t>
    </rPh>
    <rPh sb="12" eb="14">
      <t>ジテン</t>
    </rPh>
    <rPh sb="15" eb="17">
      <t>シカ</t>
    </rPh>
    <rPh sb="17" eb="19">
      <t>ケンコウ</t>
    </rPh>
    <rPh sb="19" eb="21">
      <t>シンサ</t>
    </rPh>
    <rPh sb="21" eb="23">
      <t>ケッカ</t>
    </rPh>
    <phoneticPr fontId="2"/>
  </si>
  <si>
    <t>国立</t>
  </si>
  <si>
    <t>県立　　計</t>
    <rPh sb="0" eb="2">
      <t>ケンリツ</t>
    </rPh>
    <rPh sb="4" eb="5">
      <t>ケイ</t>
    </rPh>
    <phoneticPr fontId="18"/>
  </si>
  <si>
    <t>私立　　計</t>
    <rPh sb="4" eb="5">
      <t>ケイ</t>
    </rPh>
    <phoneticPr fontId="18"/>
  </si>
  <si>
    <t>R1</t>
  </si>
  <si>
    <t>R3</t>
    <phoneticPr fontId="2"/>
  </si>
  <si>
    <t>R3</t>
    <phoneticPr fontId="2"/>
  </si>
  <si>
    <t>（５）中学校３年生歯科保健データ</t>
    <rPh sb="3" eb="4">
      <t>ナカ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</si>
</sst>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_);[Red]\(#,##0\)"/>
    <numFmt numFmtId="177" formatCode="0.0_ "/>
    <numFmt numFmtId="178" formatCode="0.0_);[Red]\(0.0\)"/>
    <numFmt numFmtId="179" formatCode="0.0%"/>
    <numFmt numFmtId="180" formatCode="0.00_);[Red]\(0.00\)"/>
    <numFmt numFmtId="181" formatCode="0.0"/>
  </numFmts>
  <fonts count="24">
    <font>
      <sz val="12"/>
      <name val="Osaka"/>
      <family val="3"/>
      <charset val="128"/>
    </font>
    <font>
      <sz val="12"/>
      <name val="Osaka"/>
      <family val="3"/>
      <charset val="128"/>
    </font>
    <font>
      <sz val="6"/>
      <name val="Osaka"/>
      <family val="3"/>
      <charset val="128"/>
    </font>
    <font>
      <sz val="7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9"/>
      <name val="本明朝−Ｍ"/>
      <family val="3"/>
      <charset val="128"/>
    </font>
    <font>
      <sz val="7"/>
      <name val="リュウミンライト−ＫＬ"/>
      <family val="3"/>
      <charset val="128"/>
    </font>
    <font>
      <sz val="6"/>
      <name val="リュウミンライト−ＫＬ"/>
      <family val="3"/>
      <charset val="128"/>
    </font>
    <font>
      <sz val="9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8"/>
      <color indexed="8"/>
      <name val="ＭＳ ゴシック"/>
      <family val="3"/>
      <charset val="128"/>
    </font>
    <font>
      <sz val="9"/>
      <name val="リュウミンライト−ＫＬ"/>
      <family val="3"/>
      <charset val="128"/>
    </font>
    <font>
      <sz val="8"/>
      <color indexed="8"/>
      <name val="Osaka"/>
      <family val="3"/>
      <charset val="128"/>
    </font>
    <font>
      <sz val="9"/>
      <color indexed="8"/>
      <name val="Osaka"/>
      <family val="3"/>
      <charset val="128"/>
    </font>
    <font>
      <sz val="10"/>
      <name val="ＭＳ ゴシック"/>
      <family val="3"/>
      <charset val="128"/>
    </font>
    <font>
      <sz val="7"/>
      <name val="ＭＳ 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4"/>
      <name val="リュウミンライト−ＫＬ"/>
      <family val="3"/>
      <charset val="128"/>
    </font>
    <font>
      <sz val="12"/>
      <name val="ＭＳ ゴシック"/>
      <family val="3"/>
      <charset val="128"/>
    </font>
    <font>
      <sz val="14"/>
      <color indexed="8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" fillId="0" borderId="0"/>
  </cellStyleXfs>
  <cellXfs count="376">
    <xf numFmtId="0" fontId="0" fillId="0" borderId="0" xfId="0"/>
    <xf numFmtId="1" fontId="4" fillId="0" borderId="0" xfId="0" applyNumberFormat="1" applyFont="1" applyFill="1" applyAlignment="1">
      <alignment vertical="center"/>
    </xf>
    <xf numFmtId="1" fontId="5" fillId="0" borderId="0" xfId="0" applyNumberFormat="1" applyFont="1" applyFill="1" applyAlignment="1">
      <alignment vertical="center"/>
    </xf>
    <xf numFmtId="1" fontId="4" fillId="0" borderId="0" xfId="0" applyNumberFormat="1" applyFont="1" applyFill="1" applyAlignment="1">
      <alignment horizontal="right" vertical="center"/>
    </xf>
    <xf numFmtId="1" fontId="4" fillId="0" borderId="0" xfId="1" applyNumberFormat="1" applyFont="1" applyFill="1" applyAlignment="1">
      <alignment vertical="center"/>
    </xf>
    <xf numFmtId="2" fontId="4" fillId="0" borderId="0" xfId="1" applyNumberFormat="1" applyFont="1" applyFill="1" applyAlignment="1">
      <alignment vertical="center"/>
    </xf>
    <xf numFmtId="177" fontId="4" fillId="0" borderId="0" xfId="1" applyNumberFormat="1" applyFont="1" applyFill="1" applyAlignment="1">
      <alignment vertical="center"/>
    </xf>
    <xf numFmtId="178" fontId="4" fillId="0" borderId="0" xfId="1" applyNumberFormat="1" applyFont="1" applyFill="1" applyAlignment="1">
      <alignment vertical="center"/>
    </xf>
    <xf numFmtId="1" fontId="3" fillId="0" borderId="0" xfId="0" applyNumberFormat="1" applyFont="1" applyFill="1" applyAlignment="1">
      <alignment horizontal="right" vertical="center"/>
    </xf>
    <xf numFmtId="1" fontId="3" fillId="0" borderId="0" xfId="1" applyNumberFormat="1" applyFont="1" applyFill="1" applyAlignment="1">
      <alignment vertical="center"/>
    </xf>
    <xf numFmtId="2" fontId="3" fillId="0" borderId="0" xfId="1" applyNumberFormat="1" applyFont="1" applyFill="1" applyAlignment="1">
      <alignment vertical="center"/>
    </xf>
    <xf numFmtId="177" fontId="3" fillId="0" borderId="0" xfId="1" applyNumberFormat="1" applyFont="1" applyFill="1" applyAlignment="1">
      <alignment vertical="center"/>
    </xf>
    <xf numFmtId="178" fontId="3" fillId="0" borderId="0" xfId="1" applyNumberFormat="1" applyFont="1" applyFill="1" applyAlignment="1">
      <alignment vertical="center"/>
    </xf>
    <xf numFmtId="1" fontId="3" fillId="0" borderId="0" xfId="0" applyNumberFormat="1" applyFont="1" applyFill="1" applyAlignment="1">
      <alignment vertical="center"/>
    </xf>
    <xf numFmtId="177" fontId="4" fillId="0" borderId="0" xfId="1" applyNumberFormat="1" applyFont="1" applyFill="1" applyBorder="1" applyAlignment="1">
      <alignment vertical="center"/>
    </xf>
    <xf numFmtId="0" fontId="6" fillId="0" borderId="0" xfId="0" applyFont="1"/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7" fillId="0" borderId="0" xfId="0" applyFont="1" applyAlignment="1">
      <alignment horizontal="left"/>
    </xf>
    <xf numFmtId="0" fontId="6" fillId="0" borderId="0" xfId="0" applyFont="1" applyBorder="1"/>
    <xf numFmtId="2" fontId="9" fillId="0" borderId="0" xfId="1" applyNumberFormat="1" applyFont="1" applyBorder="1" applyAlignment="1">
      <alignment horizontal="right" vertical="center" shrinkToFit="1"/>
    </xf>
    <xf numFmtId="0" fontId="11" fillId="0" borderId="0" xfId="3" applyFont="1" applyFill="1" applyBorder="1" applyAlignment="1">
      <alignment horizontal="left" vertical="center" shrinkToFit="1"/>
    </xf>
    <xf numFmtId="180" fontId="9" fillId="0" borderId="0" xfId="1" applyNumberFormat="1" applyFont="1" applyBorder="1" applyAlignment="1">
      <alignment vertical="center" shrinkToFit="1"/>
    </xf>
    <xf numFmtId="181" fontId="6" fillId="0" borderId="0" xfId="0" applyNumberFormat="1" applyFont="1" applyBorder="1"/>
    <xf numFmtId="180" fontId="12" fillId="0" borderId="0" xfId="0" applyNumberFormat="1" applyFont="1" applyBorder="1" applyAlignment="1">
      <alignment horizontal="right" vertical="center" shrinkToFit="1"/>
    </xf>
    <xf numFmtId="0" fontId="13" fillId="0" borderId="0" xfId="3" applyNumberFormat="1" applyFont="1" applyFill="1" applyBorder="1" applyAlignment="1">
      <alignment horizontal="left" vertical="center" shrinkToFit="1"/>
    </xf>
    <xf numFmtId="1" fontId="9" fillId="0" borderId="0" xfId="0" applyNumberFormat="1" applyFont="1" applyBorder="1" applyAlignment="1">
      <alignment horizontal="right" vertical="center" shrinkToFit="1"/>
    </xf>
    <xf numFmtId="0" fontId="6" fillId="0" borderId="0" xfId="0" applyFont="1" applyBorder="1" applyAlignment="1">
      <alignment horizontal="left"/>
    </xf>
    <xf numFmtId="0" fontId="15" fillId="0" borderId="0" xfId="0" applyFont="1" applyBorder="1" applyAlignment="1">
      <alignment horizontal="center" vertical="center"/>
    </xf>
    <xf numFmtId="0" fontId="14" fillId="0" borderId="22" xfId="3" applyFont="1" applyFill="1" applyBorder="1" applyAlignment="1">
      <alignment horizontal="left" vertical="center"/>
    </xf>
    <xf numFmtId="0" fontId="16" fillId="0" borderId="0" xfId="0" applyFont="1"/>
    <xf numFmtId="180" fontId="7" fillId="0" borderId="0" xfId="0" applyNumberFormat="1" applyFont="1" applyBorder="1" applyAlignment="1">
      <alignment horizontal="right" vertical="center"/>
    </xf>
    <xf numFmtId="1" fontId="9" fillId="0" borderId="0" xfId="0" applyNumberFormat="1" applyFont="1" applyBorder="1" applyAlignment="1">
      <alignment horizontal="right" vertical="center"/>
    </xf>
    <xf numFmtId="0" fontId="10" fillId="0" borderId="5" xfId="0" applyFont="1" applyFill="1" applyBorder="1" applyAlignment="1">
      <alignment horizontal="left"/>
    </xf>
    <xf numFmtId="0" fontId="9" fillId="0" borderId="5" xfId="0" applyFont="1" applyBorder="1"/>
    <xf numFmtId="178" fontId="4" fillId="0" borderId="5" xfId="1" applyNumberFormat="1" applyFont="1" applyBorder="1" applyAlignment="1">
      <alignment horizontal="right" shrinkToFit="1"/>
    </xf>
    <xf numFmtId="178" fontId="4" fillId="0" borderId="5" xfId="0" applyNumberFormat="1" applyFont="1" applyBorder="1" applyAlignment="1">
      <alignment horizontal="right"/>
    </xf>
    <xf numFmtId="181" fontId="4" fillId="0" borderId="5" xfId="0" applyNumberFormat="1" applyFont="1" applyBorder="1" applyAlignment="1">
      <alignment horizontal="right"/>
    </xf>
    <xf numFmtId="1" fontId="17" fillId="0" borderId="0" xfId="0" applyNumberFormat="1" applyFont="1" applyFill="1" applyAlignment="1">
      <alignment horizontal="right" vertical="center"/>
    </xf>
    <xf numFmtId="1" fontId="18" fillId="0" borderId="0" xfId="1" applyNumberFormat="1" applyFont="1" applyFill="1" applyAlignment="1">
      <alignment vertical="center"/>
    </xf>
    <xf numFmtId="179" fontId="18" fillId="0" borderId="0" xfId="2" applyNumberFormat="1" applyFont="1" applyFill="1" applyAlignment="1">
      <alignment vertical="center"/>
    </xf>
    <xf numFmtId="2" fontId="18" fillId="0" borderId="0" xfId="1" applyNumberFormat="1" applyFont="1" applyFill="1" applyAlignment="1">
      <alignment vertical="center"/>
    </xf>
    <xf numFmtId="179" fontId="3" fillId="0" borderId="0" xfId="2" applyNumberFormat="1" applyFont="1" applyFill="1" applyAlignment="1">
      <alignment vertical="center"/>
    </xf>
    <xf numFmtId="0" fontId="5" fillId="0" borderId="17" xfId="3" applyFont="1" applyFill="1" applyBorder="1" applyAlignment="1">
      <alignment horizontal="center" vertical="center"/>
    </xf>
    <xf numFmtId="0" fontId="4" fillId="0" borderId="17" xfId="0" applyFont="1" applyBorder="1" applyAlignment="1">
      <alignment horizontal="left"/>
    </xf>
    <xf numFmtId="180" fontId="4" fillId="0" borderId="20" xfId="1" applyNumberFormat="1" applyFont="1" applyBorder="1" applyAlignment="1">
      <alignment horizontal="right" shrinkToFit="1"/>
    </xf>
    <xf numFmtId="180" fontId="4" fillId="0" borderId="23" xfId="1" applyNumberFormat="1" applyFont="1" applyBorder="1" applyAlignment="1">
      <alignment horizontal="right" shrinkToFit="1"/>
    </xf>
    <xf numFmtId="1" fontId="4" fillId="0" borderId="20" xfId="0" applyNumberFormat="1" applyFont="1" applyBorder="1" applyAlignment="1">
      <alignment horizontal="center" vertical="center" shrinkToFit="1"/>
    </xf>
    <xf numFmtId="0" fontId="19" fillId="0" borderId="0" xfId="0" applyFont="1" applyAlignment="1">
      <alignment horizontal="left"/>
    </xf>
    <xf numFmtId="0" fontId="10" fillId="0" borderId="17" xfId="3" applyFont="1" applyFill="1" applyBorder="1" applyAlignment="1">
      <alignment horizontal="center" vertical="center"/>
    </xf>
    <xf numFmtId="0" fontId="10" fillId="0" borderId="22" xfId="3" applyFont="1" applyFill="1" applyBorder="1" applyAlignment="1">
      <alignment horizontal="center" vertical="center"/>
    </xf>
    <xf numFmtId="1" fontId="9" fillId="0" borderId="5" xfId="0" applyNumberFormat="1" applyFont="1" applyBorder="1" applyAlignment="1">
      <alignment horizontal="center" vertical="center"/>
    </xf>
    <xf numFmtId="178" fontId="4" fillId="0" borderId="17" xfId="1" applyNumberFormat="1" applyFont="1" applyBorder="1" applyAlignment="1">
      <alignment horizontal="right" shrinkToFit="1"/>
    </xf>
    <xf numFmtId="181" fontId="4" fillId="0" borderId="17" xfId="0" applyNumberFormat="1" applyFont="1" applyBorder="1" applyAlignment="1">
      <alignment horizontal="right"/>
    </xf>
    <xf numFmtId="0" fontId="10" fillId="0" borderId="16" xfId="0" applyFont="1" applyFill="1" applyBorder="1" applyAlignment="1">
      <alignment horizontal="left"/>
    </xf>
    <xf numFmtId="178" fontId="4" fillId="0" borderId="16" xfId="1" applyNumberFormat="1" applyFont="1" applyBorder="1" applyAlignment="1">
      <alignment horizontal="right" shrinkToFit="1"/>
    </xf>
    <xf numFmtId="181" fontId="4" fillId="0" borderId="16" xfId="0" applyNumberFormat="1" applyFont="1" applyBorder="1" applyAlignment="1">
      <alignment horizontal="right"/>
    </xf>
    <xf numFmtId="177" fontId="18" fillId="0" borderId="4" xfId="1" applyNumberFormat="1" applyFont="1" applyFill="1" applyBorder="1" applyAlignment="1">
      <alignment horizontal="center" vertical="center"/>
    </xf>
    <xf numFmtId="177" fontId="18" fillId="0" borderId="11" xfId="1" applyNumberFormat="1" applyFont="1" applyFill="1" applyBorder="1" applyAlignment="1">
      <alignment horizontal="center" vertical="center"/>
    </xf>
    <xf numFmtId="1" fontId="4" fillId="0" borderId="22" xfId="0" applyNumberFormat="1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left"/>
    </xf>
    <xf numFmtId="180" fontId="4" fillId="0" borderId="5" xfId="1" applyNumberFormat="1" applyFont="1" applyBorder="1" applyAlignment="1">
      <alignment horizontal="right" shrinkToFit="1"/>
    </xf>
    <xf numFmtId="0" fontId="4" fillId="0" borderId="5" xfId="0" applyFont="1" applyBorder="1" applyAlignment="1">
      <alignment horizontal="left"/>
    </xf>
    <xf numFmtId="180" fontId="4" fillId="0" borderId="5" xfId="0" applyNumberFormat="1" applyFont="1" applyBorder="1" applyAlignment="1">
      <alignment horizontal="right" shrinkToFit="1"/>
    </xf>
    <xf numFmtId="0" fontId="5" fillId="0" borderId="16" xfId="0" applyFont="1" applyFill="1" applyBorder="1" applyAlignment="1">
      <alignment horizontal="left"/>
    </xf>
    <xf numFmtId="180" fontId="4" fillId="0" borderId="16" xfId="1" applyNumberFormat="1" applyFont="1" applyBorder="1" applyAlignment="1">
      <alignment horizontal="right" shrinkToFit="1"/>
    </xf>
    <xf numFmtId="0" fontId="20" fillId="0" borderId="0" xfId="0" applyFont="1"/>
    <xf numFmtId="181" fontId="6" fillId="0" borderId="5" xfId="0" applyNumberFormat="1" applyFont="1" applyBorder="1"/>
    <xf numFmtId="181" fontId="6" fillId="0" borderId="16" xfId="0" applyNumberFormat="1" applyFont="1" applyBorder="1"/>
    <xf numFmtId="181" fontId="6" fillId="0" borderId="17" xfId="0" applyNumberFormat="1" applyFont="1" applyBorder="1"/>
    <xf numFmtId="0" fontId="8" fillId="0" borderId="0" xfId="0" applyFont="1" applyBorder="1" applyAlignment="1">
      <alignment horizontal="right" vertical="center"/>
    </xf>
    <xf numFmtId="0" fontId="15" fillId="0" borderId="0" xfId="0" applyFont="1" applyBorder="1" applyAlignment="1">
      <alignment vertical="center"/>
    </xf>
    <xf numFmtId="1" fontId="9" fillId="0" borderId="0" xfId="0" applyNumberFormat="1" applyFont="1" applyBorder="1" applyAlignment="1">
      <alignment horizontal="center" vertical="center"/>
    </xf>
    <xf numFmtId="1" fontId="4" fillId="2" borderId="0" xfId="0" applyNumberFormat="1" applyFont="1" applyFill="1" applyAlignment="1">
      <alignment vertical="center"/>
    </xf>
    <xf numFmtId="1" fontId="5" fillId="2" borderId="0" xfId="0" applyNumberFormat="1" applyFont="1" applyFill="1" applyAlignment="1">
      <alignment vertical="center"/>
    </xf>
    <xf numFmtId="9" fontId="4" fillId="0" borderId="0" xfId="2" applyFont="1" applyFill="1" applyAlignment="1">
      <alignment vertical="center"/>
    </xf>
    <xf numFmtId="1" fontId="4" fillId="0" borderId="5" xfId="0" applyNumberFormat="1" applyFont="1" applyBorder="1" applyAlignment="1">
      <alignment horizontal="center" vertical="center" shrinkToFit="1"/>
    </xf>
    <xf numFmtId="180" fontId="4" fillId="0" borderId="17" xfId="1" applyNumberFormat="1" applyFont="1" applyBorder="1" applyAlignment="1">
      <alignment horizontal="right" shrinkToFit="1"/>
    </xf>
    <xf numFmtId="1" fontId="18" fillId="0" borderId="11" xfId="1" applyNumberFormat="1" applyFont="1" applyFill="1" applyBorder="1" applyAlignment="1">
      <alignment horizontal="center" vertical="center"/>
    </xf>
    <xf numFmtId="1" fontId="18" fillId="0" borderId="4" xfId="1" applyNumberFormat="1" applyFont="1" applyFill="1" applyBorder="1" applyAlignment="1">
      <alignment horizontal="center" vertical="center"/>
    </xf>
    <xf numFmtId="1" fontId="18" fillId="0" borderId="10" xfId="1" applyNumberFormat="1" applyFont="1" applyFill="1" applyBorder="1" applyAlignment="1">
      <alignment horizontal="center" vertical="center"/>
    </xf>
    <xf numFmtId="1" fontId="18" fillId="0" borderId="46" xfId="1" applyNumberFormat="1" applyFont="1" applyFill="1" applyBorder="1" applyAlignment="1">
      <alignment horizontal="center" vertical="center"/>
    </xf>
    <xf numFmtId="1" fontId="18" fillId="0" borderId="58" xfId="1" applyNumberFormat="1" applyFont="1" applyFill="1" applyBorder="1" applyAlignment="1">
      <alignment horizontal="center" vertical="center"/>
    </xf>
    <xf numFmtId="177" fontId="18" fillId="0" borderId="10" xfId="1" applyNumberFormat="1" applyFont="1" applyFill="1" applyBorder="1" applyAlignment="1">
      <alignment horizontal="center" vertical="center"/>
    </xf>
    <xf numFmtId="180" fontId="6" fillId="0" borderId="0" xfId="0" applyNumberFormat="1" applyFont="1"/>
    <xf numFmtId="0" fontId="9" fillId="0" borderId="17" xfId="0" applyFont="1" applyBorder="1"/>
    <xf numFmtId="178" fontId="6" fillId="0" borderId="0" xfId="0" applyNumberFormat="1" applyFont="1"/>
    <xf numFmtId="1" fontId="5" fillId="0" borderId="41" xfId="0" applyNumberFormat="1" applyFont="1" applyFill="1" applyBorder="1" applyAlignment="1">
      <alignment horizontal="left" vertical="center"/>
    </xf>
    <xf numFmtId="176" fontId="5" fillId="0" borderId="6" xfId="0" applyNumberFormat="1" applyFont="1" applyFill="1" applyBorder="1" applyAlignment="1">
      <alignment vertical="center"/>
    </xf>
    <xf numFmtId="176" fontId="5" fillId="0" borderId="3" xfId="0" applyNumberFormat="1" applyFont="1" applyFill="1" applyBorder="1" applyAlignment="1">
      <alignment vertical="center"/>
    </xf>
    <xf numFmtId="176" fontId="4" fillId="0" borderId="7" xfId="1" applyNumberFormat="1" applyFont="1" applyFill="1" applyBorder="1" applyAlignment="1">
      <alignment vertical="center"/>
    </xf>
    <xf numFmtId="176" fontId="4" fillId="0" borderId="44" xfId="1" applyNumberFormat="1" applyFont="1" applyFill="1" applyBorder="1" applyAlignment="1">
      <alignment vertical="center"/>
    </xf>
    <xf numFmtId="179" fontId="4" fillId="0" borderId="6" xfId="2" applyNumberFormat="1" applyFont="1" applyFill="1" applyBorder="1" applyAlignment="1">
      <alignment horizontal="right" vertical="center"/>
    </xf>
    <xf numFmtId="179" fontId="4" fillId="0" borderId="3" xfId="2" applyNumberFormat="1" applyFont="1" applyFill="1" applyBorder="1" applyAlignment="1">
      <alignment horizontal="right" vertical="center"/>
    </xf>
    <xf numFmtId="179" fontId="4" fillId="0" borderId="7" xfId="2" applyNumberFormat="1" applyFont="1" applyFill="1" applyBorder="1" applyAlignment="1">
      <alignment horizontal="right" vertical="center"/>
    </xf>
    <xf numFmtId="179" fontId="4" fillId="0" borderId="14" xfId="2" applyNumberFormat="1" applyFont="1" applyFill="1" applyBorder="1" applyAlignment="1">
      <alignment horizontal="right" vertical="center"/>
    </xf>
    <xf numFmtId="179" fontId="4" fillId="0" borderId="2" xfId="2" applyNumberFormat="1" applyFont="1" applyFill="1" applyBorder="1" applyAlignment="1">
      <alignment horizontal="right" vertical="center"/>
    </xf>
    <xf numFmtId="179" fontId="4" fillId="0" borderId="15" xfId="2" applyNumberFormat="1" applyFont="1" applyFill="1" applyBorder="1" applyAlignment="1">
      <alignment horizontal="right" vertical="center"/>
    </xf>
    <xf numFmtId="180" fontId="4" fillId="0" borderId="42" xfId="2" applyNumberFormat="1" applyFont="1" applyFill="1" applyBorder="1" applyAlignment="1">
      <alignment horizontal="right" vertical="center"/>
    </xf>
    <xf numFmtId="180" fontId="4" fillId="0" borderId="3" xfId="2" applyNumberFormat="1" applyFont="1" applyFill="1" applyBorder="1" applyAlignment="1">
      <alignment horizontal="right" vertical="center"/>
    </xf>
    <xf numFmtId="180" fontId="4" fillId="0" borderId="7" xfId="2" applyNumberFormat="1" applyFont="1" applyFill="1" applyBorder="1" applyAlignment="1">
      <alignment horizontal="right" vertical="center"/>
    </xf>
    <xf numFmtId="1" fontId="5" fillId="0" borderId="12" xfId="0" applyNumberFormat="1" applyFont="1" applyFill="1" applyBorder="1" applyAlignment="1">
      <alignment horizontal="left" vertical="center"/>
    </xf>
    <xf numFmtId="176" fontId="5" fillId="0" borderId="8" xfId="0" applyNumberFormat="1" applyFont="1" applyFill="1" applyBorder="1" applyAlignment="1">
      <alignment vertical="center"/>
    </xf>
    <xf numFmtId="176" fontId="5" fillId="0" borderId="1" xfId="0" applyNumberFormat="1" applyFont="1" applyFill="1" applyBorder="1" applyAlignment="1">
      <alignment vertical="center"/>
    </xf>
    <xf numFmtId="176" fontId="4" fillId="0" borderId="9" xfId="1" applyNumberFormat="1" applyFont="1" applyFill="1" applyBorder="1" applyAlignment="1">
      <alignment vertical="center"/>
    </xf>
    <xf numFmtId="176" fontId="4" fillId="0" borderId="45" xfId="1" applyNumberFormat="1" applyFont="1" applyFill="1" applyBorder="1" applyAlignment="1">
      <alignment vertical="center"/>
    </xf>
    <xf numFmtId="179" fontId="4" fillId="0" borderId="8" xfId="2" applyNumberFormat="1" applyFont="1" applyFill="1" applyBorder="1" applyAlignment="1">
      <alignment horizontal="right" vertical="center"/>
    </xf>
    <xf numFmtId="179" fontId="4" fillId="0" borderId="1" xfId="2" applyNumberFormat="1" applyFont="1" applyFill="1" applyBorder="1" applyAlignment="1">
      <alignment horizontal="right" vertical="center"/>
    </xf>
    <xf numFmtId="179" fontId="4" fillId="0" borderId="9" xfId="2" applyNumberFormat="1" applyFont="1" applyFill="1" applyBorder="1" applyAlignment="1">
      <alignment horizontal="right" vertical="center"/>
    </xf>
    <xf numFmtId="180" fontId="4" fillId="0" borderId="27" xfId="2" applyNumberFormat="1" applyFont="1" applyFill="1" applyBorder="1" applyAlignment="1">
      <alignment horizontal="right" vertical="center"/>
    </xf>
    <xf numFmtId="180" fontId="4" fillId="0" borderId="2" xfId="2" applyNumberFormat="1" applyFont="1" applyFill="1" applyBorder="1" applyAlignment="1">
      <alignment horizontal="right" vertical="center"/>
    </xf>
    <xf numFmtId="180" fontId="4" fillId="0" borderId="15" xfId="2" applyNumberFormat="1" applyFont="1" applyFill="1" applyBorder="1" applyAlignment="1">
      <alignment horizontal="right" vertical="center"/>
    </xf>
    <xf numFmtId="1" fontId="5" fillId="2" borderId="12" xfId="0" applyNumberFormat="1" applyFont="1" applyFill="1" applyBorder="1" applyAlignment="1">
      <alignment horizontal="left" vertical="center"/>
    </xf>
    <xf numFmtId="176" fontId="5" fillId="2" borderId="8" xfId="0" applyNumberFormat="1" applyFont="1" applyFill="1" applyBorder="1" applyAlignment="1">
      <alignment vertical="center"/>
    </xf>
    <xf numFmtId="176" fontId="5" fillId="2" borderId="1" xfId="0" applyNumberFormat="1" applyFont="1" applyFill="1" applyBorder="1" applyAlignment="1">
      <alignment vertical="center"/>
    </xf>
    <xf numFmtId="176" fontId="4" fillId="2" borderId="9" xfId="1" applyNumberFormat="1" applyFont="1" applyFill="1" applyBorder="1" applyAlignment="1">
      <alignment vertical="center"/>
    </xf>
    <xf numFmtId="176" fontId="4" fillId="2" borderId="45" xfId="1" applyNumberFormat="1" applyFont="1" applyFill="1" applyBorder="1" applyAlignment="1">
      <alignment vertical="center"/>
    </xf>
    <xf numFmtId="180" fontId="4" fillId="2" borderId="27" xfId="2" applyNumberFormat="1" applyFont="1" applyFill="1" applyBorder="1" applyAlignment="1">
      <alignment horizontal="right" vertical="center"/>
    </xf>
    <xf numFmtId="180" fontId="4" fillId="2" borderId="2" xfId="2" applyNumberFormat="1" applyFont="1" applyFill="1" applyBorder="1" applyAlignment="1">
      <alignment horizontal="right" vertical="center"/>
    </xf>
    <xf numFmtId="180" fontId="4" fillId="2" borderId="15" xfId="2" applyNumberFormat="1" applyFont="1" applyFill="1" applyBorder="1" applyAlignment="1">
      <alignment horizontal="right" vertical="center"/>
    </xf>
    <xf numFmtId="1" fontId="5" fillId="0" borderId="32" xfId="0" applyNumberFormat="1" applyFont="1" applyFill="1" applyBorder="1" applyAlignment="1">
      <alignment horizontal="left" vertical="center"/>
    </xf>
    <xf numFmtId="176" fontId="5" fillId="0" borderId="33" xfId="0" applyNumberFormat="1" applyFont="1" applyFill="1" applyBorder="1" applyAlignment="1">
      <alignment vertical="center"/>
    </xf>
    <xf numFmtId="176" fontId="5" fillId="0" borderId="34" xfId="0" applyNumberFormat="1" applyFont="1" applyFill="1" applyBorder="1" applyAlignment="1">
      <alignment vertical="center"/>
    </xf>
    <xf numFmtId="176" fontId="4" fillId="0" borderId="35" xfId="1" applyNumberFormat="1" applyFont="1" applyFill="1" applyBorder="1" applyAlignment="1">
      <alignment vertical="center"/>
    </xf>
    <xf numFmtId="176" fontId="4" fillId="0" borderId="47" xfId="1" applyNumberFormat="1" applyFont="1" applyFill="1" applyBorder="1" applyAlignment="1">
      <alignment vertical="center"/>
    </xf>
    <xf numFmtId="179" fontId="4" fillId="0" borderId="33" xfId="2" applyNumberFormat="1" applyFont="1" applyFill="1" applyBorder="1" applyAlignment="1">
      <alignment horizontal="right" vertical="center"/>
    </xf>
    <xf numFmtId="179" fontId="4" fillId="0" borderId="34" xfId="2" applyNumberFormat="1" applyFont="1" applyFill="1" applyBorder="1" applyAlignment="1">
      <alignment horizontal="right" vertical="center"/>
    </xf>
    <xf numFmtId="179" fontId="4" fillId="0" borderId="35" xfId="2" applyNumberFormat="1" applyFont="1" applyFill="1" applyBorder="1" applyAlignment="1">
      <alignment horizontal="right" vertical="center"/>
    </xf>
    <xf numFmtId="179" fontId="4" fillId="0" borderId="50" xfId="2" applyNumberFormat="1" applyFont="1" applyFill="1" applyBorder="1" applyAlignment="1">
      <alignment horizontal="right" vertical="center"/>
    </xf>
    <xf numFmtId="179" fontId="4" fillId="0" borderId="29" xfId="2" applyNumberFormat="1" applyFont="1" applyFill="1" applyBorder="1" applyAlignment="1">
      <alignment horizontal="right" vertical="center"/>
    </xf>
    <xf numFmtId="179" fontId="4" fillId="0" borderId="30" xfId="2" applyNumberFormat="1" applyFont="1" applyFill="1" applyBorder="1" applyAlignment="1">
      <alignment horizontal="right" vertical="center"/>
    </xf>
    <xf numFmtId="180" fontId="4" fillId="0" borderId="36" xfId="2" applyNumberFormat="1" applyFont="1" applyFill="1" applyBorder="1" applyAlignment="1">
      <alignment horizontal="right" vertical="center"/>
    </xf>
    <xf numFmtId="180" fontId="4" fillId="0" borderId="34" xfId="2" applyNumberFormat="1" applyFont="1" applyFill="1" applyBorder="1" applyAlignment="1">
      <alignment horizontal="right" vertical="center"/>
    </xf>
    <xf numFmtId="180" fontId="4" fillId="0" borderId="35" xfId="2" applyNumberFormat="1" applyFont="1" applyFill="1" applyBorder="1" applyAlignment="1">
      <alignment horizontal="right" vertical="center"/>
    </xf>
    <xf numFmtId="180" fontId="4" fillId="0" borderId="28" xfId="2" applyNumberFormat="1" applyFont="1" applyFill="1" applyBorder="1" applyAlignment="1">
      <alignment horizontal="right" vertical="center"/>
    </xf>
    <xf numFmtId="180" fontId="4" fillId="0" borderId="29" xfId="2" applyNumberFormat="1" applyFont="1" applyFill="1" applyBorder="1" applyAlignment="1">
      <alignment horizontal="right" vertical="center"/>
    </xf>
    <xf numFmtId="180" fontId="4" fillId="0" borderId="30" xfId="2" applyNumberFormat="1" applyFont="1" applyFill="1" applyBorder="1" applyAlignment="1">
      <alignment horizontal="right" vertical="center"/>
    </xf>
    <xf numFmtId="1" fontId="5" fillId="0" borderId="57" xfId="0" applyNumberFormat="1" applyFont="1" applyFill="1" applyBorder="1" applyAlignment="1">
      <alignment horizontal="left" vertical="center"/>
    </xf>
    <xf numFmtId="176" fontId="5" fillId="0" borderId="37" xfId="0" applyNumberFormat="1" applyFont="1" applyFill="1" applyBorder="1" applyAlignment="1">
      <alignment vertical="center"/>
    </xf>
    <xf numFmtId="176" fontId="5" fillId="0" borderId="38" xfId="0" applyNumberFormat="1" applyFont="1" applyFill="1" applyBorder="1" applyAlignment="1">
      <alignment vertical="center"/>
    </xf>
    <xf numFmtId="176" fontId="4" fillId="0" borderId="39" xfId="1" applyNumberFormat="1" applyFont="1" applyFill="1" applyBorder="1" applyAlignment="1">
      <alignment vertical="center"/>
    </xf>
    <xf numFmtId="176" fontId="4" fillId="0" borderId="48" xfId="1" applyNumberFormat="1" applyFont="1" applyFill="1" applyBorder="1" applyAlignment="1">
      <alignment vertical="center"/>
    </xf>
    <xf numFmtId="179" fontId="4" fillId="0" borderId="37" xfId="2" applyNumberFormat="1" applyFont="1" applyFill="1" applyBorder="1" applyAlignment="1">
      <alignment horizontal="right" vertical="center"/>
    </xf>
    <xf numFmtId="179" fontId="4" fillId="0" borderId="38" xfId="2" applyNumberFormat="1" applyFont="1" applyFill="1" applyBorder="1" applyAlignment="1">
      <alignment horizontal="right" vertical="center"/>
    </xf>
    <xf numFmtId="179" fontId="4" fillId="0" borderId="39" xfId="2" applyNumberFormat="1" applyFont="1" applyFill="1" applyBorder="1" applyAlignment="1">
      <alignment horizontal="right" vertical="center"/>
    </xf>
    <xf numFmtId="180" fontId="4" fillId="0" borderId="40" xfId="2" applyNumberFormat="1" applyFont="1" applyFill="1" applyBorder="1" applyAlignment="1">
      <alignment horizontal="right" vertical="center"/>
    </xf>
    <xf numFmtId="180" fontId="4" fillId="0" borderId="38" xfId="2" applyNumberFormat="1" applyFont="1" applyFill="1" applyBorder="1" applyAlignment="1">
      <alignment horizontal="right" vertical="center"/>
    </xf>
    <xf numFmtId="180" fontId="4" fillId="0" borderId="39" xfId="2" applyNumberFormat="1" applyFont="1" applyFill="1" applyBorder="1" applyAlignment="1">
      <alignment horizontal="right" vertical="center"/>
    </xf>
    <xf numFmtId="1" fontId="4" fillId="0" borderId="54" xfId="0" applyNumberFormat="1" applyFont="1" applyFill="1" applyBorder="1" applyAlignment="1">
      <alignment horizontal="left" vertical="center"/>
    </xf>
    <xf numFmtId="176" fontId="5" fillId="0" borderId="51" xfId="0" applyNumberFormat="1" applyFont="1" applyFill="1" applyBorder="1" applyAlignment="1">
      <alignment vertical="center"/>
    </xf>
    <xf numFmtId="176" fontId="5" fillId="0" borderId="52" xfId="0" applyNumberFormat="1" applyFont="1" applyFill="1" applyBorder="1" applyAlignment="1">
      <alignment vertical="center"/>
    </xf>
    <xf numFmtId="176" fontId="4" fillId="0" borderId="53" xfId="1" applyNumberFormat="1" applyFont="1" applyFill="1" applyBorder="1" applyAlignment="1">
      <alignment vertical="center"/>
    </xf>
    <xf numFmtId="176" fontId="4" fillId="0" borderId="55" xfId="1" applyNumberFormat="1" applyFont="1" applyFill="1" applyBorder="1" applyAlignment="1">
      <alignment vertical="center"/>
    </xf>
    <xf numFmtId="179" fontId="4" fillId="0" borderId="51" xfId="2" applyNumberFormat="1" applyFont="1" applyFill="1" applyBorder="1" applyAlignment="1">
      <alignment horizontal="right" vertical="center"/>
    </xf>
    <xf numFmtId="179" fontId="4" fillId="0" borderId="52" xfId="2" applyNumberFormat="1" applyFont="1" applyFill="1" applyBorder="1" applyAlignment="1">
      <alignment horizontal="right" vertical="center"/>
    </xf>
    <xf numFmtId="179" fontId="4" fillId="0" borderId="53" xfId="2" applyNumberFormat="1" applyFont="1" applyFill="1" applyBorder="1" applyAlignment="1">
      <alignment horizontal="right" vertical="center"/>
    </xf>
    <xf numFmtId="180" fontId="4" fillId="0" borderId="56" xfId="2" applyNumberFormat="1" applyFont="1" applyFill="1" applyBorder="1" applyAlignment="1">
      <alignment horizontal="right" vertical="center"/>
    </xf>
    <xf numFmtId="180" fontId="4" fillId="0" borderId="52" xfId="2" applyNumberFormat="1" applyFont="1" applyFill="1" applyBorder="1" applyAlignment="1">
      <alignment horizontal="right" vertical="center"/>
    </xf>
    <xf numFmtId="180" fontId="4" fillId="0" borderId="53" xfId="2" applyNumberFormat="1" applyFont="1" applyFill="1" applyBorder="1" applyAlignment="1">
      <alignment horizontal="right" vertical="center"/>
    </xf>
    <xf numFmtId="176" fontId="5" fillId="0" borderId="64" xfId="0" applyNumberFormat="1" applyFont="1" applyFill="1" applyBorder="1" applyAlignment="1">
      <alignment vertical="center"/>
    </xf>
    <xf numFmtId="176" fontId="5" fillId="0" borderId="65" xfId="0" applyNumberFormat="1" applyFont="1" applyFill="1" applyBorder="1" applyAlignment="1">
      <alignment vertical="center"/>
    </xf>
    <xf numFmtId="176" fontId="4" fillId="0" borderId="66" xfId="1" applyNumberFormat="1" applyFont="1" applyFill="1" applyBorder="1" applyAlignment="1">
      <alignment vertical="center"/>
    </xf>
    <xf numFmtId="1" fontId="5" fillId="0" borderId="17" xfId="0" applyNumberFormat="1" applyFont="1" applyFill="1" applyBorder="1" applyAlignment="1">
      <alignment horizontal="left" vertical="center"/>
    </xf>
    <xf numFmtId="176" fontId="5" fillId="0" borderId="18" xfId="0" applyNumberFormat="1" applyFont="1" applyFill="1" applyBorder="1" applyAlignment="1">
      <alignment vertical="center"/>
    </xf>
    <xf numFmtId="176" fontId="5" fillId="0" borderId="19" xfId="0" applyNumberFormat="1" applyFont="1" applyFill="1" applyBorder="1" applyAlignment="1">
      <alignment vertical="center"/>
    </xf>
    <xf numFmtId="179" fontId="4" fillId="0" borderId="18" xfId="2" applyNumberFormat="1" applyFont="1" applyFill="1" applyBorder="1" applyAlignment="1">
      <alignment horizontal="right" vertical="center"/>
    </xf>
    <xf numFmtId="179" fontId="4" fillId="0" borderId="19" xfId="2" applyNumberFormat="1" applyFont="1" applyFill="1" applyBorder="1" applyAlignment="1">
      <alignment horizontal="right" vertical="center"/>
    </xf>
    <xf numFmtId="179" fontId="4" fillId="0" borderId="20" xfId="2" applyNumberFormat="1" applyFont="1" applyFill="1" applyBorder="1" applyAlignment="1">
      <alignment horizontal="right" vertical="center"/>
    </xf>
    <xf numFmtId="180" fontId="4" fillId="0" borderId="26" xfId="2" applyNumberFormat="1" applyFont="1" applyFill="1" applyBorder="1" applyAlignment="1">
      <alignment horizontal="right" vertical="center"/>
    </xf>
    <xf numFmtId="180" fontId="4" fillId="0" borderId="19" xfId="2" applyNumberFormat="1" applyFont="1" applyFill="1" applyBorder="1" applyAlignment="1">
      <alignment horizontal="right" vertical="center"/>
    </xf>
    <xf numFmtId="180" fontId="4" fillId="0" borderId="20" xfId="2" applyNumberFormat="1" applyFont="1" applyFill="1" applyBorder="1" applyAlignment="1">
      <alignment horizontal="right" vertical="center"/>
    </xf>
    <xf numFmtId="0" fontId="21" fillId="0" borderId="0" xfId="0" applyFont="1" applyFill="1" applyAlignment="1">
      <alignment horizontal="left" vertical="center"/>
    </xf>
    <xf numFmtId="1" fontId="22" fillId="0" borderId="0" xfId="0" applyNumberFormat="1" applyFont="1" applyFill="1" applyAlignment="1">
      <alignment horizontal="right" vertical="center"/>
    </xf>
    <xf numFmtId="1" fontId="22" fillId="0" borderId="0" xfId="1" applyNumberFormat="1" applyFont="1" applyFill="1" applyAlignment="1">
      <alignment vertical="center"/>
    </xf>
    <xf numFmtId="2" fontId="22" fillId="0" borderId="0" xfId="1" applyNumberFormat="1" applyFont="1" applyFill="1" applyAlignment="1">
      <alignment vertical="center"/>
    </xf>
    <xf numFmtId="177" fontId="22" fillId="0" borderId="0" xfId="1" applyNumberFormat="1" applyFont="1" applyFill="1" applyAlignment="1">
      <alignment vertical="center"/>
    </xf>
    <xf numFmtId="178" fontId="22" fillId="0" borderId="0" xfId="1" applyNumberFormat="1" applyFont="1" applyFill="1" applyAlignment="1">
      <alignment vertical="center"/>
    </xf>
    <xf numFmtId="1" fontId="22" fillId="0" borderId="0" xfId="0" applyNumberFormat="1" applyFont="1" applyFill="1" applyAlignment="1">
      <alignment vertical="center"/>
    </xf>
    <xf numFmtId="2" fontId="4" fillId="0" borderId="6" xfId="1" applyNumberFormat="1" applyFont="1" applyFill="1" applyBorder="1" applyAlignment="1">
      <alignment vertical="center"/>
    </xf>
    <xf numFmtId="2" fontId="4" fillId="0" borderId="3" xfId="1" applyNumberFormat="1" applyFont="1" applyFill="1" applyBorder="1" applyAlignment="1">
      <alignment vertical="center"/>
    </xf>
    <xf numFmtId="2" fontId="4" fillId="0" borderId="7" xfId="1" applyNumberFormat="1" applyFont="1" applyFill="1" applyBorder="1" applyAlignment="1">
      <alignment vertical="center"/>
    </xf>
    <xf numFmtId="176" fontId="5" fillId="0" borderId="14" xfId="0" applyNumberFormat="1" applyFont="1" applyFill="1" applyBorder="1" applyAlignment="1">
      <alignment vertical="center"/>
    </xf>
    <xf numFmtId="176" fontId="5" fillId="0" borderId="2" xfId="0" applyNumberFormat="1" applyFont="1" applyFill="1" applyBorder="1" applyAlignment="1">
      <alignment vertical="center"/>
    </xf>
    <xf numFmtId="176" fontId="4" fillId="0" borderId="15" xfId="1" applyNumberFormat="1" applyFont="1" applyFill="1" applyBorder="1" applyAlignment="1">
      <alignment vertical="center"/>
    </xf>
    <xf numFmtId="177" fontId="4" fillId="0" borderId="6" xfId="1" applyNumberFormat="1" applyFont="1" applyFill="1" applyBorder="1" applyAlignment="1">
      <alignment vertical="center"/>
    </xf>
    <xf numFmtId="177" fontId="4" fillId="0" borderId="3" xfId="1" applyNumberFormat="1" applyFont="1" applyFill="1" applyBorder="1" applyAlignment="1">
      <alignment vertical="center"/>
    </xf>
    <xf numFmtId="177" fontId="4" fillId="0" borderId="7" xfId="1" applyNumberFormat="1" applyFont="1" applyFill="1" applyBorder="1" applyAlignment="1">
      <alignment vertical="center"/>
    </xf>
    <xf numFmtId="176" fontId="5" fillId="0" borderId="27" xfId="0" applyNumberFormat="1" applyFont="1" applyFill="1" applyBorder="1" applyAlignment="1">
      <alignment vertical="center"/>
    </xf>
    <xf numFmtId="176" fontId="4" fillId="0" borderId="63" xfId="1" applyNumberFormat="1" applyFont="1" applyFill="1" applyBorder="1" applyAlignment="1">
      <alignment vertical="center"/>
    </xf>
    <xf numFmtId="177" fontId="4" fillId="0" borderId="8" xfId="1" applyNumberFormat="1" applyFont="1" applyFill="1" applyBorder="1" applyAlignment="1">
      <alignment vertical="center"/>
    </xf>
    <xf numFmtId="177" fontId="4" fillId="0" borderId="1" xfId="1" applyNumberFormat="1" applyFont="1" applyFill="1" applyBorder="1" applyAlignment="1">
      <alignment vertical="center"/>
    </xf>
    <xf numFmtId="177" fontId="4" fillId="0" borderId="9" xfId="1" applyNumberFormat="1" applyFont="1" applyFill="1" applyBorder="1" applyAlignment="1">
      <alignment vertical="center"/>
    </xf>
    <xf numFmtId="180" fontId="4" fillId="0" borderId="25" xfId="2" applyNumberFormat="1" applyFont="1" applyFill="1" applyBorder="1" applyAlignment="1">
      <alignment horizontal="right" vertical="center"/>
    </xf>
    <xf numFmtId="180" fontId="4" fillId="0" borderId="1" xfId="2" applyNumberFormat="1" applyFont="1" applyFill="1" applyBorder="1" applyAlignment="1">
      <alignment horizontal="right" vertical="center"/>
    </xf>
    <xf numFmtId="180" fontId="4" fillId="0" borderId="9" xfId="2" applyNumberFormat="1" applyFont="1" applyFill="1" applyBorder="1" applyAlignment="1">
      <alignment horizontal="right" vertical="center"/>
    </xf>
    <xf numFmtId="2" fontId="4" fillId="0" borderId="8" xfId="1" applyNumberFormat="1" applyFont="1" applyFill="1" applyBorder="1" applyAlignment="1">
      <alignment vertical="center"/>
    </xf>
    <xf numFmtId="2" fontId="4" fillId="0" borderId="1" xfId="1" applyNumberFormat="1" applyFont="1" applyFill="1" applyBorder="1" applyAlignment="1">
      <alignment vertical="center"/>
    </xf>
    <xf numFmtId="2" fontId="4" fillId="0" borderId="9" xfId="1" applyNumberFormat="1" applyFont="1" applyFill="1" applyBorder="1" applyAlignment="1">
      <alignment vertical="center"/>
    </xf>
    <xf numFmtId="176" fontId="5" fillId="0" borderId="25" xfId="0" applyNumberFormat="1" applyFont="1" applyFill="1" applyBorder="1" applyAlignment="1">
      <alignment vertical="center"/>
    </xf>
    <xf numFmtId="180" fontId="4" fillId="2" borderId="25" xfId="2" applyNumberFormat="1" applyFont="1" applyFill="1" applyBorder="1" applyAlignment="1">
      <alignment horizontal="right" vertical="center"/>
    </xf>
    <xf numFmtId="180" fontId="4" fillId="2" borderId="1" xfId="2" applyNumberFormat="1" applyFont="1" applyFill="1" applyBorder="1" applyAlignment="1">
      <alignment horizontal="right" vertical="center"/>
    </xf>
    <xf numFmtId="180" fontId="4" fillId="2" borderId="9" xfId="2" applyNumberFormat="1" applyFont="1" applyFill="1" applyBorder="1" applyAlignment="1">
      <alignment horizontal="right" vertical="center"/>
    </xf>
    <xf numFmtId="176" fontId="5" fillId="2" borderId="25" xfId="0" applyNumberFormat="1" applyFont="1" applyFill="1" applyBorder="1" applyAlignment="1">
      <alignment vertical="center"/>
    </xf>
    <xf numFmtId="2" fontId="4" fillId="0" borderId="33" xfId="1" applyNumberFormat="1" applyFont="1" applyFill="1" applyBorder="1" applyAlignment="1">
      <alignment vertical="center"/>
    </xf>
    <xf numFmtId="2" fontId="4" fillId="0" borderId="34" xfId="1" applyNumberFormat="1" applyFont="1" applyFill="1" applyBorder="1" applyAlignment="1">
      <alignment vertical="center"/>
    </xf>
    <xf numFmtId="2" fontId="4" fillId="0" borderId="35" xfId="1" applyNumberFormat="1" applyFont="1" applyFill="1" applyBorder="1" applyAlignment="1">
      <alignment vertical="center"/>
    </xf>
    <xf numFmtId="177" fontId="4" fillId="0" borderId="33" xfId="1" applyNumberFormat="1" applyFont="1" applyFill="1" applyBorder="1" applyAlignment="1">
      <alignment vertical="center"/>
    </xf>
    <xf numFmtId="177" fontId="4" fillId="0" borderId="34" xfId="1" applyNumberFormat="1" applyFont="1" applyFill="1" applyBorder="1" applyAlignment="1">
      <alignment vertical="center"/>
    </xf>
    <xf numFmtId="177" fontId="4" fillId="0" borderId="35" xfId="1" applyNumberFormat="1" applyFont="1" applyFill="1" applyBorder="1" applyAlignment="1">
      <alignment vertical="center"/>
    </xf>
    <xf numFmtId="176" fontId="5" fillId="0" borderId="36" xfId="0" applyNumberFormat="1" applyFont="1" applyFill="1" applyBorder="1" applyAlignment="1">
      <alignment vertical="center"/>
    </xf>
    <xf numFmtId="2" fontId="4" fillId="0" borderId="37" xfId="1" applyNumberFormat="1" applyFont="1" applyFill="1" applyBorder="1" applyAlignment="1">
      <alignment vertical="center"/>
    </xf>
    <xf numFmtId="2" fontId="4" fillId="0" borderId="38" xfId="1" applyNumberFormat="1" applyFont="1" applyFill="1" applyBorder="1" applyAlignment="1">
      <alignment vertical="center"/>
    </xf>
    <xf numFmtId="2" fontId="4" fillId="0" borderId="39" xfId="1" applyNumberFormat="1" applyFont="1" applyFill="1" applyBorder="1" applyAlignment="1">
      <alignment vertical="center"/>
    </xf>
    <xf numFmtId="177" fontId="4" fillId="0" borderId="37" xfId="1" applyNumberFormat="1" applyFont="1" applyFill="1" applyBorder="1" applyAlignment="1">
      <alignment vertical="center"/>
    </xf>
    <xf numFmtId="177" fontId="4" fillId="0" borderId="38" xfId="1" applyNumberFormat="1" applyFont="1" applyFill="1" applyBorder="1" applyAlignment="1">
      <alignment vertical="center"/>
    </xf>
    <xf numFmtId="177" fontId="4" fillId="0" borderId="39" xfId="1" applyNumberFormat="1" applyFont="1" applyFill="1" applyBorder="1" applyAlignment="1">
      <alignment vertical="center"/>
    </xf>
    <xf numFmtId="176" fontId="5" fillId="0" borderId="40" xfId="0" applyNumberFormat="1" applyFont="1" applyFill="1" applyBorder="1" applyAlignment="1">
      <alignment vertical="center"/>
    </xf>
    <xf numFmtId="2" fontId="4" fillId="0" borderId="51" xfId="1" applyNumberFormat="1" applyFont="1" applyFill="1" applyBorder="1" applyAlignment="1">
      <alignment vertical="center"/>
    </xf>
    <xf numFmtId="2" fontId="4" fillId="0" borderId="52" xfId="1" applyNumberFormat="1" applyFont="1" applyFill="1" applyBorder="1" applyAlignment="1">
      <alignment vertical="center"/>
    </xf>
    <xf numFmtId="2" fontId="4" fillId="0" borderId="53" xfId="1" applyNumberFormat="1" applyFont="1" applyFill="1" applyBorder="1" applyAlignment="1">
      <alignment vertical="center"/>
    </xf>
    <xf numFmtId="177" fontId="4" fillId="0" borderId="51" xfId="1" applyNumberFormat="1" applyFont="1" applyFill="1" applyBorder="1" applyAlignment="1">
      <alignment vertical="center"/>
    </xf>
    <xf numFmtId="177" fontId="4" fillId="0" borderId="52" xfId="1" applyNumberFormat="1" applyFont="1" applyFill="1" applyBorder="1" applyAlignment="1">
      <alignment vertical="center"/>
    </xf>
    <xf numFmtId="177" fontId="4" fillId="0" borderId="53" xfId="1" applyNumberFormat="1" applyFont="1" applyFill="1" applyBorder="1" applyAlignment="1">
      <alignment vertical="center"/>
    </xf>
    <xf numFmtId="176" fontId="5" fillId="0" borderId="56" xfId="0" applyNumberFormat="1" applyFont="1" applyFill="1" applyBorder="1" applyAlignment="1">
      <alignment vertical="center"/>
    </xf>
    <xf numFmtId="180" fontId="4" fillId="0" borderId="67" xfId="2" applyNumberFormat="1" applyFont="1" applyFill="1" applyBorder="1" applyAlignment="1">
      <alignment horizontal="right" vertical="center"/>
    </xf>
    <xf numFmtId="2" fontId="4" fillId="0" borderId="18" xfId="1" applyNumberFormat="1" applyFont="1" applyFill="1" applyBorder="1" applyAlignment="1">
      <alignment vertical="center"/>
    </xf>
    <xf numFmtId="2" fontId="4" fillId="0" borderId="19" xfId="1" applyNumberFormat="1" applyFont="1" applyFill="1" applyBorder="1" applyAlignment="1">
      <alignment vertical="center"/>
    </xf>
    <xf numFmtId="2" fontId="4" fillId="0" borderId="20" xfId="1" applyNumberFormat="1" applyFont="1" applyFill="1" applyBorder="1" applyAlignment="1">
      <alignment vertical="center"/>
    </xf>
    <xf numFmtId="177" fontId="4" fillId="0" borderId="18" xfId="1" applyNumberFormat="1" applyFont="1" applyFill="1" applyBorder="1" applyAlignment="1">
      <alignment vertical="center"/>
    </xf>
    <xf numFmtId="177" fontId="4" fillId="0" borderId="19" xfId="1" applyNumberFormat="1" applyFont="1" applyFill="1" applyBorder="1" applyAlignment="1">
      <alignment vertical="center"/>
    </xf>
    <xf numFmtId="177" fontId="4" fillId="0" borderId="20" xfId="1" applyNumberFormat="1" applyFont="1" applyFill="1" applyBorder="1" applyAlignment="1">
      <alignment vertical="center"/>
    </xf>
    <xf numFmtId="1" fontId="4" fillId="0" borderId="10" xfId="1" applyNumberFormat="1" applyFont="1" applyFill="1" applyBorder="1" applyAlignment="1">
      <alignment horizontal="center" vertical="center"/>
    </xf>
    <xf numFmtId="1" fontId="4" fillId="0" borderId="4" xfId="1" applyNumberFormat="1" applyFont="1" applyFill="1" applyBorder="1" applyAlignment="1">
      <alignment horizontal="center" vertical="center"/>
    </xf>
    <xf numFmtId="1" fontId="4" fillId="0" borderId="11" xfId="1" applyNumberFormat="1" applyFont="1" applyFill="1" applyBorder="1" applyAlignment="1">
      <alignment horizontal="center" vertical="center"/>
    </xf>
    <xf numFmtId="177" fontId="4" fillId="0" borderId="58" xfId="1" applyNumberFormat="1" applyFont="1" applyFill="1" applyBorder="1" applyAlignment="1">
      <alignment horizontal="center" vertical="center"/>
    </xf>
    <xf numFmtId="177" fontId="4" fillId="0" borderId="4" xfId="1" applyNumberFormat="1" applyFont="1" applyFill="1" applyBorder="1" applyAlignment="1">
      <alignment horizontal="center" vertical="center"/>
    </xf>
    <xf numFmtId="177" fontId="4" fillId="0" borderId="46" xfId="1" applyNumberFormat="1" applyFont="1" applyFill="1" applyBorder="1" applyAlignment="1">
      <alignment horizontal="center" vertical="center"/>
    </xf>
    <xf numFmtId="177" fontId="4" fillId="0" borderId="10" xfId="1" applyNumberFormat="1" applyFont="1" applyFill="1" applyBorder="1" applyAlignment="1">
      <alignment horizontal="center" vertical="center"/>
    </xf>
    <xf numFmtId="177" fontId="4" fillId="0" borderId="11" xfId="1" applyNumberFormat="1" applyFont="1" applyFill="1" applyBorder="1" applyAlignment="1">
      <alignment horizontal="center" vertical="center"/>
    </xf>
    <xf numFmtId="1" fontId="4" fillId="0" borderId="58" xfId="1" applyNumberFormat="1" applyFont="1" applyFill="1" applyBorder="1" applyAlignment="1">
      <alignment horizontal="center" vertical="center"/>
    </xf>
    <xf numFmtId="1" fontId="4" fillId="0" borderId="46" xfId="1" applyNumberFormat="1" applyFont="1" applyFill="1" applyBorder="1" applyAlignment="1">
      <alignment horizontal="center" vertical="center"/>
    </xf>
    <xf numFmtId="178" fontId="4" fillId="0" borderId="58" xfId="1" applyNumberFormat="1" applyFont="1" applyFill="1" applyBorder="1" applyAlignment="1">
      <alignment horizontal="center" vertical="center"/>
    </xf>
    <xf numFmtId="178" fontId="4" fillId="0" borderId="4" xfId="1" applyNumberFormat="1" applyFont="1" applyFill="1" applyBorder="1" applyAlignment="1">
      <alignment horizontal="center" vertical="center"/>
    </xf>
    <xf numFmtId="178" fontId="4" fillId="0" borderId="46" xfId="1" applyNumberFormat="1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/>
    </xf>
    <xf numFmtId="1" fontId="4" fillId="0" borderId="11" xfId="0" applyNumberFormat="1" applyFont="1" applyFill="1" applyBorder="1" applyAlignment="1">
      <alignment horizontal="center" vertical="center"/>
    </xf>
    <xf numFmtId="177" fontId="4" fillId="0" borderId="25" xfId="1" applyNumberFormat="1" applyFont="1" applyFill="1" applyBorder="1" applyAlignment="1">
      <alignment vertical="center"/>
    </xf>
    <xf numFmtId="177" fontId="4" fillId="0" borderId="45" xfId="1" applyNumberFormat="1" applyFont="1" applyFill="1" applyBorder="1" applyAlignment="1">
      <alignment vertical="center"/>
    </xf>
    <xf numFmtId="176" fontId="5" fillId="0" borderId="8" xfId="0" applyNumberFormat="1" applyFont="1" applyFill="1" applyBorder="1" applyAlignment="1">
      <alignment horizontal="right" vertical="center"/>
    </xf>
    <xf numFmtId="176" fontId="5" fillId="0" borderId="1" xfId="0" applyNumberFormat="1" applyFont="1" applyFill="1" applyBorder="1" applyAlignment="1">
      <alignment horizontal="right" vertical="center"/>
    </xf>
    <xf numFmtId="176" fontId="4" fillId="0" borderId="9" xfId="1" applyNumberFormat="1" applyFont="1" applyFill="1" applyBorder="1" applyAlignment="1">
      <alignment horizontal="right" vertical="center"/>
    </xf>
    <xf numFmtId="176" fontId="5" fillId="0" borderId="25" xfId="0" applyNumberFormat="1" applyFont="1" applyFill="1" applyBorder="1" applyAlignment="1">
      <alignment horizontal="right" vertical="center"/>
    </xf>
    <xf numFmtId="176" fontId="4" fillId="0" borderId="45" xfId="1" applyNumberFormat="1" applyFont="1" applyFill="1" applyBorder="1" applyAlignment="1">
      <alignment horizontal="right" vertical="center"/>
    </xf>
    <xf numFmtId="179" fontId="4" fillId="0" borderId="25" xfId="2" applyNumberFormat="1" applyFont="1" applyFill="1" applyBorder="1" applyAlignment="1">
      <alignment horizontal="right" vertical="center"/>
    </xf>
    <xf numFmtId="179" fontId="4" fillId="0" borderId="45" xfId="2" applyNumberFormat="1" applyFont="1" applyFill="1" applyBorder="1" applyAlignment="1">
      <alignment horizontal="right" vertical="center"/>
    </xf>
    <xf numFmtId="176" fontId="4" fillId="0" borderId="8" xfId="2" applyNumberFormat="1" applyFont="1" applyFill="1" applyBorder="1" applyAlignment="1">
      <alignment horizontal="right" vertical="center"/>
    </xf>
    <xf numFmtId="176" fontId="4" fillId="0" borderId="1" xfId="2" applyNumberFormat="1" applyFont="1" applyFill="1" applyBorder="1" applyAlignment="1">
      <alignment horizontal="right" vertical="center"/>
    </xf>
    <xf numFmtId="176" fontId="4" fillId="0" borderId="9" xfId="2" applyNumberFormat="1" applyFont="1" applyFill="1" applyBorder="1" applyAlignment="1">
      <alignment horizontal="right" vertical="center"/>
    </xf>
    <xf numFmtId="179" fontId="5" fillId="0" borderId="25" xfId="2" applyNumberFormat="1" applyFont="1" applyFill="1" applyBorder="1" applyAlignment="1">
      <alignment horizontal="right" vertical="center"/>
    </xf>
    <xf numFmtId="176" fontId="5" fillId="2" borderId="8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176" fontId="4" fillId="2" borderId="9" xfId="1" applyNumberFormat="1" applyFont="1" applyFill="1" applyBorder="1" applyAlignment="1">
      <alignment horizontal="right" vertical="center"/>
    </xf>
    <xf numFmtId="179" fontId="4" fillId="2" borderId="8" xfId="2" applyNumberFormat="1" applyFont="1" applyFill="1" applyBorder="1" applyAlignment="1">
      <alignment horizontal="right" vertical="center"/>
    </xf>
    <xf numFmtId="179" fontId="4" fillId="2" borderId="1" xfId="2" applyNumberFormat="1" applyFont="1" applyFill="1" applyBorder="1" applyAlignment="1">
      <alignment horizontal="right" vertical="center"/>
    </xf>
    <xf numFmtId="179" fontId="4" fillId="2" borderId="9" xfId="2" applyNumberFormat="1" applyFont="1" applyFill="1" applyBorder="1" applyAlignment="1">
      <alignment horizontal="right" vertical="center"/>
    </xf>
    <xf numFmtId="176" fontId="5" fillId="2" borderId="25" xfId="0" applyNumberFormat="1" applyFont="1" applyFill="1" applyBorder="1" applyAlignment="1">
      <alignment horizontal="right" vertical="center"/>
    </xf>
    <xf numFmtId="176" fontId="4" fillId="2" borderId="45" xfId="1" applyNumberFormat="1" applyFont="1" applyFill="1" applyBorder="1" applyAlignment="1">
      <alignment horizontal="right" vertical="center"/>
    </xf>
    <xf numFmtId="179" fontId="4" fillId="2" borderId="25" xfId="2" applyNumberFormat="1" applyFont="1" applyFill="1" applyBorder="1" applyAlignment="1">
      <alignment horizontal="right" vertical="center"/>
    </xf>
    <xf numFmtId="179" fontId="4" fillId="2" borderId="45" xfId="2" applyNumberFormat="1" applyFont="1" applyFill="1" applyBorder="1" applyAlignment="1">
      <alignment horizontal="right" vertical="center"/>
    </xf>
    <xf numFmtId="176" fontId="4" fillId="2" borderId="8" xfId="2" applyNumberFormat="1" applyFont="1" applyFill="1" applyBorder="1" applyAlignment="1">
      <alignment horizontal="right" vertical="center"/>
    </xf>
    <xf numFmtId="176" fontId="4" fillId="2" borderId="1" xfId="2" applyNumberFormat="1" applyFont="1" applyFill="1" applyBorder="1" applyAlignment="1">
      <alignment horizontal="right" vertical="center"/>
    </xf>
    <xf numFmtId="176" fontId="4" fillId="2" borderId="9" xfId="2" applyNumberFormat="1" applyFont="1" applyFill="1" applyBorder="1" applyAlignment="1">
      <alignment horizontal="right" vertical="center"/>
    </xf>
    <xf numFmtId="179" fontId="5" fillId="2" borderId="25" xfId="2" applyNumberFormat="1" applyFont="1" applyFill="1" applyBorder="1" applyAlignment="1">
      <alignment horizontal="right" vertical="center"/>
    </xf>
    <xf numFmtId="177" fontId="4" fillId="0" borderId="36" xfId="1" applyNumberFormat="1" applyFont="1" applyFill="1" applyBorder="1" applyAlignment="1">
      <alignment vertical="center"/>
    </xf>
    <xf numFmtId="177" fontId="4" fillId="0" borderId="47" xfId="1" applyNumberFormat="1" applyFont="1" applyFill="1" applyBorder="1" applyAlignment="1">
      <alignment vertical="center"/>
    </xf>
    <xf numFmtId="176" fontId="5" fillId="0" borderId="33" xfId="0" applyNumberFormat="1" applyFont="1" applyFill="1" applyBorder="1" applyAlignment="1">
      <alignment horizontal="right" vertical="center"/>
    </xf>
    <xf numFmtId="176" fontId="5" fillId="0" borderId="34" xfId="0" applyNumberFormat="1" applyFont="1" applyFill="1" applyBorder="1" applyAlignment="1">
      <alignment horizontal="right" vertical="center"/>
    </xf>
    <xf numFmtId="176" fontId="4" fillId="0" borderId="35" xfId="1" applyNumberFormat="1" applyFont="1" applyFill="1" applyBorder="1" applyAlignment="1">
      <alignment horizontal="right" vertical="center"/>
    </xf>
    <xf numFmtId="176" fontId="5" fillId="0" borderId="36" xfId="0" applyNumberFormat="1" applyFont="1" applyFill="1" applyBorder="1" applyAlignment="1">
      <alignment horizontal="right" vertical="center"/>
    </xf>
    <xf numFmtId="176" fontId="4" fillId="0" borderId="47" xfId="1" applyNumberFormat="1" applyFont="1" applyFill="1" applyBorder="1" applyAlignment="1">
      <alignment horizontal="right" vertical="center"/>
    </xf>
    <xf numFmtId="179" fontId="4" fillId="0" borderId="36" xfId="2" applyNumberFormat="1" applyFont="1" applyFill="1" applyBorder="1" applyAlignment="1">
      <alignment horizontal="right" vertical="center"/>
    </xf>
    <xf numFmtId="179" fontId="4" fillId="0" borderId="47" xfId="2" applyNumberFormat="1" applyFont="1" applyFill="1" applyBorder="1" applyAlignment="1">
      <alignment horizontal="right" vertical="center"/>
    </xf>
    <xf numFmtId="176" fontId="4" fillId="0" borderId="33" xfId="2" applyNumberFormat="1" applyFont="1" applyFill="1" applyBorder="1" applyAlignment="1">
      <alignment horizontal="right" vertical="center"/>
    </xf>
    <xf numFmtId="176" fontId="4" fillId="0" borderId="34" xfId="2" applyNumberFormat="1" applyFont="1" applyFill="1" applyBorder="1" applyAlignment="1">
      <alignment horizontal="right" vertical="center"/>
    </xf>
    <xf numFmtId="176" fontId="4" fillId="0" borderId="35" xfId="2" applyNumberFormat="1" applyFont="1" applyFill="1" applyBorder="1" applyAlignment="1">
      <alignment horizontal="right" vertical="center"/>
    </xf>
    <xf numFmtId="179" fontId="5" fillId="0" borderId="36" xfId="2" applyNumberFormat="1" applyFont="1" applyFill="1" applyBorder="1" applyAlignment="1">
      <alignment horizontal="right" vertical="center"/>
    </xf>
    <xf numFmtId="177" fontId="4" fillId="0" borderId="40" xfId="1" applyNumberFormat="1" applyFont="1" applyFill="1" applyBorder="1" applyAlignment="1">
      <alignment vertical="center"/>
    </xf>
    <xf numFmtId="177" fontId="4" fillId="0" borderId="48" xfId="1" applyNumberFormat="1" applyFont="1" applyFill="1" applyBorder="1" applyAlignment="1">
      <alignment vertical="center"/>
    </xf>
    <xf numFmtId="176" fontId="5" fillId="0" borderId="37" xfId="0" applyNumberFormat="1" applyFont="1" applyFill="1" applyBorder="1" applyAlignment="1">
      <alignment horizontal="right" vertical="center"/>
    </xf>
    <xf numFmtId="176" fontId="5" fillId="0" borderId="38" xfId="0" applyNumberFormat="1" applyFont="1" applyFill="1" applyBorder="1" applyAlignment="1">
      <alignment horizontal="right" vertical="center"/>
    </xf>
    <xf numFmtId="176" fontId="4" fillId="0" borderId="39" xfId="1" applyNumberFormat="1" applyFont="1" applyFill="1" applyBorder="1" applyAlignment="1">
      <alignment horizontal="right" vertical="center"/>
    </xf>
    <xf numFmtId="176" fontId="5" fillId="0" borderId="40" xfId="0" applyNumberFormat="1" applyFont="1" applyFill="1" applyBorder="1" applyAlignment="1">
      <alignment horizontal="right" vertical="center"/>
    </xf>
    <xf numFmtId="176" fontId="4" fillId="0" borderId="48" xfId="1" applyNumberFormat="1" applyFont="1" applyFill="1" applyBorder="1" applyAlignment="1">
      <alignment horizontal="right" vertical="center"/>
    </xf>
    <xf numFmtId="179" fontId="4" fillId="0" borderId="40" xfId="2" applyNumberFormat="1" applyFont="1" applyFill="1" applyBorder="1" applyAlignment="1">
      <alignment horizontal="right" vertical="center"/>
    </xf>
    <xf numFmtId="179" fontId="4" fillId="0" borderId="48" xfId="2" applyNumberFormat="1" applyFont="1" applyFill="1" applyBorder="1" applyAlignment="1">
      <alignment horizontal="right" vertical="center"/>
    </xf>
    <xf numFmtId="176" fontId="4" fillId="0" borderId="37" xfId="2" applyNumberFormat="1" applyFont="1" applyFill="1" applyBorder="1" applyAlignment="1">
      <alignment horizontal="right" vertical="center"/>
    </xf>
    <xf numFmtId="176" fontId="4" fillId="0" borderId="38" xfId="2" applyNumberFormat="1" applyFont="1" applyFill="1" applyBorder="1" applyAlignment="1">
      <alignment horizontal="right" vertical="center"/>
    </xf>
    <xf numFmtId="176" fontId="4" fillId="0" borderId="39" xfId="2" applyNumberFormat="1" applyFont="1" applyFill="1" applyBorder="1" applyAlignment="1">
      <alignment horizontal="right" vertical="center"/>
    </xf>
    <xf numFmtId="179" fontId="5" fillId="0" borderId="40" xfId="2" applyNumberFormat="1" applyFont="1" applyFill="1" applyBorder="1" applyAlignment="1">
      <alignment horizontal="right" vertical="center"/>
    </xf>
    <xf numFmtId="179" fontId="4" fillId="0" borderId="43" xfId="2" applyNumberFormat="1" applyFont="1" applyFill="1" applyBorder="1" applyAlignment="1">
      <alignment horizontal="right" vertical="center"/>
    </xf>
    <xf numFmtId="177" fontId="4" fillId="0" borderId="56" xfId="1" applyNumberFormat="1" applyFont="1" applyFill="1" applyBorder="1" applyAlignment="1">
      <alignment vertical="center"/>
    </xf>
    <xf numFmtId="177" fontId="4" fillId="0" borderId="55" xfId="1" applyNumberFormat="1" applyFont="1" applyFill="1" applyBorder="1" applyAlignment="1">
      <alignment vertical="center"/>
    </xf>
    <xf numFmtId="176" fontId="5" fillId="0" borderId="51" xfId="0" applyNumberFormat="1" applyFont="1" applyFill="1" applyBorder="1" applyAlignment="1">
      <alignment horizontal="right" vertical="center"/>
    </xf>
    <xf numFmtId="176" fontId="5" fillId="0" borderId="52" xfId="0" applyNumberFormat="1" applyFont="1" applyFill="1" applyBorder="1" applyAlignment="1">
      <alignment horizontal="right" vertical="center"/>
    </xf>
    <xf numFmtId="176" fontId="4" fillId="0" borderId="53" xfId="1" applyNumberFormat="1" applyFont="1" applyFill="1" applyBorder="1" applyAlignment="1">
      <alignment horizontal="right" vertical="center"/>
    </xf>
    <xf numFmtId="176" fontId="5" fillId="0" borderId="56" xfId="0" applyNumberFormat="1" applyFont="1" applyFill="1" applyBorder="1" applyAlignment="1">
      <alignment horizontal="right" vertical="center"/>
    </xf>
    <xf numFmtId="176" fontId="4" fillId="0" borderId="55" xfId="1" applyNumberFormat="1" applyFont="1" applyFill="1" applyBorder="1" applyAlignment="1">
      <alignment horizontal="right" vertical="center"/>
    </xf>
    <xf numFmtId="179" fontId="4" fillId="0" borderId="56" xfId="2" applyNumberFormat="1" applyFont="1" applyFill="1" applyBorder="1" applyAlignment="1">
      <alignment horizontal="right" vertical="center"/>
    </xf>
    <xf numFmtId="179" fontId="4" fillId="0" borderId="55" xfId="2" applyNumberFormat="1" applyFont="1" applyFill="1" applyBorder="1" applyAlignment="1">
      <alignment horizontal="right" vertical="center"/>
    </xf>
    <xf numFmtId="176" fontId="4" fillId="0" borderId="51" xfId="2" applyNumberFormat="1" applyFont="1" applyFill="1" applyBorder="1" applyAlignment="1">
      <alignment horizontal="right" vertical="center"/>
    </xf>
    <xf numFmtId="176" fontId="4" fillId="0" borderId="52" xfId="2" applyNumberFormat="1" applyFont="1" applyFill="1" applyBorder="1" applyAlignment="1">
      <alignment horizontal="right" vertical="center"/>
    </xf>
    <xf numFmtId="176" fontId="4" fillId="0" borderId="53" xfId="2" applyNumberFormat="1" applyFont="1" applyFill="1" applyBorder="1" applyAlignment="1">
      <alignment horizontal="right" vertical="center"/>
    </xf>
    <xf numFmtId="179" fontId="5" fillId="0" borderId="56" xfId="2" applyNumberFormat="1" applyFont="1" applyFill="1" applyBorder="1" applyAlignment="1">
      <alignment horizontal="right" vertical="center"/>
    </xf>
    <xf numFmtId="177" fontId="4" fillId="0" borderId="26" xfId="1" applyNumberFormat="1" applyFont="1" applyFill="1" applyBorder="1" applyAlignment="1">
      <alignment vertical="center"/>
    </xf>
    <xf numFmtId="177" fontId="4" fillId="0" borderId="49" xfId="1" applyNumberFormat="1" applyFont="1" applyFill="1" applyBorder="1" applyAlignment="1">
      <alignment vertical="center"/>
    </xf>
    <xf numFmtId="9" fontId="4" fillId="0" borderId="18" xfId="2" applyNumberFormat="1" applyFont="1" applyFill="1" applyBorder="1" applyAlignment="1">
      <alignment horizontal="right" vertical="center"/>
    </xf>
    <xf numFmtId="179" fontId="4" fillId="0" borderId="26" xfId="2" applyNumberFormat="1" applyFont="1" applyFill="1" applyBorder="1" applyAlignment="1">
      <alignment horizontal="right" vertical="center"/>
    </xf>
    <xf numFmtId="179" fontId="4" fillId="0" borderId="49" xfId="2" applyNumberFormat="1" applyFont="1" applyFill="1" applyBorder="1" applyAlignment="1">
      <alignment horizontal="right" vertical="center"/>
    </xf>
    <xf numFmtId="179" fontId="5" fillId="0" borderId="26" xfId="2" applyNumberFormat="1" applyFont="1" applyFill="1" applyBorder="1" applyAlignment="1">
      <alignment horizontal="right" vertical="center"/>
    </xf>
    <xf numFmtId="0" fontId="15" fillId="0" borderId="31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1" fontId="4" fillId="0" borderId="6" xfId="1" applyNumberFormat="1" applyFont="1" applyFill="1" applyBorder="1" applyAlignment="1">
      <alignment horizontal="center" vertical="center"/>
    </xf>
    <xf numFmtId="1" fontId="4" fillId="0" borderId="10" xfId="1" applyNumberFormat="1" applyFont="1" applyFill="1" applyBorder="1" applyAlignment="1">
      <alignment horizontal="center" vertical="center"/>
    </xf>
    <xf numFmtId="1" fontId="4" fillId="0" borderId="3" xfId="1" applyNumberFormat="1" applyFont="1" applyFill="1" applyBorder="1" applyAlignment="1">
      <alignment horizontal="center" vertical="center"/>
    </xf>
    <xf numFmtId="1" fontId="4" fillId="0" borderId="4" xfId="1" applyNumberFormat="1" applyFont="1" applyFill="1" applyBorder="1" applyAlignment="1">
      <alignment horizontal="center" vertical="center"/>
    </xf>
    <xf numFmtId="1" fontId="4" fillId="0" borderId="7" xfId="1" applyNumberFormat="1" applyFont="1" applyFill="1" applyBorder="1" applyAlignment="1">
      <alignment horizontal="center" vertical="center"/>
    </xf>
    <xf numFmtId="1" fontId="4" fillId="0" borderId="11" xfId="1" applyNumberFormat="1" applyFont="1" applyFill="1" applyBorder="1" applyAlignment="1">
      <alignment horizontal="center" vertical="center"/>
    </xf>
    <xf numFmtId="1" fontId="4" fillId="0" borderId="44" xfId="1" applyNumberFormat="1" applyFont="1" applyFill="1" applyBorder="1" applyAlignment="1">
      <alignment horizontal="center" vertical="center"/>
    </xf>
    <xf numFmtId="1" fontId="4" fillId="0" borderId="46" xfId="1" applyNumberFormat="1" applyFont="1" applyFill="1" applyBorder="1" applyAlignment="1">
      <alignment horizontal="center" vertical="center"/>
    </xf>
    <xf numFmtId="1" fontId="18" fillId="0" borderId="6" xfId="1" applyNumberFormat="1" applyFont="1" applyFill="1" applyBorder="1" applyAlignment="1">
      <alignment horizontal="center" vertical="center"/>
    </xf>
    <xf numFmtId="1" fontId="18" fillId="0" borderId="10" xfId="1" applyNumberFormat="1" applyFont="1" applyFill="1" applyBorder="1" applyAlignment="1">
      <alignment horizontal="center" vertical="center"/>
    </xf>
    <xf numFmtId="1" fontId="18" fillId="0" borderId="3" xfId="1" applyNumberFormat="1" applyFont="1" applyFill="1" applyBorder="1" applyAlignment="1">
      <alignment horizontal="center" vertical="center"/>
    </xf>
    <xf numFmtId="1" fontId="18" fillId="0" borderId="4" xfId="1" applyNumberFormat="1" applyFont="1" applyFill="1" applyBorder="1" applyAlignment="1">
      <alignment horizontal="center" vertical="center"/>
    </xf>
    <xf numFmtId="1" fontId="18" fillId="0" borderId="7" xfId="1" applyNumberFormat="1" applyFont="1" applyFill="1" applyBorder="1" applyAlignment="1">
      <alignment horizontal="center" vertical="center"/>
    </xf>
    <xf numFmtId="1" fontId="18" fillId="0" borderId="11" xfId="1" applyNumberFormat="1" applyFont="1" applyFill="1" applyBorder="1" applyAlignment="1">
      <alignment horizontal="center" vertical="center"/>
    </xf>
    <xf numFmtId="1" fontId="4" fillId="0" borderId="41" xfId="0" applyNumberFormat="1" applyFont="1" applyFill="1" applyBorder="1" applyAlignment="1">
      <alignment horizontal="center" vertical="center"/>
    </xf>
    <xf numFmtId="1" fontId="4" fillId="0" borderId="13" xfId="0" applyNumberFormat="1" applyFont="1" applyFill="1" applyBorder="1" applyAlignment="1">
      <alignment horizontal="center" vertical="center"/>
    </xf>
    <xf numFmtId="2" fontId="4" fillId="0" borderId="59" xfId="1" applyNumberFormat="1" applyFont="1" applyFill="1" applyBorder="1" applyAlignment="1">
      <alignment horizontal="center" vertical="center" wrapText="1"/>
    </xf>
    <xf numFmtId="2" fontId="4" fillId="0" borderId="60" xfId="1" applyNumberFormat="1" applyFont="1" applyFill="1" applyBorder="1" applyAlignment="1">
      <alignment horizontal="center" vertical="center" wrapText="1"/>
    </xf>
    <xf numFmtId="2" fontId="4" fillId="0" borderId="61" xfId="1" applyNumberFormat="1" applyFont="1" applyFill="1" applyBorder="1" applyAlignment="1">
      <alignment horizontal="center" vertical="center" wrapText="1"/>
    </xf>
    <xf numFmtId="2" fontId="18" fillId="0" borderId="59" xfId="1" applyNumberFormat="1" applyFont="1" applyFill="1" applyBorder="1" applyAlignment="1">
      <alignment horizontal="center" vertical="center" wrapText="1"/>
    </xf>
    <xf numFmtId="2" fontId="18" fillId="0" borderId="60" xfId="1" applyNumberFormat="1" applyFont="1" applyFill="1" applyBorder="1" applyAlignment="1">
      <alignment horizontal="center" vertical="center" wrapText="1"/>
    </xf>
    <xf numFmtId="2" fontId="18" fillId="0" borderId="61" xfId="1" applyNumberFormat="1" applyFont="1" applyFill="1" applyBorder="1" applyAlignment="1">
      <alignment horizontal="center" vertical="center" wrapText="1"/>
    </xf>
    <xf numFmtId="1" fontId="18" fillId="0" borderId="44" xfId="1" applyNumberFormat="1" applyFont="1" applyFill="1" applyBorder="1" applyAlignment="1">
      <alignment horizontal="center" vertical="center"/>
    </xf>
    <xf numFmtId="1" fontId="18" fillId="0" borderId="46" xfId="1" applyNumberFormat="1" applyFont="1" applyFill="1" applyBorder="1" applyAlignment="1">
      <alignment horizontal="center" vertical="center"/>
    </xf>
    <xf numFmtId="1" fontId="4" fillId="0" borderId="59" xfId="1" applyNumberFormat="1" applyFont="1" applyFill="1" applyBorder="1" applyAlignment="1">
      <alignment horizontal="center" vertical="center" wrapText="1"/>
    </xf>
    <xf numFmtId="1" fontId="4" fillId="0" borderId="60" xfId="1" applyNumberFormat="1" applyFont="1" applyFill="1" applyBorder="1" applyAlignment="1">
      <alignment horizontal="center" vertical="center" wrapText="1"/>
    </xf>
    <xf numFmtId="1" fontId="4" fillId="0" borderId="61" xfId="1" applyNumberFormat="1" applyFont="1" applyFill="1" applyBorder="1" applyAlignment="1">
      <alignment horizontal="center" vertical="center" wrapText="1"/>
    </xf>
    <xf numFmtId="1" fontId="4" fillId="0" borderId="62" xfId="1" applyNumberFormat="1" applyFont="1" applyFill="1" applyBorder="1" applyAlignment="1">
      <alignment horizontal="center" vertical="center" wrapText="1"/>
    </xf>
    <xf numFmtId="1" fontId="18" fillId="0" borderId="59" xfId="1" applyNumberFormat="1" applyFont="1" applyFill="1" applyBorder="1" applyAlignment="1">
      <alignment horizontal="center" vertical="center" wrapText="1"/>
    </xf>
    <xf numFmtId="1" fontId="18" fillId="0" borderId="60" xfId="1" applyNumberFormat="1" applyFont="1" applyFill="1" applyBorder="1" applyAlignment="1">
      <alignment horizontal="center" vertical="center" wrapText="1"/>
    </xf>
    <xf numFmtId="1" fontId="18" fillId="0" borderId="61" xfId="1" applyNumberFormat="1" applyFont="1" applyFill="1" applyBorder="1" applyAlignment="1">
      <alignment horizontal="center" vertical="center" wrapText="1"/>
    </xf>
    <xf numFmtId="1" fontId="18" fillId="0" borderId="59" xfId="1" applyNumberFormat="1" applyFont="1" applyFill="1" applyBorder="1" applyAlignment="1">
      <alignment horizontal="center" vertical="center"/>
    </xf>
    <xf numFmtId="1" fontId="18" fillId="0" borderId="60" xfId="1" applyNumberFormat="1" applyFont="1" applyFill="1" applyBorder="1" applyAlignment="1">
      <alignment horizontal="center" vertical="center"/>
    </xf>
    <xf numFmtId="1" fontId="18" fillId="0" borderId="61" xfId="1" applyNumberFormat="1" applyFont="1" applyFill="1" applyBorder="1" applyAlignment="1">
      <alignment horizontal="center" vertical="center"/>
    </xf>
    <xf numFmtId="1" fontId="4" fillId="0" borderId="59" xfId="1" applyNumberFormat="1" applyFont="1" applyFill="1" applyBorder="1" applyAlignment="1">
      <alignment horizontal="center" vertical="center"/>
    </xf>
    <xf numFmtId="1" fontId="4" fillId="0" borderId="60" xfId="1" applyNumberFormat="1" applyFont="1" applyFill="1" applyBorder="1" applyAlignment="1">
      <alignment horizontal="center" vertical="center"/>
    </xf>
    <xf numFmtId="1" fontId="4" fillId="0" borderId="61" xfId="1" applyNumberFormat="1" applyFont="1" applyFill="1" applyBorder="1" applyAlignment="1">
      <alignment horizontal="center" vertical="center"/>
    </xf>
    <xf numFmtId="177" fontId="4" fillId="0" borderId="42" xfId="1" applyNumberFormat="1" applyFont="1" applyFill="1" applyBorder="1" applyAlignment="1">
      <alignment horizontal="center" vertical="center"/>
    </xf>
    <xf numFmtId="177" fontId="4" fillId="0" borderId="3" xfId="1" applyNumberFormat="1" applyFont="1" applyFill="1" applyBorder="1" applyAlignment="1">
      <alignment horizontal="center" vertical="center"/>
    </xf>
    <xf numFmtId="177" fontId="4" fillId="0" borderId="44" xfId="1" applyNumberFormat="1" applyFont="1" applyFill="1" applyBorder="1" applyAlignment="1">
      <alignment horizontal="center" vertical="center"/>
    </xf>
    <xf numFmtId="177" fontId="4" fillId="0" borderId="6" xfId="1" applyNumberFormat="1" applyFont="1" applyFill="1" applyBorder="1" applyAlignment="1">
      <alignment horizontal="center" vertical="center"/>
    </xf>
    <xf numFmtId="177" fontId="4" fillId="0" borderId="7" xfId="1" applyNumberFormat="1" applyFont="1" applyFill="1" applyBorder="1" applyAlignment="1">
      <alignment horizontal="center" vertical="center"/>
    </xf>
    <xf numFmtId="177" fontId="18" fillId="0" borderId="6" xfId="1" applyNumberFormat="1" applyFont="1" applyFill="1" applyBorder="1" applyAlignment="1">
      <alignment horizontal="center" vertical="center"/>
    </xf>
    <xf numFmtId="177" fontId="18" fillId="0" borderId="3" xfId="1" applyNumberFormat="1" applyFont="1" applyFill="1" applyBorder="1" applyAlignment="1">
      <alignment horizontal="center" vertical="center"/>
    </xf>
    <xf numFmtId="177" fontId="18" fillId="0" borderId="7" xfId="1" applyNumberFormat="1" applyFont="1" applyFill="1" applyBorder="1" applyAlignment="1">
      <alignment horizontal="center" vertical="center"/>
    </xf>
    <xf numFmtId="1" fontId="18" fillId="0" borderId="42" xfId="1" applyNumberFormat="1" applyFont="1" applyFill="1" applyBorder="1" applyAlignment="1">
      <alignment horizontal="center" vertical="center"/>
    </xf>
    <xf numFmtId="1" fontId="4" fillId="0" borderId="42" xfId="1" applyNumberFormat="1" applyFont="1" applyFill="1" applyBorder="1" applyAlignment="1">
      <alignment horizontal="center" vertical="center"/>
    </xf>
    <xf numFmtId="178" fontId="4" fillId="0" borderId="42" xfId="1" applyNumberFormat="1" applyFont="1" applyFill="1" applyBorder="1" applyAlignment="1">
      <alignment horizontal="center" vertical="center"/>
    </xf>
    <xf numFmtId="178" fontId="4" fillId="0" borderId="3" xfId="1" applyNumberFormat="1" applyFont="1" applyFill="1" applyBorder="1" applyAlignment="1">
      <alignment horizontal="center" vertical="center"/>
    </xf>
    <xf numFmtId="178" fontId="4" fillId="0" borderId="44" xfId="1" applyNumberFormat="1" applyFont="1" applyFill="1" applyBorder="1" applyAlignment="1">
      <alignment horizontal="center" vertical="center"/>
    </xf>
    <xf numFmtId="1" fontId="4" fillId="0" borderId="42" xfId="0" applyNumberFormat="1" applyFont="1" applyFill="1" applyBorder="1" applyAlignment="1">
      <alignment horizontal="center" vertical="center"/>
    </xf>
    <xf numFmtId="1" fontId="4" fillId="0" borderId="3" xfId="0" applyNumberFormat="1" applyFont="1" applyFill="1" applyBorder="1" applyAlignment="1">
      <alignment horizontal="center" vertical="center"/>
    </xf>
    <xf numFmtId="1" fontId="4" fillId="0" borderId="7" xfId="0" applyNumberFormat="1" applyFont="1" applyFill="1" applyBorder="1" applyAlignment="1">
      <alignment horizontal="center" vertical="center"/>
    </xf>
    <xf numFmtId="0" fontId="23" fillId="0" borderId="0" xfId="0" applyFont="1" applyAlignment="1">
      <alignment horizontal="left"/>
    </xf>
  </cellXfs>
  <cellStyles count="4">
    <cellStyle name="パーセント" xfId="2" builtinId="5"/>
    <cellStyle name="桁区切り" xfId="1" builtinId="6"/>
    <cellStyle name="標準" xfId="0" builtinId="0"/>
    <cellStyle name="標準_H11小学６年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518333333333333"/>
          <c:y val="0.20570295666509283"/>
          <c:w val="0.79850746268656714"/>
          <c:h val="0.6817273953199251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'!$B$7</c:f>
              <c:strCache>
                <c:ptCount val="1"/>
                <c:pt idx="0">
                  <c:v>大津市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'!$C$6:$M$6</c:f>
              <c:strCache>
                <c:ptCount val="11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</c:strCache>
            </c:strRef>
          </c:cat>
          <c:val>
            <c:numRef>
              <c:f>'一人平均う歯数 '!$C$7:$M$7</c:f>
              <c:numCache>
                <c:formatCode>0.00_);[Red]\(0.00\)</c:formatCode>
                <c:ptCount val="11"/>
                <c:pt idx="0">
                  <c:v>1.5181910914654879</c:v>
                </c:pt>
                <c:pt idx="1">
                  <c:v>1.360655737704918</c:v>
                </c:pt>
                <c:pt idx="2">
                  <c:v>1.2590439276485788</c:v>
                </c:pt>
                <c:pt idx="3">
                  <c:v>1.3176979374584166</c:v>
                </c:pt>
                <c:pt idx="4">
                  <c:v>1.1459829059829061</c:v>
                </c:pt>
                <c:pt idx="5">
                  <c:v>0.93607616456987419</c:v>
                </c:pt>
                <c:pt idx="6">
                  <c:v>0.77774064171122992</c:v>
                </c:pt>
                <c:pt idx="7">
                  <c:v>0.89573459715639814</c:v>
                </c:pt>
                <c:pt idx="8">
                  <c:v>0.84369385555156307</c:v>
                </c:pt>
                <c:pt idx="9">
                  <c:v>0.91939639308060361</c:v>
                </c:pt>
                <c:pt idx="10">
                  <c:v>0.86523098298020151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18D-4EF4-B32C-8715800C6707}"/>
            </c:ext>
          </c:extLst>
        </c:ser>
        <c:ser>
          <c:idx val="0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'!$C$6:$M$6</c:f>
              <c:strCache>
                <c:ptCount val="11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</c:strCache>
            </c:strRef>
          </c:cat>
          <c:val>
            <c:numRef>
              <c:f>'一人平均う歯数 '!$C$26:$M$26</c:f>
              <c:numCache>
                <c:formatCode>0.00_);[Red]\(0.00\)</c:formatCode>
                <c:ptCount val="11"/>
                <c:pt idx="0">
                  <c:v>1.8303693570451436</c:v>
                </c:pt>
                <c:pt idx="1">
                  <c:v>1.7077596098680436</c:v>
                </c:pt>
                <c:pt idx="2">
                  <c:v>1.6223672079994327</c:v>
                </c:pt>
                <c:pt idx="3">
                  <c:v>1.5099916154276132</c:v>
                </c:pt>
                <c:pt idx="4">
                  <c:v>1.3354678050515831</c:v>
                </c:pt>
                <c:pt idx="5">
                  <c:v>1.1794367581993117</c:v>
                </c:pt>
                <c:pt idx="6">
                  <c:v>1.1198607787687622</c:v>
                </c:pt>
                <c:pt idx="7">
                  <c:v>1.0249164145836651</c:v>
                </c:pt>
                <c:pt idx="8">
                  <c:v>1.0178004040404038</c:v>
                </c:pt>
                <c:pt idx="9">
                  <c:v>0.93142380844131245</c:v>
                </c:pt>
                <c:pt idx="10">
                  <c:v>0.85473527218493661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18D-4EF4-B32C-8715800C67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5022736"/>
        <c:axId val="655019472"/>
      </c:lineChart>
      <c:catAx>
        <c:axId val="6550227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5501947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655019472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55022736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94029850746269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2727272727272727"/>
          <c:w val="0.79850746268656714"/>
          <c:h val="0.66015750830935305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'!$B$17</c:f>
              <c:strCache>
                <c:ptCount val="1"/>
                <c:pt idx="0">
                  <c:v>高島市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'!$C$6:$M$6</c:f>
              <c:strCache>
                <c:ptCount val="11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</c:strCache>
            </c:strRef>
          </c:cat>
          <c:val>
            <c:numRef>
              <c:f>'一人平均う歯数 '!$C$17:$M$17</c:f>
              <c:numCache>
                <c:formatCode>0.00_);[Red]\(0.00\)</c:formatCode>
                <c:ptCount val="11"/>
                <c:pt idx="0">
                  <c:v>3.641434262948207</c:v>
                </c:pt>
                <c:pt idx="1">
                  <c:v>2.7169811320754715</c:v>
                </c:pt>
                <c:pt idx="2">
                  <c:v>2.4446764091858038</c:v>
                </c:pt>
                <c:pt idx="3">
                  <c:v>2.6346555323590812</c:v>
                </c:pt>
                <c:pt idx="4">
                  <c:v>1.7625272331154684</c:v>
                </c:pt>
                <c:pt idx="5">
                  <c:v>1.757847533632287</c:v>
                </c:pt>
                <c:pt idx="6">
                  <c:v>1.7837150127226462</c:v>
                </c:pt>
                <c:pt idx="7">
                  <c:v>1.4874371859296482</c:v>
                </c:pt>
                <c:pt idx="8">
                  <c:v>1.7976649746192892</c:v>
                </c:pt>
                <c:pt idx="9">
                  <c:v>1.2849740932642486</c:v>
                </c:pt>
                <c:pt idx="10">
                  <c:v>1.0197740112994351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0F8-4AD3-846E-9B999BA8336A}"/>
            </c:ext>
          </c:extLst>
        </c:ser>
        <c:ser>
          <c:idx val="0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'!$C$6:$M$6</c:f>
              <c:strCache>
                <c:ptCount val="11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</c:strCache>
            </c:strRef>
          </c:cat>
          <c:val>
            <c:numRef>
              <c:f>'一人平均う歯数 '!$C$26:$M$26</c:f>
              <c:numCache>
                <c:formatCode>0.00_);[Red]\(0.00\)</c:formatCode>
                <c:ptCount val="11"/>
                <c:pt idx="0">
                  <c:v>1.8303693570451436</c:v>
                </c:pt>
                <c:pt idx="1">
                  <c:v>1.7077596098680436</c:v>
                </c:pt>
                <c:pt idx="2">
                  <c:v>1.6223672079994327</c:v>
                </c:pt>
                <c:pt idx="3">
                  <c:v>1.5099916154276132</c:v>
                </c:pt>
                <c:pt idx="4">
                  <c:v>1.3354678050515831</c:v>
                </c:pt>
                <c:pt idx="5">
                  <c:v>1.1794367581993117</c:v>
                </c:pt>
                <c:pt idx="6">
                  <c:v>1.1198607787687622</c:v>
                </c:pt>
                <c:pt idx="7">
                  <c:v>1.0249164145836651</c:v>
                </c:pt>
                <c:pt idx="8">
                  <c:v>1.0178004040404038</c:v>
                </c:pt>
                <c:pt idx="9">
                  <c:v>0.93142380844131245</c:v>
                </c:pt>
                <c:pt idx="10">
                  <c:v>0.85473527218493661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0F8-4AD3-846E-9B999BA833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5024368"/>
        <c:axId val="655024912"/>
      </c:lineChart>
      <c:catAx>
        <c:axId val="6550243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5502491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655024912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55024368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94029850746269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2727272727272727"/>
          <c:w val="0.79850746268656714"/>
          <c:h val="0.65997875912702619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'!$B$19</c:f>
              <c:strCache>
                <c:ptCount val="1"/>
                <c:pt idx="0">
                  <c:v>米原市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'!$C$6:$M$6</c:f>
              <c:strCache>
                <c:ptCount val="11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</c:strCache>
            </c:strRef>
          </c:cat>
          <c:val>
            <c:numRef>
              <c:f>'一人平均う歯数 '!$C$19:$M$19</c:f>
              <c:numCache>
                <c:formatCode>0.00_);[Red]\(0.00\)</c:formatCode>
                <c:ptCount val="11"/>
                <c:pt idx="0">
                  <c:v>2.5384615384615383</c:v>
                </c:pt>
                <c:pt idx="1">
                  <c:v>2.493150684931507</c:v>
                </c:pt>
                <c:pt idx="2">
                  <c:v>2.592137592137592</c:v>
                </c:pt>
                <c:pt idx="3">
                  <c:v>2.0963541666666665</c:v>
                </c:pt>
                <c:pt idx="4">
                  <c:v>1.8428571428571427</c:v>
                </c:pt>
                <c:pt idx="5">
                  <c:v>1.9007092198581561</c:v>
                </c:pt>
                <c:pt idx="6">
                  <c:v>1.5026595744680851</c:v>
                </c:pt>
                <c:pt idx="7">
                  <c:v>1.1666666666666667</c:v>
                </c:pt>
                <c:pt idx="8">
                  <c:v>1.3363095238095237</c:v>
                </c:pt>
                <c:pt idx="9">
                  <c:v>1.4011627906976745</c:v>
                </c:pt>
                <c:pt idx="10">
                  <c:v>1.0295081967213116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3F9-44F1-9263-EB75EDBFD1AD}"/>
            </c:ext>
          </c:extLst>
        </c:ser>
        <c:ser>
          <c:idx val="0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'!$C$6:$M$6</c:f>
              <c:strCache>
                <c:ptCount val="11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</c:strCache>
            </c:strRef>
          </c:cat>
          <c:val>
            <c:numRef>
              <c:f>'一人平均う歯数 '!$C$26:$M$26</c:f>
              <c:numCache>
                <c:formatCode>0.00_);[Red]\(0.00\)</c:formatCode>
                <c:ptCount val="11"/>
                <c:pt idx="0">
                  <c:v>1.8303693570451436</c:v>
                </c:pt>
                <c:pt idx="1">
                  <c:v>1.7077596098680436</c:v>
                </c:pt>
                <c:pt idx="2">
                  <c:v>1.6223672079994327</c:v>
                </c:pt>
                <c:pt idx="3">
                  <c:v>1.5099916154276132</c:v>
                </c:pt>
                <c:pt idx="4">
                  <c:v>1.3354678050515831</c:v>
                </c:pt>
                <c:pt idx="5">
                  <c:v>1.1794367581993117</c:v>
                </c:pt>
                <c:pt idx="6">
                  <c:v>1.1198607787687622</c:v>
                </c:pt>
                <c:pt idx="7">
                  <c:v>1.0249164145836651</c:v>
                </c:pt>
                <c:pt idx="8">
                  <c:v>1.0178004040404038</c:v>
                </c:pt>
                <c:pt idx="9">
                  <c:v>0.93142380844131245</c:v>
                </c:pt>
                <c:pt idx="10">
                  <c:v>0.85473527218493661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3F9-44F1-9263-EB75EDBFD1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5029808"/>
        <c:axId val="655030896"/>
      </c:lineChart>
      <c:catAx>
        <c:axId val="6550298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55030896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655030896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55029808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94029850746269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2159090909090909"/>
          <c:w val="0.79850746268656714"/>
          <c:h val="0.66566038078205647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'!$B$20</c:f>
              <c:strCache>
                <c:ptCount val="1"/>
                <c:pt idx="0">
                  <c:v>日野町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'!$C$6:$M$6</c:f>
              <c:strCache>
                <c:ptCount val="11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</c:strCache>
            </c:strRef>
          </c:cat>
          <c:val>
            <c:numRef>
              <c:f>'一人平均う歯数 '!$C$20:$M$20</c:f>
              <c:numCache>
                <c:formatCode>0.00_);[Red]\(0.00\)</c:formatCode>
                <c:ptCount val="11"/>
                <c:pt idx="0">
                  <c:v>1.9707602339181287</c:v>
                </c:pt>
                <c:pt idx="1">
                  <c:v>2.2124352331606216</c:v>
                </c:pt>
                <c:pt idx="2">
                  <c:v>2.2063492063492065</c:v>
                </c:pt>
                <c:pt idx="3">
                  <c:v>1.5</c:v>
                </c:pt>
                <c:pt idx="4">
                  <c:v>1.5837563451776651</c:v>
                </c:pt>
                <c:pt idx="5">
                  <c:v>1.5621621621621622</c:v>
                </c:pt>
                <c:pt idx="6">
                  <c:v>0.95628415300546443</c:v>
                </c:pt>
                <c:pt idx="7">
                  <c:v>1.1929824561403508</c:v>
                </c:pt>
                <c:pt idx="8">
                  <c:v>1.2191011235955056</c:v>
                </c:pt>
                <c:pt idx="9">
                  <c:v>0.63529411764705879</c:v>
                </c:pt>
                <c:pt idx="10">
                  <c:v>0.63522012578616349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1E4-471C-BD75-5DA503312C7C}"/>
            </c:ext>
          </c:extLst>
        </c:ser>
        <c:ser>
          <c:idx val="1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'!$C$6:$M$6</c:f>
              <c:strCache>
                <c:ptCount val="11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</c:strCache>
            </c:strRef>
          </c:cat>
          <c:val>
            <c:numRef>
              <c:f>'一人平均う歯数 '!$C$26:$M$26</c:f>
              <c:numCache>
                <c:formatCode>0.00_);[Red]\(0.00\)</c:formatCode>
                <c:ptCount val="11"/>
                <c:pt idx="0">
                  <c:v>1.8303693570451436</c:v>
                </c:pt>
                <c:pt idx="1">
                  <c:v>1.7077596098680436</c:v>
                </c:pt>
                <c:pt idx="2">
                  <c:v>1.6223672079994327</c:v>
                </c:pt>
                <c:pt idx="3">
                  <c:v>1.5099916154276132</c:v>
                </c:pt>
                <c:pt idx="4">
                  <c:v>1.3354678050515831</c:v>
                </c:pt>
                <c:pt idx="5">
                  <c:v>1.1794367581993117</c:v>
                </c:pt>
                <c:pt idx="6">
                  <c:v>1.1198607787687622</c:v>
                </c:pt>
                <c:pt idx="7">
                  <c:v>1.0249164145836651</c:v>
                </c:pt>
                <c:pt idx="8">
                  <c:v>1.0178004040404038</c:v>
                </c:pt>
                <c:pt idx="9">
                  <c:v>0.93142380844131245</c:v>
                </c:pt>
                <c:pt idx="10">
                  <c:v>0.85473527218493661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1E4-471C-BD75-5DA503312C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5017840"/>
        <c:axId val="655018384"/>
      </c:lineChart>
      <c:catAx>
        <c:axId val="6550178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55018384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655018384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55017840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40909090909090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163969610531485"/>
          <c:w val="0.79850746268656714"/>
          <c:h val="0.65561207565742652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'!$B$21</c:f>
              <c:strCache>
                <c:ptCount val="1"/>
                <c:pt idx="0">
                  <c:v>竜王町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'!$C$6:$M$6</c:f>
              <c:strCache>
                <c:ptCount val="11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</c:strCache>
            </c:strRef>
          </c:cat>
          <c:val>
            <c:numRef>
              <c:f>'一人平均う歯数 '!$C$21:$M$21</c:f>
              <c:numCache>
                <c:formatCode>0.00_);[Red]\(0.00\)</c:formatCode>
                <c:ptCount val="11"/>
                <c:pt idx="0">
                  <c:v>0.45833333333333331</c:v>
                </c:pt>
                <c:pt idx="1">
                  <c:v>0.13559322033898305</c:v>
                </c:pt>
                <c:pt idx="2">
                  <c:v>0.3925233644859813</c:v>
                </c:pt>
                <c:pt idx="3">
                  <c:v>0.26785714285714285</c:v>
                </c:pt>
                <c:pt idx="4">
                  <c:v>0.22033898305084745</c:v>
                </c:pt>
                <c:pt idx="5">
                  <c:v>0.40659340659340659</c:v>
                </c:pt>
                <c:pt idx="6">
                  <c:v>0.13636363636363635</c:v>
                </c:pt>
                <c:pt idx="7">
                  <c:v>0.1092436974789916</c:v>
                </c:pt>
                <c:pt idx="8">
                  <c:v>0.12987012987012986</c:v>
                </c:pt>
                <c:pt idx="9">
                  <c:v>8.5470085470085472E-2</c:v>
                </c:pt>
                <c:pt idx="10">
                  <c:v>0.1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4CE-4134-B562-31CB5EB8EBF8}"/>
            </c:ext>
          </c:extLst>
        </c:ser>
        <c:ser>
          <c:idx val="1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'!$C$6:$M$6</c:f>
              <c:strCache>
                <c:ptCount val="11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</c:strCache>
            </c:strRef>
          </c:cat>
          <c:val>
            <c:numRef>
              <c:f>'一人平均う歯数 '!$C$26:$M$26</c:f>
              <c:numCache>
                <c:formatCode>0.00_);[Red]\(0.00\)</c:formatCode>
                <c:ptCount val="11"/>
                <c:pt idx="0">
                  <c:v>1.8303693570451436</c:v>
                </c:pt>
                <c:pt idx="1">
                  <c:v>1.7077596098680436</c:v>
                </c:pt>
                <c:pt idx="2">
                  <c:v>1.6223672079994327</c:v>
                </c:pt>
                <c:pt idx="3">
                  <c:v>1.5099916154276132</c:v>
                </c:pt>
                <c:pt idx="4">
                  <c:v>1.3354678050515831</c:v>
                </c:pt>
                <c:pt idx="5">
                  <c:v>1.1794367581993117</c:v>
                </c:pt>
                <c:pt idx="6">
                  <c:v>1.1198607787687622</c:v>
                </c:pt>
                <c:pt idx="7">
                  <c:v>1.0249164145836651</c:v>
                </c:pt>
                <c:pt idx="8">
                  <c:v>1.0178004040404038</c:v>
                </c:pt>
                <c:pt idx="9">
                  <c:v>0.93142380844131245</c:v>
                </c:pt>
                <c:pt idx="10">
                  <c:v>0.85473527218493661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4CE-4134-B562-31CB5EB8EB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32841008"/>
        <c:axId val="732841552"/>
      </c:lineChart>
      <c:catAx>
        <c:axId val="7328410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2841552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732841552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284100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248587570621469E-2"/>
          <c:w val="0.9029850746268657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1022727272727273"/>
          <c:w val="0.79104477611940294"/>
          <c:h val="0.67702419112022638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'!$B$22</c:f>
              <c:strCache>
                <c:ptCount val="1"/>
                <c:pt idx="0">
                  <c:v>愛荘町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'!$C$6:$M$6</c:f>
              <c:strCache>
                <c:ptCount val="11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</c:strCache>
            </c:strRef>
          </c:cat>
          <c:val>
            <c:numRef>
              <c:f>'一人平均う歯数 '!$C$22:$M$22</c:f>
              <c:numCache>
                <c:formatCode>0.00_);[Red]\(0.00\)</c:formatCode>
                <c:ptCount val="11"/>
                <c:pt idx="0">
                  <c:v>2.1473684210526316</c:v>
                </c:pt>
                <c:pt idx="1">
                  <c:v>1.6666666666666667</c:v>
                </c:pt>
                <c:pt idx="2">
                  <c:v>1.6923076923076923</c:v>
                </c:pt>
                <c:pt idx="3">
                  <c:v>2.3214285714285716</c:v>
                </c:pt>
                <c:pt idx="4">
                  <c:v>1.88</c:v>
                </c:pt>
                <c:pt idx="5">
                  <c:v>1.5048076923076923</c:v>
                </c:pt>
                <c:pt idx="6">
                  <c:v>2.2296650717703348</c:v>
                </c:pt>
                <c:pt idx="7">
                  <c:v>1.6256410256410256</c:v>
                </c:pt>
                <c:pt idx="8">
                  <c:v>1.539906103286385</c:v>
                </c:pt>
                <c:pt idx="9">
                  <c:v>1.5428571428571429</c:v>
                </c:pt>
                <c:pt idx="10">
                  <c:v>1.2588832487309645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39C-45F4-8C5A-6034437FC26C}"/>
            </c:ext>
          </c:extLst>
        </c:ser>
        <c:ser>
          <c:idx val="0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'!$C$6:$M$6</c:f>
              <c:strCache>
                <c:ptCount val="11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</c:strCache>
            </c:strRef>
          </c:cat>
          <c:val>
            <c:numRef>
              <c:f>'一人平均う歯数 '!$C$26:$M$26</c:f>
              <c:numCache>
                <c:formatCode>0.00_);[Red]\(0.00\)</c:formatCode>
                <c:ptCount val="11"/>
                <c:pt idx="0">
                  <c:v>1.8303693570451436</c:v>
                </c:pt>
                <c:pt idx="1">
                  <c:v>1.7077596098680436</c:v>
                </c:pt>
                <c:pt idx="2">
                  <c:v>1.6223672079994327</c:v>
                </c:pt>
                <c:pt idx="3">
                  <c:v>1.5099916154276132</c:v>
                </c:pt>
                <c:pt idx="4">
                  <c:v>1.3354678050515831</c:v>
                </c:pt>
                <c:pt idx="5">
                  <c:v>1.1794367581993117</c:v>
                </c:pt>
                <c:pt idx="6">
                  <c:v>1.1198607787687622</c:v>
                </c:pt>
                <c:pt idx="7">
                  <c:v>1.0249164145836651</c:v>
                </c:pt>
                <c:pt idx="8">
                  <c:v>1.0178004040404038</c:v>
                </c:pt>
                <c:pt idx="9">
                  <c:v>0.93142380844131245</c:v>
                </c:pt>
                <c:pt idx="10">
                  <c:v>0.85473527218493661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39C-45F4-8C5A-6034437FC2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32839920"/>
        <c:axId val="732837744"/>
      </c:lineChart>
      <c:catAx>
        <c:axId val="7328399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283774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732837744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2839920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94029850746269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293296571371927"/>
          <c:y val="0.2247197175641831"/>
          <c:w val="0.7969954072023584"/>
          <c:h val="0.66271055751247465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'!$B$23</c:f>
              <c:strCache>
                <c:ptCount val="1"/>
                <c:pt idx="0">
                  <c:v>豊郷町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'!$C$6:$M$6</c:f>
              <c:strCache>
                <c:ptCount val="11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</c:strCache>
            </c:strRef>
          </c:cat>
          <c:val>
            <c:numRef>
              <c:f>'一人平均う歯数 '!$C$23:$M$23</c:f>
              <c:numCache>
                <c:formatCode>0.00_);[Red]\(0.00\)</c:formatCode>
                <c:ptCount val="11"/>
                <c:pt idx="0">
                  <c:v>1.0740740740740742</c:v>
                </c:pt>
                <c:pt idx="1">
                  <c:v>1.6041666666666667</c:v>
                </c:pt>
                <c:pt idx="2">
                  <c:v>0.95652173913043481</c:v>
                </c:pt>
                <c:pt idx="3">
                  <c:v>0.90047393364928907</c:v>
                </c:pt>
                <c:pt idx="4">
                  <c:v>0.58904109589041098</c:v>
                </c:pt>
                <c:pt idx="5">
                  <c:v>0.61904761904761907</c:v>
                </c:pt>
                <c:pt idx="6">
                  <c:v>0.58441558441558439</c:v>
                </c:pt>
                <c:pt idx="7">
                  <c:v>0.13636363636363635</c:v>
                </c:pt>
                <c:pt idx="8">
                  <c:v>0.41666666666666669</c:v>
                </c:pt>
                <c:pt idx="9">
                  <c:v>0.671875</c:v>
                </c:pt>
                <c:pt idx="10">
                  <c:v>0.65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515-457E-B7BE-DE27BF9CB8DB}"/>
            </c:ext>
          </c:extLst>
        </c:ser>
        <c:ser>
          <c:idx val="1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'!$C$6:$M$6</c:f>
              <c:strCache>
                <c:ptCount val="11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</c:strCache>
            </c:strRef>
          </c:cat>
          <c:val>
            <c:numRef>
              <c:f>'一人平均う歯数 '!$C$26:$M$26</c:f>
              <c:numCache>
                <c:formatCode>0.00_);[Red]\(0.00\)</c:formatCode>
                <c:ptCount val="11"/>
                <c:pt idx="0">
                  <c:v>1.8303693570451436</c:v>
                </c:pt>
                <c:pt idx="1">
                  <c:v>1.7077596098680436</c:v>
                </c:pt>
                <c:pt idx="2">
                  <c:v>1.6223672079994327</c:v>
                </c:pt>
                <c:pt idx="3">
                  <c:v>1.5099916154276132</c:v>
                </c:pt>
                <c:pt idx="4">
                  <c:v>1.3354678050515831</c:v>
                </c:pt>
                <c:pt idx="5">
                  <c:v>1.1794367581993117</c:v>
                </c:pt>
                <c:pt idx="6">
                  <c:v>1.1198607787687622</c:v>
                </c:pt>
                <c:pt idx="7">
                  <c:v>1.0249164145836651</c:v>
                </c:pt>
                <c:pt idx="8">
                  <c:v>1.0178004040404038</c:v>
                </c:pt>
                <c:pt idx="9">
                  <c:v>0.93142380844131245</c:v>
                </c:pt>
                <c:pt idx="10">
                  <c:v>0.85473527218493661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515-457E-B7BE-DE27BF9CB8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32846992"/>
        <c:axId val="732842640"/>
      </c:lineChart>
      <c:catAx>
        <c:axId val="7328469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2842640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732842640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284699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0150375939849621E-2"/>
          <c:y val="2.8089887640449437E-2"/>
          <c:w val="0.90977759359027488"/>
          <c:h val="0.1573039606004305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293296571371927"/>
          <c:y val="0.22159090909090909"/>
          <c:w val="0.7969954072023584"/>
          <c:h val="0.66583974143772895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'!$B$24</c:f>
              <c:strCache>
                <c:ptCount val="1"/>
                <c:pt idx="0">
                  <c:v>甲良町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'!$C$6:$M$6</c:f>
              <c:strCache>
                <c:ptCount val="11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</c:strCache>
            </c:strRef>
          </c:cat>
          <c:val>
            <c:numRef>
              <c:f>'一人平均う歯数 '!$C$24:$M$24</c:f>
              <c:numCache>
                <c:formatCode>0.00_);[Red]\(0.00\)</c:formatCode>
                <c:ptCount val="11"/>
                <c:pt idx="0">
                  <c:v>3.48</c:v>
                </c:pt>
                <c:pt idx="1">
                  <c:v>3.2096774193548385</c:v>
                </c:pt>
                <c:pt idx="2">
                  <c:v>3.0147058823529411</c:v>
                </c:pt>
                <c:pt idx="3">
                  <c:v>2.5517241379310347</c:v>
                </c:pt>
                <c:pt idx="4">
                  <c:v>2.3809523809523809</c:v>
                </c:pt>
                <c:pt idx="5">
                  <c:v>0.95945945945945943</c:v>
                </c:pt>
                <c:pt idx="6">
                  <c:v>1.2678571428571428</c:v>
                </c:pt>
                <c:pt idx="7">
                  <c:v>1.7761194029850746</c:v>
                </c:pt>
                <c:pt idx="8">
                  <c:v>1.3050847457627119</c:v>
                </c:pt>
                <c:pt idx="9">
                  <c:v>0.65909090909090906</c:v>
                </c:pt>
                <c:pt idx="10">
                  <c:v>0.8666666666666667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E4-405E-9BA0-47287C111B90}"/>
            </c:ext>
          </c:extLst>
        </c:ser>
        <c:ser>
          <c:idx val="1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'!$C$6:$M$6</c:f>
              <c:strCache>
                <c:ptCount val="11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</c:strCache>
            </c:strRef>
          </c:cat>
          <c:val>
            <c:numRef>
              <c:f>'一人平均う歯数 '!$C$26:$M$26</c:f>
              <c:numCache>
                <c:formatCode>0.00_);[Red]\(0.00\)</c:formatCode>
                <c:ptCount val="11"/>
                <c:pt idx="0">
                  <c:v>1.8303693570451436</c:v>
                </c:pt>
                <c:pt idx="1">
                  <c:v>1.7077596098680436</c:v>
                </c:pt>
                <c:pt idx="2">
                  <c:v>1.6223672079994327</c:v>
                </c:pt>
                <c:pt idx="3">
                  <c:v>1.5099916154276132</c:v>
                </c:pt>
                <c:pt idx="4">
                  <c:v>1.3354678050515831</c:v>
                </c:pt>
                <c:pt idx="5">
                  <c:v>1.1794367581993117</c:v>
                </c:pt>
                <c:pt idx="6">
                  <c:v>1.1198607787687622</c:v>
                </c:pt>
                <c:pt idx="7">
                  <c:v>1.0249164145836651</c:v>
                </c:pt>
                <c:pt idx="8">
                  <c:v>1.0178004040404038</c:v>
                </c:pt>
                <c:pt idx="9">
                  <c:v>0.93142380844131245</c:v>
                </c:pt>
                <c:pt idx="10">
                  <c:v>0.85473527218493661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CE4-405E-9BA0-47287C111B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32843184"/>
        <c:axId val="732840464"/>
      </c:lineChart>
      <c:catAx>
        <c:axId val="7328431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2840464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732840464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2843184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0150375939849621E-2"/>
          <c:y val="2.8409090909090908E-2"/>
          <c:w val="0.90977759359027488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2034019873432387"/>
          <c:w val="0.79850746268656714"/>
          <c:h val="0.66691124479113806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'!$B$25</c:f>
              <c:strCache>
                <c:ptCount val="1"/>
                <c:pt idx="0">
                  <c:v>多賀町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'!$C$6:$M$6</c:f>
              <c:strCache>
                <c:ptCount val="11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</c:strCache>
            </c:strRef>
          </c:cat>
          <c:val>
            <c:numRef>
              <c:f>'一人平均う歯数 '!$C$25:$M$25</c:f>
              <c:numCache>
                <c:formatCode>0.00_);[Red]\(0.00\)</c:formatCode>
                <c:ptCount val="11"/>
                <c:pt idx="0">
                  <c:v>3.5542168674698793</c:v>
                </c:pt>
                <c:pt idx="1">
                  <c:v>2.464788732394366</c:v>
                </c:pt>
                <c:pt idx="2">
                  <c:v>2.547945205479452</c:v>
                </c:pt>
                <c:pt idx="3">
                  <c:v>1.3333333333333333</c:v>
                </c:pt>
                <c:pt idx="4">
                  <c:v>0.5901639344262295</c:v>
                </c:pt>
                <c:pt idx="5">
                  <c:v>0.647887323943662</c:v>
                </c:pt>
                <c:pt idx="6">
                  <c:v>0.35</c:v>
                </c:pt>
                <c:pt idx="7">
                  <c:v>0.352112676056338</c:v>
                </c:pt>
                <c:pt idx="8">
                  <c:v>0.23636363636363636</c:v>
                </c:pt>
                <c:pt idx="9">
                  <c:v>0.26027397260273971</c:v>
                </c:pt>
                <c:pt idx="10">
                  <c:v>6.8965517241379309E-2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B6-44E2-83BA-579DA9C7908E}"/>
            </c:ext>
          </c:extLst>
        </c:ser>
        <c:ser>
          <c:idx val="1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'!$C$6:$M$6</c:f>
              <c:strCache>
                <c:ptCount val="11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</c:strCache>
            </c:strRef>
          </c:cat>
          <c:val>
            <c:numRef>
              <c:f>'一人平均う歯数 '!$C$26:$M$26</c:f>
              <c:numCache>
                <c:formatCode>0.00_);[Red]\(0.00\)</c:formatCode>
                <c:ptCount val="11"/>
                <c:pt idx="0">
                  <c:v>1.8303693570451436</c:v>
                </c:pt>
                <c:pt idx="1">
                  <c:v>1.7077596098680436</c:v>
                </c:pt>
                <c:pt idx="2">
                  <c:v>1.6223672079994327</c:v>
                </c:pt>
                <c:pt idx="3">
                  <c:v>1.5099916154276132</c:v>
                </c:pt>
                <c:pt idx="4">
                  <c:v>1.3354678050515831</c:v>
                </c:pt>
                <c:pt idx="5">
                  <c:v>1.1794367581993117</c:v>
                </c:pt>
                <c:pt idx="6">
                  <c:v>1.1198607787687622</c:v>
                </c:pt>
                <c:pt idx="7">
                  <c:v>1.0249164145836651</c:v>
                </c:pt>
                <c:pt idx="8">
                  <c:v>1.0178004040404038</c:v>
                </c:pt>
                <c:pt idx="9">
                  <c:v>0.93142380844131245</c:v>
                </c:pt>
                <c:pt idx="10">
                  <c:v>0.85473527218493661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5B6-44E2-83BA-579DA9C790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32845904"/>
        <c:axId val="732843728"/>
      </c:lineChart>
      <c:catAx>
        <c:axId val="7328459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2843728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73284372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2845904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248587570621469E-2"/>
          <c:w val="0.9029850746268657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428636798651781"/>
          <c:w val="0.79850746268656714"/>
          <c:h val="0.6531441103906177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'!$B$9</c:f>
              <c:strCache>
                <c:ptCount val="1"/>
                <c:pt idx="0">
                  <c:v>長浜市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'!$C$6:$M$6</c:f>
              <c:strCache>
                <c:ptCount val="11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</c:strCache>
            </c:strRef>
          </c:cat>
          <c:val>
            <c:numRef>
              <c:f>'一人平均う歯数 '!$C$9:$M$9</c:f>
              <c:numCache>
                <c:formatCode>0.00_);[Red]\(0.00\)</c:formatCode>
                <c:ptCount val="11"/>
                <c:pt idx="0">
                  <c:v>2.0428109854604202</c:v>
                </c:pt>
                <c:pt idx="1">
                  <c:v>1.9306772908366534</c:v>
                </c:pt>
                <c:pt idx="2">
                  <c:v>1.9899536321483771</c:v>
                </c:pt>
                <c:pt idx="3">
                  <c:v>1.9048760991207034</c:v>
                </c:pt>
                <c:pt idx="4">
                  <c:v>1.2676973148901547</c:v>
                </c:pt>
                <c:pt idx="5">
                  <c:v>1.5265588914549653</c:v>
                </c:pt>
                <c:pt idx="6">
                  <c:v>1.4679760888129803</c:v>
                </c:pt>
                <c:pt idx="7">
                  <c:v>1.0858447488584475</c:v>
                </c:pt>
                <c:pt idx="8">
                  <c:v>1.0813852813852813</c:v>
                </c:pt>
                <c:pt idx="9">
                  <c:v>1.0075117370892019</c:v>
                </c:pt>
                <c:pt idx="10">
                  <c:v>0.83922261484098937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4D5-451A-9202-40F21C59BFBC}"/>
            </c:ext>
          </c:extLst>
        </c:ser>
        <c:ser>
          <c:idx val="1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'!$C$6:$M$6</c:f>
              <c:strCache>
                <c:ptCount val="11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</c:strCache>
            </c:strRef>
          </c:cat>
          <c:val>
            <c:numRef>
              <c:f>'一人平均う歯数 '!$C$26:$M$26</c:f>
              <c:numCache>
                <c:formatCode>0.00_);[Red]\(0.00\)</c:formatCode>
                <c:ptCount val="11"/>
                <c:pt idx="0">
                  <c:v>1.8303693570451436</c:v>
                </c:pt>
                <c:pt idx="1">
                  <c:v>1.7077596098680436</c:v>
                </c:pt>
                <c:pt idx="2">
                  <c:v>1.6223672079994327</c:v>
                </c:pt>
                <c:pt idx="3">
                  <c:v>1.5099916154276132</c:v>
                </c:pt>
                <c:pt idx="4">
                  <c:v>1.3354678050515831</c:v>
                </c:pt>
                <c:pt idx="5">
                  <c:v>1.1794367581993117</c:v>
                </c:pt>
                <c:pt idx="6">
                  <c:v>1.1198607787687622</c:v>
                </c:pt>
                <c:pt idx="7">
                  <c:v>1.0249164145836651</c:v>
                </c:pt>
                <c:pt idx="8">
                  <c:v>1.0178004040404038</c:v>
                </c:pt>
                <c:pt idx="9">
                  <c:v>0.93142380844131245</c:v>
                </c:pt>
                <c:pt idx="10">
                  <c:v>0.85473527218493661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4D5-451A-9202-40F21C59BF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32844272"/>
        <c:axId val="732844816"/>
      </c:lineChart>
      <c:catAx>
        <c:axId val="7328442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284481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732844816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284427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571428571428571E-2"/>
          <c:w val="0.90298507462686572"/>
          <c:h val="0.1600005999250093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510336794070971"/>
          <c:y val="0.22413932057502206"/>
          <c:w val="0.80000578707889958"/>
          <c:h val="0.66329140582274959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'!$B$10</c:f>
              <c:strCache>
                <c:ptCount val="1"/>
                <c:pt idx="0">
                  <c:v>近江八幡市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'!$C$6:$M$6</c:f>
              <c:strCache>
                <c:ptCount val="11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</c:strCache>
            </c:strRef>
          </c:cat>
          <c:val>
            <c:numRef>
              <c:f>'一人平均う歯数 '!$C$10:$M$10</c:f>
              <c:numCache>
                <c:formatCode>0.00_);[Red]\(0.00\)</c:formatCode>
                <c:ptCount val="11"/>
                <c:pt idx="0">
                  <c:v>1.8964497041420119</c:v>
                </c:pt>
                <c:pt idx="1">
                  <c:v>2.0558739255014329</c:v>
                </c:pt>
                <c:pt idx="2">
                  <c:v>1.535660091047041</c:v>
                </c:pt>
                <c:pt idx="3">
                  <c:v>1.1365705614567527</c:v>
                </c:pt>
                <c:pt idx="4">
                  <c:v>1.4623188405797101</c:v>
                </c:pt>
                <c:pt idx="5">
                  <c:v>1.2814465408805031</c:v>
                </c:pt>
                <c:pt idx="6">
                  <c:v>1.2585949177877429</c:v>
                </c:pt>
                <c:pt idx="7">
                  <c:v>1.3935389133627019</c:v>
                </c:pt>
                <c:pt idx="8">
                  <c:v>1.0353130016051364</c:v>
                </c:pt>
                <c:pt idx="9">
                  <c:v>0.78877400295420974</c:v>
                </c:pt>
                <c:pt idx="10">
                  <c:v>1.0674318507890961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449-48A9-806E-BE291142758F}"/>
            </c:ext>
          </c:extLst>
        </c:ser>
        <c:ser>
          <c:idx val="1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'!$C$6:$M$6</c:f>
              <c:strCache>
                <c:ptCount val="11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</c:strCache>
            </c:strRef>
          </c:cat>
          <c:val>
            <c:numRef>
              <c:f>'一人平均う歯数 '!$C$26:$M$26</c:f>
              <c:numCache>
                <c:formatCode>0.00_);[Red]\(0.00\)</c:formatCode>
                <c:ptCount val="11"/>
                <c:pt idx="0">
                  <c:v>1.8303693570451436</c:v>
                </c:pt>
                <c:pt idx="1">
                  <c:v>1.7077596098680436</c:v>
                </c:pt>
                <c:pt idx="2">
                  <c:v>1.6223672079994327</c:v>
                </c:pt>
                <c:pt idx="3">
                  <c:v>1.5099916154276132</c:v>
                </c:pt>
                <c:pt idx="4">
                  <c:v>1.3354678050515831</c:v>
                </c:pt>
                <c:pt idx="5">
                  <c:v>1.1794367581993117</c:v>
                </c:pt>
                <c:pt idx="6">
                  <c:v>1.1198607787687622</c:v>
                </c:pt>
                <c:pt idx="7">
                  <c:v>1.0249164145836651</c:v>
                </c:pt>
                <c:pt idx="8">
                  <c:v>1.0178004040404038</c:v>
                </c:pt>
                <c:pt idx="9">
                  <c:v>0.93142380844131245</c:v>
                </c:pt>
                <c:pt idx="10">
                  <c:v>0.85473527218493661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449-48A9-806E-BE29114275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32845360"/>
        <c:axId val="732849712"/>
      </c:lineChart>
      <c:catAx>
        <c:axId val="7328453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2849712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732849712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2845360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5.185185185185185E-2"/>
          <c:y val="2.8735632183908046E-2"/>
          <c:w val="0.89630251774083802"/>
          <c:h val="0.1609201436027393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247197175641831"/>
          <c:w val="0.79850746268656714"/>
          <c:h val="0.66271055751247465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'!$B$8</c:f>
              <c:strCache>
                <c:ptCount val="1"/>
                <c:pt idx="0">
                  <c:v>彦根市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'!$C$6:$M$6</c:f>
              <c:strCache>
                <c:ptCount val="11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</c:strCache>
            </c:strRef>
          </c:cat>
          <c:val>
            <c:numRef>
              <c:f>'一人平均う歯数 '!$C$8:$M$8</c:f>
              <c:numCache>
                <c:formatCode>0.00_);[Red]\(0.00\)</c:formatCode>
                <c:ptCount val="11"/>
                <c:pt idx="0">
                  <c:v>1.7592039800995025</c:v>
                </c:pt>
                <c:pt idx="1">
                  <c:v>1.8307267709291628</c:v>
                </c:pt>
                <c:pt idx="2">
                  <c:v>1.3696729435084243</c:v>
                </c:pt>
                <c:pt idx="3">
                  <c:v>1.7381174277726001</c:v>
                </c:pt>
                <c:pt idx="4">
                  <c:v>1.8710601719197708</c:v>
                </c:pt>
                <c:pt idx="5">
                  <c:v>1.110065851364064</c:v>
                </c:pt>
                <c:pt idx="6">
                  <c:v>1.2414800389483933</c:v>
                </c:pt>
                <c:pt idx="7">
                  <c:v>0.95829195630585895</c:v>
                </c:pt>
                <c:pt idx="8">
                  <c:v>1.0206825232678387</c:v>
                </c:pt>
                <c:pt idx="9">
                  <c:v>0.87702818104184455</c:v>
                </c:pt>
                <c:pt idx="10">
                  <c:v>0.77620967741935487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E50-42A2-86AA-C1F9BB5FDB5E}"/>
            </c:ext>
          </c:extLst>
        </c:ser>
        <c:ser>
          <c:idx val="1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'!$C$6:$M$6</c:f>
              <c:strCache>
                <c:ptCount val="11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</c:strCache>
            </c:strRef>
          </c:cat>
          <c:val>
            <c:numRef>
              <c:f>'一人平均う歯数 '!$C$26:$M$26</c:f>
              <c:numCache>
                <c:formatCode>0.00_);[Red]\(0.00\)</c:formatCode>
                <c:ptCount val="11"/>
                <c:pt idx="0">
                  <c:v>1.8303693570451436</c:v>
                </c:pt>
                <c:pt idx="1">
                  <c:v>1.7077596098680436</c:v>
                </c:pt>
                <c:pt idx="2">
                  <c:v>1.6223672079994327</c:v>
                </c:pt>
                <c:pt idx="3">
                  <c:v>1.5099916154276132</c:v>
                </c:pt>
                <c:pt idx="4">
                  <c:v>1.3354678050515831</c:v>
                </c:pt>
                <c:pt idx="5">
                  <c:v>1.1794367581993117</c:v>
                </c:pt>
                <c:pt idx="6">
                  <c:v>1.1198607787687622</c:v>
                </c:pt>
                <c:pt idx="7">
                  <c:v>1.0249164145836651</c:v>
                </c:pt>
                <c:pt idx="8">
                  <c:v>1.0178004040404038</c:v>
                </c:pt>
                <c:pt idx="9">
                  <c:v>0.93142380844131245</c:v>
                </c:pt>
                <c:pt idx="10">
                  <c:v>0.85473527218493661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E50-42A2-86AA-C1F9BB5FDB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5020560"/>
        <c:axId val="655015664"/>
      </c:lineChart>
      <c:catAx>
        <c:axId val="6550205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55015664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655015664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55020560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089887640449437E-2"/>
          <c:w val="0.90298507462686572"/>
          <c:h val="0.1573039606004305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ja-JP" altLang="en-US" sz="1200"/>
              <a:t>令和３年度　市町別　一人平均むし歯数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1279313011100191"/>
          <c:y val="9.5450444385079491E-2"/>
          <c:w val="0.81549137902438873"/>
          <c:h val="0.6921786353853365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dPt>
            <c:idx val="6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BC3C-431E-8368-996B59CA902B}"/>
              </c:ext>
            </c:extLst>
          </c:dPt>
          <c:dPt>
            <c:idx val="7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BC3C-431E-8368-996B59CA902B}"/>
              </c:ext>
            </c:extLst>
          </c:dPt>
          <c:dPt>
            <c:idx val="8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BC3C-431E-8368-996B59CA902B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5"/>
              </a:solidFill>
              <a:ln>
                <a:solidFill>
                  <a:schemeClr val="tx1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ysClr val="window" lastClr="FFFFFF"/>
              </a:solidFill>
              <a:ln>
                <a:solidFill>
                  <a:schemeClr val="tx1"/>
                </a:solidFill>
              </a:ln>
            </c:spPr>
          </c:dPt>
          <c:dLbls>
            <c:dLbl>
              <c:idx val="0"/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'一人平均う歯数 '!$Q$29:$Q$48</c:f>
              <c:strCache>
                <c:ptCount val="20"/>
                <c:pt idx="0">
                  <c:v>多賀町</c:v>
                </c:pt>
                <c:pt idx="1">
                  <c:v>竜王町</c:v>
                </c:pt>
                <c:pt idx="2">
                  <c:v>守山市</c:v>
                </c:pt>
                <c:pt idx="3">
                  <c:v>日野町</c:v>
                </c:pt>
                <c:pt idx="4">
                  <c:v>豊郷町</c:v>
                </c:pt>
                <c:pt idx="5">
                  <c:v>草津市</c:v>
                </c:pt>
                <c:pt idx="6">
                  <c:v>湖南市</c:v>
                </c:pt>
                <c:pt idx="7">
                  <c:v>彦根市</c:v>
                </c:pt>
                <c:pt idx="8">
                  <c:v>長浜市</c:v>
                </c:pt>
                <c:pt idx="9">
                  <c:v>滋賀県</c:v>
                </c:pt>
                <c:pt idx="10">
                  <c:v>大津市</c:v>
                </c:pt>
                <c:pt idx="11">
                  <c:v>甲良町</c:v>
                </c:pt>
                <c:pt idx="12">
                  <c:v>東近江市</c:v>
                </c:pt>
                <c:pt idx="13">
                  <c:v>高島市</c:v>
                </c:pt>
                <c:pt idx="14">
                  <c:v>米原市</c:v>
                </c:pt>
                <c:pt idx="15">
                  <c:v>近江八幡市</c:v>
                </c:pt>
                <c:pt idx="16">
                  <c:v>甲賀市</c:v>
                </c:pt>
                <c:pt idx="17">
                  <c:v>栗東市</c:v>
                </c:pt>
                <c:pt idx="18">
                  <c:v>野洲市</c:v>
                </c:pt>
                <c:pt idx="19">
                  <c:v>愛荘町</c:v>
                </c:pt>
              </c:strCache>
            </c:strRef>
          </c:cat>
          <c:val>
            <c:numRef>
              <c:f>'一人平均う歯数 '!$R$29:$R$48</c:f>
              <c:numCache>
                <c:formatCode>0.00_);[Red]\(0.00\)</c:formatCode>
                <c:ptCount val="20"/>
                <c:pt idx="0">
                  <c:v>6.8965517241379309E-2</c:v>
                </c:pt>
                <c:pt idx="1">
                  <c:v>0.1</c:v>
                </c:pt>
                <c:pt idx="2">
                  <c:v>0.55453501722158438</c:v>
                </c:pt>
                <c:pt idx="3">
                  <c:v>0.63522012578616349</c:v>
                </c:pt>
                <c:pt idx="4">
                  <c:v>0.65</c:v>
                </c:pt>
                <c:pt idx="5">
                  <c:v>0.67551369863013699</c:v>
                </c:pt>
                <c:pt idx="6">
                  <c:v>0.68314606741573036</c:v>
                </c:pt>
                <c:pt idx="7">
                  <c:v>0.77620967741935487</c:v>
                </c:pt>
                <c:pt idx="8">
                  <c:v>0.83922261484098937</c:v>
                </c:pt>
                <c:pt idx="9">
                  <c:v>0.85473527218493661</c:v>
                </c:pt>
                <c:pt idx="10">
                  <c:v>0.86523098298020151</c:v>
                </c:pt>
                <c:pt idx="11">
                  <c:v>0.8666666666666667</c:v>
                </c:pt>
                <c:pt idx="12">
                  <c:v>0.94747474747474747</c:v>
                </c:pt>
                <c:pt idx="13">
                  <c:v>1.0197740112994351</c:v>
                </c:pt>
                <c:pt idx="14">
                  <c:v>1.0295081967213116</c:v>
                </c:pt>
                <c:pt idx="15">
                  <c:v>1.0674318507890961</c:v>
                </c:pt>
                <c:pt idx="16">
                  <c:v>1.1132561132561132</c:v>
                </c:pt>
                <c:pt idx="17">
                  <c:v>1.1758087201125176</c:v>
                </c:pt>
                <c:pt idx="18">
                  <c:v>1.2533039647577093</c:v>
                </c:pt>
                <c:pt idx="19">
                  <c:v>1.2588832487309645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BC3C-431E-8368-996B59CA902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20"/>
        <c:axId val="732846448"/>
        <c:axId val="732836112"/>
      </c:barChart>
      <c:catAx>
        <c:axId val="7328464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wordArtVertRtl"/>
          <a:lstStyle/>
          <a:p>
            <a:pPr>
              <a:defRPr sz="1050"/>
            </a:pPr>
            <a:endParaRPr lang="ja-JP"/>
          </a:p>
        </c:txPr>
        <c:crossAx val="732836112"/>
        <c:crosses val="autoZero"/>
        <c:auto val="1"/>
        <c:lblAlgn val="ctr"/>
        <c:lblOffset val="100"/>
        <c:noMultiLvlLbl val="0"/>
      </c:catAx>
      <c:valAx>
        <c:axId val="732836112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050"/>
                </a:pPr>
                <a:r>
                  <a:rPr lang="ja-JP" altLang="en-US" sz="1050"/>
                  <a:t>（本）</a:t>
                </a:r>
              </a:p>
            </c:rich>
          </c:tx>
          <c:layout>
            <c:manualLayout>
              <c:xMode val="edge"/>
              <c:yMode val="edge"/>
              <c:x val="3.5968971896967968E-2"/>
              <c:y val="1.3381771240744543E-2"/>
            </c:manualLayout>
          </c:layout>
          <c:overlay val="0"/>
        </c:title>
        <c:numFmt formatCode="#,##0.0_);[Red]\(#,##0.0\)" sourceLinked="0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ja-JP"/>
          </a:p>
        </c:txPr>
        <c:crossAx val="732846448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727272727272727"/>
          <c:w val="0.77611940298507465"/>
          <c:h val="0.66503666666666672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有病者率!$B$5</c:f>
              <c:strCache>
                <c:ptCount val="1"/>
                <c:pt idx="0">
                  <c:v>大津市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</c:spPr>
          </c:marker>
          <c:cat>
            <c:strRef>
              <c:f>有病者率!$C$4:$M$4</c:f>
              <c:strCache>
                <c:ptCount val="11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</c:strCache>
            </c:strRef>
          </c:cat>
          <c:val>
            <c:numRef>
              <c:f>有病者率!$C$5:$M$5</c:f>
              <c:numCache>
                <c:formatCode>0.0_);[Red]\(0.0\)</c:formatCode>
                <c:ptCount val="11"/>
                <c:pt idx="0">
                  <c:v>45.766746004760286</c:v>
                </c:pt>
                <c:pt idx="1">
                  <c:v>41.495901639344261</c:v>
                </c:pt>
                <c:pt idx="2">
                  <c:v>40.76227390180879</c:v>
                </c:pt>
                <c:pt idx="3">
                  <c:v>42.315369261477045</c:v>
                </c:pt>
                <c:pt idx="4">
                  <c:v>39.487179487179489</c:v>
                </c:pt>
                <c:pt idx="5">
                  <c:v>32.879972798367902</c:v>
                </c:pt>
                <c:pt idx="6" formatCode="0.0">
                  <c:v>30.815508021390375</c:v>
                </c:pt>
                <c:pt idx="7" formatCode="0.0">
                  <c:v>32.735274204468517</c:v>
                </c:pt>
                <c:pt idx="8" formatCode="0.0">
                  <c:v>31.728350700682718</c:v>
                </c:pt>
                <c:pt idx="9" formatCode="0.0">
                  <c:v>30.990062569009936</c:v>
                </c:pt>
                <c:pt idx="10" formatCode="0.0">
                  <c:v>29.281000347342829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02F-4938-8C3F-87B9F2FB5609}"/>
            </c:ext>
          </c:extLst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diamond"/>
            <c:size val="5"/>
            <c:spPr>
              <a:noFill/>
              <a:ln w="9525">
                <a:noFill/>
              </a:ln>
            </c:spPr>
          </c:marker>
          <c:cat>
            <c:strRef>
              <c:f>有病者率!$C$4:$M$4</c:f>
              <c:strCache>
                <c:ptCount val="11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</c:strCache>
            </c:strRef>
          </c:cat>
          <c:val>
            <c:numRef>
              <c:f>有病者率!$C$24:$M$24</c:f>
              <c:numCache>
                <c:formatCode>0.0_);[Red]\(0.0\)</c:formatCode>
                <c:ptCount val="11"/>
                <c:pt idx="0">
                  <c:v>51.558787529699771</c:v>
                </c:pt>
                <c:pt idx="1">
                  <c:v>49.60556511761331</c:v>
                </c:pt>
                <c:pt idx="2">
                  <c:v>48.102971420466631</c:v>
                </c:pt>
                <c:pt idx="3">
                  <c:v>45.381498043599777</c:v>
                </c:pt>
                <c:pt idx="4">
                  <c:v>43.521878335112056</c:v>
                </c:pt>
                <c:pt idx="5">
                  <c:v>38.338366458318703</c:v>
                </c:pt>
                <c:pt idx="6" formatCode="0.0">
                  <c:v>38.169820897686897</c:v>
                </c:pt>
                <c:pt idx="7" formatCode="0.0">
                  <c:v>35.878044897309344</c:v>
                </c:pt>
                <c:pt idx="8" formatCode="0.0">
                  <c:v>33.292929292929294</c:v>
                </c:pt>
                <c:pt idx="9" formatCode="0.0">
                  <c:v>31.423808441312417</c:v>
                </c:pt>
                <c:pt idx="10" formatCode="0.0">
                  <c:v>31.707680835197614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02F-4938-8C3F-87B9F2FB56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838832"/>
        <c:axId val="732847536"/>
      </c:lineChart>
      <c:catAx>
        <c:axId val="7328388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2847536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732847536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732838832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92647705076431"/>
          <c:y val="2.840927017201911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1910172462507851"/>
          <c:w val="0.78358208955223885"/>
          <c:h val="0.67043111111111109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有病者率!$B$6</c:f>
              <c:strCache>
                <c:ptCount val="1"/>
                <c:pt idx="0">
                  <c:v>彦根市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有病者率!$C$4:$M$4</c:f>
              <c:strCache>
                <c:ptCount val="11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</c:strCache>
            </c:strRef>
          </c:cat>
          <c:val>
            <c:numRef>
              <c:f>有病者率!$C$6:$M$6</c:f>
              <c:numCache>
                <c:formatCode>0.0_);[Red]\(0.0\)</c:formatCode>
                <c:ptCount val="11"/>
                <c:pt idx="0">
                  <c:v>51.044776119402989</c:v>
                </c:pt>
                <c:pt idx="1">
                  <c:v>53.081876724931</c:v>
                </c:pt>
                <c:pt idx="2">
                  <c:v>46.679881070366704</c:v>
                </c:pt>
                <c:pt idx="3">
                  <c:v>52.003727865796833</c:v>
                </c:pt>
                <c:pt idx="4">
                  <c:v>51.289398280802288</c:v>
                </c:pt>
                <c:pt idx="5">
                  <c:v>38.664158043273758</c:v>
                </c:pt>
                <c:pt idx="6" formatCode="0.0">
                  <c:v>40.019474196689387</c:v>
                </c:pt>
                <c:pt idx="7" formatCode="0.0">
                  <c:v>35.153922542204569</c:v>
                </c:pt>
                <c:pt idx="8" formatCode="0.0">
                  <c:v>33.298862461220267</c:v>
                </c:pt>
                <c:pt idx="9" formatCode="0.0">
                  <c:v>27.668659265584971</c:v>
                </c:pt>
                <c:pt idx="10" formatCode="0.0">
                  <c:v>35.181451612903224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69-49D5-9ED0-105233107B48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有病者率!$C$4:$M$4</c:f>
              <c:strCache>
                <c:ptCount val="11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</c:strCache>
            </c:strRef>
          </c:cat>
          <c:val>
            <c:numRef>
              <c:f>有病者率!$C$24:$M$24</c:f>
              <c:numCache>
                <c:formatCode>0.0_);[Red]\(0.0\)</c:formatCode>
                <c:ptCount val="11"/>
                <c:pt idx="0">
                  <c:v>51.558787529699771</c:v>
                </c:pt>
                <c:pt idx="1">
                  <c:v>49.60556511761331</c:v>
                </c:pt>
                <c:pt idx="2">
                  <c:v>48.102971420466631</c:v>
                </c:pt>
                <c:pt idx="3">
                  <c:v>45.381498043599777</c:v>
                </c:pt>
                <c:pt idx="4">
                  <c:v>43.521878335112056</c:v>
                </c:pt>
                <c:pt idx="5">
                  <c:v>38.338366458318703</c:v>
                </c:pt>
                <c:pt idx="6" formatCode="0.0">
                  <c:v>38.169820897686897</c:v>
                </c:pt>
                <c:pt idx="7" formatCode="0.0">
                  <c:v>35.878044897309344</c:v>
                </c:pt>
                <c:pt idx="8" formatCode="0.0">
                  <c:v>33.292929292929294</c:v>
                </c:pt>
                <c:pt idx="9" formatCode="0.0">
                  <c:v>31.423808441312417</c:v>
                </c:pt>
                <c:pt idx="10" formatCode="0.0">
                  <c:v>31.707680835197614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D69-49D5-9ED0-105233107B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32848080"/>
        <c:axId val="732834480"/>
      </c:lineChart>
      <c:catAx>
        <c:axId val="7328480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2834480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732834480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2848080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089887640449437E-2"/>
          <c:w val="0.90298507462686572"/>
          <c:h val="0.1573039606004305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5"/>
          <c:w val="0.78358208955223885"/>
          <c:h val="0.6450838888888889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有病者率!$B$16</c:f>
              <c:strCache>
                <c:ptCount val="1"/>
                <c:pt idx="0">
                  <c:v>東近江市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</c:spPr>
          </c:marker>
          <c:cat>
            <c:strRef>
              <c:f>有病者率!$C$4:$M$4</c:f>
              <c:strCache>
                <c:ptCount val="11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</c:strCache>
            </c:strRef>
          </c:cat>
          <c:val>
            <c:numRef>
              <c:f>有病者率!$C$16:$M$16</c:f>
              <c:numCache>
                <c:formatCode>0.0_);[Red]\(0.0\)</c:formatCode>
                <c:ptCount val="11"/>
                <c:pt idx="0">
                  <c:v>60.960144927536234</c:v>
                </c:pt>
                <c:pt idx="1">
                  <c:v>59.262510974539076</c:v>
                </c:pt>
                <c:pt idx="2">
                  <c:v>53.249097472924191</c:v>
                </c:pt>
                <c:pt idx="3">
                  <c:v>49.152542372881356</c:v>
                </c:pt>
                <c:pt idx="4">
                  <c:v>49.487418452935692</c:v>
                </c:pt>
                <c:pt idx="5">
                  <c:v>49.911190053285971</c:v>
                </c:pt>
                <c:pt idx="6" formatCode="0.0">
                  <c:v>47.178538390379273</c:v>
                </c:pt>
                <c:pt idx="7" formatCode="0.0">
                  <c:v>43.956043956043956</c:v>
                </c:pt>
                <c:pt idx="8" formatCode="0.0">
                  <c:v>34.345351043643262</c:v>
                </c:pt>
                <c:pt idx="9" formatCode="0.0">
                  <c:v>36.901121304791026</c:v>
                </c:pt>
                <c:pt idx="10" formatCode="0.0">
                  <c:v>33.131313131313135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BC7-4B04-89EE-112356DF82A3}"/>
            </c:ext>
          </c:extLst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diamond"/>
            <c:size val="5"/>
            <c:spPr>
              <a:noFill/>
              <a:ln w="9525">
                <a:noFill/>
              </a:ln>
            </c:spPr>
          </c:marker>
          <c:cat>
            <c:strRef>
              <c:f>有病者率!$C$4:$M$4</c:f>
              <c:strCache>
                <c:ptCount val="11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</c:strCache>
            </c:strRef>
          </c:cat>
          <c:val>
            <c:numRef>
              <c:f>有病者率!$C$24:$M$24</c:f>
              <c:numCache>
                <c:formatCode>0.0_);[Red]\(0.0\)</c:formatCode>
                <c:ptCount val="11"/>
                <c:pt idx="0">
                  <c:v>51.558787529699771</c:v>
                </c:pt>
                <c:pt idx="1">
                  <c:v>49.60556511761331</c:v>
                </c:pt>
                <c:pt idx="2">
                  <c:v>48.102971420466631</c:v>
                </c:pt>
                <c:pt idx="3">
                  <c:v>45.381498043599777</c:v>
                </c:pt>
                <c:pt idx="4">
                  <c:v>43.521878335112056</c:v>
                </c:pt>
                <c:pt idx="5">
                  <c:v>38.338366458318703</c:v>
                </c:pt>
                <c:pt idx="6" formatCode="0.0">
                  <c:v>38.169820897686897</c:v>
                </c:pt>
                <c:pt idx="7" formatCode="0.0">
                  <c:v>35.878044897309344</c:v>
                </c:pt>
                <c:pt idx="8" formatCode="0.0">
                  <c:v>33.292929292929294</c:v>
                </c:pt>
                <c:pt idx="9" formatCode="0.0">
                  <c:v>31.423808441312417</c:v>
                </c:pt>
                <c:pt idx="10" formatCode="0.0">
                  <c:v>31.707680835197614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BC7-4B04-89EE-112356DF82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849168"/>
        <c:axId val="732835024"/>
      </c:lineChart>
      <c:catAx>
        <c:axId val="7328491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283502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732835024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732849168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11940298507462686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159090909090909"/>
          <c:w val="0.78358208955223885"/>
          <c:h val="0.66794166666666666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有病者率!$B$9</c:f>
              <c:strCache>
                <c:ptCount val="1"/>
                <c:pt idx="0">
                  <c:v>草津市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有病者率!$C$4:$M$4</c:f>
              <c:strCache>
                <c:ptCount val="11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</c:strCache>
            </c:strRef>
          </c:cat>
          <c:val>
            <c:numRef>
              <c:f>有病者率!$C$9:$L$9</c:f>
              <c:numCache>
                <c:formatCode>0.0_);[Red]\(0.0\)</c:formatCode>
                <c:ptCount val="10"/>
                <c:pt idx="0">
                  <c:v>54.511278195488721</c:v>
                </c:pt>
                <c:pt idx="1">
                  <c:v>53.533397870280744</c:v>
                </c:pt>
                <c:pt idx="2">
                  <c:v>53.399818676337262</c:v>
                </c:pt>
                <c:pt idx="3">
                  <c:v>42.386032977691563</c:v>
                </c:pt>
                <c:pt idx="4">
                  <c:v>41.950757575757578</c:v>
                </c:pt>
                <c:pt idx="5">
                  <c:v>35.621521335807046</c:v>
                </c:pt>
                <c:pt idx="6" formatCode="0.0">
                  <c:v>43.410138248847922</c:v>
                </c:pt>
                <c:pt idx="7" formatCode="0.0">
                  <c:v>36.160298229263752</c:v>
                </c:pt>
                <c:pt idx="8" formatCode="0.0">
                  <c:v>33.482142857142854</c:v>
                </c:pt>
                <c:pt idx="9" formatCode="0.0">
                  <c:v>33.55576739752145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A36-44E7-98FC-1E486CBDBA65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有病者率!$C$4:$M$4</c:f>
              <c:strCache>
                <c:ptCount val="11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</c:strCache>
            </c:strRef>
          </c:cat>
          <c:val>
            <c:numRef>
              <c:f>有病者率!$C$24:$M$24</c:f>
              <c:numCache>
                <c:formatCode>0.0_);[Red]\(0.0\)</c:formatCode>
                <c:ptCount val="11"/>
                <c:pt idx="0">
                  <c:v>51.558787529699771</c:v>
                </c:pt>
                <c:pt idx="1">
                  <c:v>49.60556511761331</c:v>
                </c:pt>
                <c:pt idx="2">
                  <c:v>48.102971420466631</c:v>
                </c:pt>
                <c:pt idx="3">
                  <c:v>45.381498043599777</c:v>
                </c:pt>
                <c:pt idx="4">
                  <c:v>43.521878335112056</c:v>
                </c:pt>
                <c:pt idx="5">
                  <c:v>38.338366458318703</c:v>
                </c:pt>
                <c:pt idx="6" formatCode="0.0">
                  <c:v>38.169820897686897</c:v>
                </c:pt>
                <c:pt idx="7" formatCode="0.0">
                  <c:v>35.878044897309344</c:v>
                </c:pt>
                <c:pt idx="8" formatCode="0.0">
                  <c:v>33.292929292929294</c:v>
                </c:pt>
                <c:pt idx="9" formatCode="0.0">
                  <c:v>31.423808441312417</c:v>
                </c:pt>
                <c:pt idx="10" formatCode="0.0">
                  <c:v>31.707680835197614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A36-44E7-98FC-1E486CBDBA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32836656"/>
        <c:axId val="732837200"/>
      </c:lineChart>
      <c:catAx>
        <c:axId val="7328366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2837200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732837200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2836656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40909090909090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47197175641831"/>
          <c:w val="0.78358208955223885"/>
          <c:h val="0.66481333333333337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有病者率!$B$10</c:f>
              <c:strCache>
                <c:ptCount val="1"/>
                <c:pt idx="0">
                  <c:v>守山市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有病者率!$C$4:$M$4</c:f>
              <c:strCache>
                <c:ptCount val="11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</c:strCache>
            </c:strRef>
          </c:cat>
          <c:val>
            <c:numRef>
              <c:f>有病者率!$C$10:$M$10</c:f>
              <c:numCache>
                <c:formatCode>0.0_);[Red]\(0.0\)</c:formatCode>
                <c:ptCount val="11"/>
                <c:pt idx="0">
                  <c:v>37.819650067294752</c:v>
                </c:pt>
                <c:pt idx="1">
                  <c:v>32.249674902470744</c:v>
                </c:pt>
                <c:pt idx="2">
                  <c:v>39.417989417989418</c:v>
                </c:pt>
                <c:pt idx="3">
                  <c:v>31.812725090036015</c:v>
                </c:pt>
                <c:pt idx="4">
                  <c:v>41.770573566084792</c:v>
                </c:pt>
                <c:pt idx="5">
                  <c:v>22.686230248306998</c:v>
                </c:pt>
                <c:pt idx="6" formatCode="0.0">
                  <c:v>26.547619047619047</c:v>
                </c:pt>
                <c:pt idx="7" formatCode="0.0">
                  <c:v>19.681456200227533</c:v>
                </c:pt>
                <c:pt idx="8" formatCode="0.0">
                  <c:v>22.883295194508012</c:v>
                </c:pt>
                <c:pt idx="9" formatCode="0.0">
                  <c:v>12.853773584905662</c:v>
                </c:pt>
                <c:pt idx="10" formatCode="0.0">
                  <c:v>23.076923076923077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716-4710-AF98-DBE147F01965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有病者率!$C$4:$M$4</c:f>
              <c:strCache>
                <c:ptCount val="11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</c:strCache>
            </c:strRef>
          </c:cat>
          <c:val>
            <c:numRef>
              <c:f>有病者率!$C$24:$M$24</c:f>
              <c:numCache>
                <c:formatCode>0.0_);[Red]\(0.0\)</c:formatCode>
                <c:ptCount val="11"/>
                <c:pt idx="0">
                  <c:v>51.558787529699771</c:v>
                </c:pt>
                <c:pt idx="1">
                  <c:v>49.60556511761331</c:v>
                </c:pt>
                <c:pt idx="2">
                  <c:v>48.102971420466631</c:v>
                </c:pt>
                <c:pt idx="3">
                  <c:v>45.381498043599777</c:v>
                </c:pt>
                <c:pt idx="4">
                  <c:v>43.521878335112056</c:v>
                </c:pt>
                <c:pt idx="5">
                  <c:v>38.338366458318703</c:v>
                </c:pt>
                <c:pt idx="6" formatCode="0.0">
                  <c:v>38.169820897686897</c:v>
                </c:pt>
                <c:pt idx="7" formatCode="0.0">
                  <c:v>35.878044897309344</c:v>
                </c:pt>
                <c:pt idx="8" formatCode="0.0">
                  <c:v>33.292929292929294</c:v>
                </c:pt>
                <c:pt idx="9" formatCode="0.0">
                  <c:v>31.423808441312417</c:v>
                </c:pt>
                <c:pt idx="10" formatCode="0.0">
                  <c:v>31.707680835197614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716-4710-AF98-DBE147F019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32838288"/>
        <c:axId val="732839376"/>
      </c:lineChart>
      <c:catAx>
        <c:axId val="7328382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28393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732839376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2838288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089887640449437E-2"/>
          <c:w val="0.90298507462686572"/>
          <c:h val="0.1573039606004305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727272727272727"/>
          <c:w val="0.78358208955223885"/>
          <c:h val="0.66225999999999996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有病者率!$B$11</c:f>
              <c:strCache>
                <c:ptCount val="1"/>
                <c:pt idx="0">
                  <c:v>栗東市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有病者率!$C$4:$M$4</c:f>
              <c:strCache>
                <c:ptCount val="11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</c:strCache>
            </c:strRef>
          </c:cat>
          <c:val>
            <c:numRef>
              <c:f>有病者率!$C$11:$M$11</c:f>
              <c:numCache>
                <c:formatCode>0.0_);[Red]\(0.0\)</c:formatCode>
                <c:ptCount val="11"/>
                <c:pt idx="0">
                  <c:v>47.008547008547005</c:v>
                </c:pt>
                <c:pt idx="1">
                  <c:v>47.487001733102254</c:v>
                </c:pt>
                <c:pt idx="2">
                  <c:v>50.08183306055647</c:v>
                </c:pt>
                <c:pt idx="3">
                  <c:v>39.064856711915539</c:v>
                </c:pt>
                <c:pt idx="4">
                  <c:v>43.75</c:v>
                </c:pt>
                <c:pt idx="5">
                  <c:v>40.289855072463773</c:v>
                </c:pt>
                <c:pt idx="6" formatCode="0.0">
                  <c:v>36.532951289398277</c:v>
                </c:pt>
                <c:pt idx="7" formatCode="0.0">
                  <c:v>35.090361445783131</c:v>
                </c:pt>
                <c:pt idx="8" formatCode="0.0">
                  <c:v>35.777126099706749</c:v>
                </c:pt>
                <c:pt idx="9" formatCode="0.0">
                  <c:v>38.995568685376661</c:v>
                </c:pt>
                <c:pt idx="10" formatCode="0.0">
                  <c:v>36.286919831223628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539-453D-85F2-DB8EB638B7DC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有病者率!$C$4:$M$4</c:f>
              <c:strCache>
                <c:ptCount val="11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</c:strCache>
            </c:strRef>
          </c:cat>
          <c:val>
            <c:numRef>
              <c:f>有病者率!$C$24:$M$24</c:f>
              <c:numCache>
                <c:formatCode>0.0_);[Red]\(0.0\)</c:formatCode>
                <c:ptCount val="11"/>
                <c:pt idx="0">
                  <c:v>51.558787529699771</c:v>
                </c:pt>
                <c:pt idx="1">
                  <c:v>49.60556511761331</c:v>
                </c:pt>
                <c:pt idx="2">
                  <c:v>48.102971420466631</c:v>
                </c:pt>
                <c:pt idx="3">
                  <c:v>45.381498043599777</c:v>
                </c:pt>
                <c:pt idx="4">
                  <c:v>43.521878335112056</c:v>
                </c:pt>
                <c:pt idx="5">
                  <c:v>38.338366458318703</c:v>
                </c:pt>
                <c:pt idx="6" formatCode="0.0">
                  <c:v>38.169820897686897</c:v>
                </c:pt>
                <c:pt idx="7" formatCode="0.0">
                  <c:v>35.878044897309344</c:v>
                </c:pt>
                <c:pt idx="8" formatCode="0.0">
                  <c:v>33.292929292929294</c:v>
                </c:pt>
                <c:pt idx="9" formatCode="0.0">
                  <c:v>31.423808441312417</c:v>
                </c:pt>
                <c:pt idx="10" formatCode="0.0">
                  <c:v>31.707680835197614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539-453D-85F2-DB8EB638B7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9503344"/>
        <c:axId val="659498992"/>
      </c:lineChart>
      <c:catAx>
        <c:axId val="6595033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59498992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659498992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59503344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40909090909090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727272727272727"/>
          <c:w val="0.77611940298507465"/>
          <c:h val="0.66503666666666672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有病者率!$B$13</c:f>
              <c:strCache>
                <c:ptCount val="1"/>
                <c:pt idx="0">
                  <c:v>野洲市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</c:spPr>
          </c:marker>
          <c:cat>
            <c:strRef>
              <c:f>有病者率!$C$4:$M$4</c:f>
              <c:strCache>
                <c:ptCount val="11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</c:strCache>
            </c:strRef>
          </c:cat>
          <c:val>
            <c:numRef>
              <c:f>有病者率!$C$13:$L$13</c:f>
              <c:numCache>
                <c:formatCode>0.0_);[Red]\(0.0\)</c:formatCode>
                <c:ptCount val="10"/>
                <c:pt idx="0">
                  <c:v>55.269320843091329</c:v>
                </c:pt>
                <c:pt idx="1">
                  <c:v>54.148471615720531</c:v>
                </c:pt>
                <c:pt idx="2">
                  <c:v>50.423728813559322</c:v>
                </c:pt>
                <c:pt idx="3">
                  <c:v>49.347826086956523</c:v>
                </c:pt>
                <c:pt idx="4">
                  <c:v>42.31625835189309</c:v>
                </c:pt>
                <c:pt idx="5">
                  <c:v>34.403669724770644</c:v>
                </c:pt>
                <c:pt idx="6" formatCode="0.0">
                  <c:v>41.89473684210526</c:v>
                </c:pt>
                <c:pt idx="7" formatCode="0.0">
                  <c:v>38.242280285035626</c:v>
                </c:pt>
                <c:pt idx="8" formatCode="0.0">
                  <c:v>36.798336798336798</c:v>
                </c:pt>
                <c:pt idx="9" formatCode="0.0">
                  <c:v>37.354988399071928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1B0-48C0-81E3-9D00AC3CF93C}"/>
            </c:ext>
          </c:extLst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diamond"/>
            <c:size val="5"/>
            <c:spPr>
              <a:noFill/>
              <a:ln w="9525">
                <a:noFill/>
              </a:ln>
            </c:spPr>
          </c:marker>
          <c:cat>
            <c:strRef>
              <c:f>有病者率!$C$4:$M$4</c:f>
              <c:strCache>
                <c:ptCount val="11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</c:strCache>
            </c:strRef>
          </c:cat>
          <c:val>
            <c:numRef>
              <c:f>有病者率!$C$24:$M$24</c:f>
              <c:numCache>
                <c:formatCode>0.0_);[Red]\(0.0\)</c:formatCode>
                <c:ptCount val="11"/>
                <c:pt idx="0">
                  <c:v>51.558787529699771</c:v>
                </c:pt>
                <c:pt idx="1">
                  <c:v>49.60556511761331</c:v>
                </c:pt>
                <c:pt idx="2">
                  <c:v>48.102971420466631</c:v>
                </c:pt>
                <c:pt idx="3">
                  <c:v>45.381498043599777</c:v>
                </c:pt>
                <c:pt idx="4">
                  <c:v>43.521878335112056</c:v>
                </c:pt>
                <c:pt idx="5">
                  <c:v>38.338366458318703</c:v>
                </c:pt>
                <c:pt idx="6" formatCode="0.0">
                  <c:v>38.169820897686897</c:v>
                </c:pt>
                <c:pt idx="7" formatCode="0.0">
                  <c:v>35.878044897309344</c:v>
                </c:pt>
                <c:pt idx="8" formatCode="0.0">
                  <c:v>33.292929292929294</c:v>
                </c:pt>
                <c:pt idx="9" formatCode="0.0">
                  <c:v>31.423808441312417</c:v>
                </c:pt>
                <c:pt idx="10" formatCode="0.0">
                  <c:v>31.707680835197614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1B0-48C0-81E3-9D00AC3CF9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9500624"/>
        <c:axId val="659501168"/>
      </c:lineChart>
      <c:catAx>
        <c:axId val="6595006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59501168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659501168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59500624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727272727272727"/>
          <c:w val="0.78358208955223885"/>
          <c:h val="0.66503666666666672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有病者率!$B$14</c:f>
              <c:strCache>
                <c:ptCount val="1"/>
                <c:pt idx="0">
                  <c:v>湖南市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</c:spPr>
          </c:marker>
          <c:cat>
            <c:strRef>
              <c:f>有病者率!$C$4:$M$4</c:f>
              <c:strCache>
                <c:ptCount val="11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</c:strCache>
            </c:strRef>
          </c:cat>
          <c:val>
            <c:numRef>
              <c:f>有病者率!$C$14:$M$14</c:f>
              <c:numCache>
                <c:formatCode>0.0_);[Red]\(0.0\)</c:formatCode>
                <c:ptCount val="11"/>
                <c:pt idx="0">
                  <c:v>52.224371373307541</c:v>
                </c:pt>
                <c:pt idx="1">
                  <c:v>48.101265822784811</c:v>
                </c:pt>
                <c:pt idx="2">
                  <c:v>48.323471400394482</c:v>
                </c:pt>
                <c:pt idx="3">
                  <c:v>41.717791411042946</c:v>
                </c:pt>
                <c:pt idx="4">
                  <c:v>34.34704830053667</c:v>
                </c:pt>
                <c:pt idx="5">
                  <c:v>42.222222222222221</c:v>
                </c:pt>
                <c:pt idx="6" formatCode="0.0">
                  <c:v>44.444444444444443</c:v>
                </c:pt>
                <c:pt idx="7" formatCode="0.0">
                  <c:v>39.103869653767816</c:v>
                </c:pt>
                <c:pt idx="8" formatCode="0.0">
                  <c:v>32.700421940928273</c:v>
                </c:pt>
                <c:pt idx="9" formatCode="0.0">
                  <c:v>30.092592592592592</c:v>
                </c:pt>
                <c:pt idx="10" formatCode="0.0">
                  <c:v>28.314606741573034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CE7-4BB7-B229-C6EB1D4CEF95}"/>
            </c:ext>
          </c:extLst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diamond"/>
            <c:size val="5"/>
            <c:spPr>
              <a:noFill/>
              <a:ln w="9525">
                <a:noFill/>
              </a:ln>
            </c:spPr>
          </c:marker>
          <c:cat>
            <c:strRef>
              <c:f>有病者率!$C$4:$M$4</c:f>
              <c:strCache>
                <c:ptCount val="11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</c:strCache>
            </c:strRef>
          </c:cat>
          <c:val>
            <c:numRef>
              <c:f>有病者率!$C$24:$M$24</c:f>
              <c:numCache>
                <c:formatCode>0.0_);[Red]\(0.0\)</c:formatCode>
                <c:ptCount val="11"/>
                <c:pt idx="0">
                  <c:v>51.558787529699771</c:v>
                </c:pt>
                <c:pt idx="1">
                  <c:v>49.60556511761331</c:v>
                </c:pt>
                <c:pt idx="2">
                  <c:v>48.102971420466631</c:v>
                </c:pt>
                <c:pt idx="3">
                  <c:v>45.381498043599777</c:v>
                </c:pt>
                <c:pt idx="4">
                  <c:v>43.521878335112056</c:v>
                </c:pt>
                <c:pt idx="5">
                  <c:v>38.338366458318703</c:v>
                </c:pt>
                <c:pt idx="6" formatCode="0.0">
                  <c:v>38.169820897686897</c:v>
                </c:pt>
                <c:pt idx="7" formatCode="0.0">
                  <c:v>35.878044897309344</c:v>
                </c:pt>
                <c:pt idx="8" formatCode="0.0">
                  <c:v>33.292929292929294</c:v>
                </c:pt>
                <c:pt idx="9" formatCode="0.0">
                  <c:v>31.423808441312417</c:v>
                </c:pt>
                <c:pt idx="10" formatCode="0.0">
                  <c:v>31.707680835197614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CE7-4BB7-B229-C6EB1D4CEF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9501712"/>
        <c:axId val="659503888"/>
      </c:lineChart>
      <c:catAx>
        <c:axId val="6595017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59503888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659503888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59501712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034019873432387"/>
          <c:w val="0.77611940298507465"/>
          <c:h val="0.66919277777777775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有病者率!$B$12</c:f>
              <c:strCache>
                <c:ptCount val="1"/>
                <c:pt idx="0">
                  <c:v>甲賀市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</c:spPr>
          </c:marker>
          <c:cat>
            <c:strRef>
              <c:f>有病者率!$C$4:$M$4</c:f>
              <c:strCache>
                <c:ptCount val="11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</c:strCache>
            </c:strRef>
          </c:cat>
          <c:val>
            <c:numRef>
              <c:f>有病者率!$C$12:$M$12</c:f>
              <c:numCache>
                <c:formatCode>0.0_);[Red]\(0.0\)</c:formatCode>
                <c:ptCount val="11"/>
                <c:pt idx="0">
                  <c:v>48.408342480790338</c:v>
                </c:pt>
                <c:pt idx="1">
                  <c:v>52.502780867630705</c:v>
                </c:pt>
                <c:pt idx="2">
                  <c:v>43.426724137931032</c:v>
                </c:pt>
                <c:pt idx="3">
                  <c:v>50.739957716701902</c:v>
                </c:pt>
                <c:pt idx="4">
                  <c:v>45.073612684031708</c:v>
                </c:pt>
                <c:pt idx="5">
                  <c:v>39.556592765460913</c:v>
                </c:pt>
                <c:pt idx="6" formatCode="0.0">
                  <c:v>33.714285714285715</c:v>
                </c:pt>
                <c:pt idx="7" formatCode="0.0">
                  <c:v>30.624263839811544</c:v>
                </c:pt>
                <c:pt idx="8" formatCode="0.0">
                  <c:v>35.475578406169667</c:v>
                </c:pt>
                <c:pt idx="9" formatCode="0.0">
                  <c:v>36.903225806451609</c:v>
                </c:pt>
                <c:pt idx="10" formatCode="0.0">
                  <c:v>41.184041184041185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100-4530-98A6-AE2B87F9C7F3}"/>
            </c:ext>
          </c:extLst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diamond"/>
            <c:size val="5"/>
            <c:spPr>
              <a:noFill/>
              <a:ln w="9525">
                <a:noFill/>
              </a:ln>
            </c:spPr>
          </c:marker>
          <c:cat>
            <c:strRef>
              <c:f>有病者率!$C$4:$M$4</c:f>
              <c:strCache>
                <c:ptCount val="11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</c:strCache>
            </c:strRef>
          </c:cat>
          <c:val>
            <c:numRef>
              <c:f>有病者率!$C$24:$M$24</c:f>
              <c:numCache>
                <c:formatCode>0.0_);[Red]\(0.0\)</c:formatCode>
                <c:ptCount val="11"/>
                <c:pt idx="0">
                  <c:v>51.558787529699771</c:v>
                </c:pt>
                <c:pt idx="1">
                  <c:v>49.60556511761331</c:v>
                </c:pt>
                <c:pt idx="2">
                  <c:v>48.102971420466631</c:v>
                </c:pt>
                <c:pt idx="3">
                  <c:v>45.381498043599777</c:v>
                </c:pt>
                <c:pt idx="4">
                  <c:v>43.521878335112056</c:v>
                </c:pt>
                <c:pt idx="5">
                  <c:v>38.338366458318703</c:v>
                </c:pt>
                <c:pt idx="6" formatCode="0.0">
                  <c:v>38.169820897686897</c:v>
                </c:pt>
                <c:pt idx="7" formatCode="0.0">
                  <c:v>35.878044897309344</c:v>
                </c:pt>
                <c:pt idx="8" formatCode="0.0">
                  <c:v>33.292929292929294</c:v>
                </c:pt>
                <c:pt idx="9" formatCode="0.0">
                  <c:v>31.423808441312417</c:v>
                </c:pt>
                <c:pt idx="10" formatCode="0.0">
                  <c:v>31.707680835197614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100-4530-98A6-AE2B87F9C7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9502256"/>
        <c:axId val="659493008"/>
      </c:lineChart>
      <c:catAx>
        <c:axId val="6595022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59493008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659493008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59502256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248587570621469E-2"/>
          <c:w val="0.72388059701492535"/>
          <c:h val="0.163842994201995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863636363636365"/>
          <c:w val="0.79850746268656714"/>
          <c:h val="0.64879417430987507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'!$B$18</c:f>
              <c:strCache>
                <c:ptCount val="1"/>
                <c:pt idx="0">
                  <c:v>東近江市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'!$C$6:$M$6</c:f>
              <c:strCache>
                <c:ptCount val="11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</c:strCache>
            </c:strRef>
          </c:cat>
          <c:val>
            <c:numRef>
              <c:f>'一人平均う歯数 '!$C$18:$M$18</c:f>
              <c:numCache>
                <c:formatCode>0.00_);[Red]\(0.00\)</c:formatCode>
                <c:ptCount val="11"/>
                <c:pt idx="0">
                  <c:v>2.3523550724637681</c:v>
                </c:pt>
                <c:pt idx="1">
                  <c:v>2.1457418788410885</c:v>
                </c:pt>
                <c:pt idx="2">
                  <c:v>1.9133574007220218</c:v>
                </c:pt>
                <c:pt idx="3">
                  <c:v>2.0864406779661016</c:v>
                </c:pt>
                <c:pt idx="4">
                  <c:v>1.6663560111835973</c:v>
                </c:pt>
                <c:pt idx="5">
                  <c:v>1.6714031971580816</c:v>
                </c:pt>
                <c:pt idx="6">
                  <c:v>1.5911193339500462</c:v>
                </c:pt>
                <c:pt idx="7">
                  <c:v>1.3686313686313687</c:v>
                </c:pt>
                <c:pt idx="8">
                  <c:v>1.1992409867172675</c:v>
                </c:pt>
                <c:pt idx="9">
                  <c:v>1.3832823649337411</c:v>
                </c:pt>
                <c:pt idx="10">
                  <c:v>0.94747474747474747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F2E-4025-9B85-AB89F16CF840}"/>
            </c:ext>
          </c:extLst>
        </c:ser>
        <c:ser>
          <c:idx val="0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'!$C$6:$M$6</c:f>
              <c:strCache>
                <c:ptCount val="11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</c:strCache>
            </c:strRef>
          </c:cat>
          <c:val>
            <c:numRef>
              <c:f>'一人平均う歯数 '!$C$26:$M$26</c:f>
              <c:numCache>
                <c:formatCode>0.00_);[Red]\(0.00\)</c:formatCode>
                <c:ptCount val="11"/>
                <c:pt idx="0">
                  <c:v>1.8303693570451436</c:v>
                </c:pt>
                <c:pt idx="1">
                  <c:v>1.7077596098680436</c:v>
                </c:pt>
                <c:pt idx="2">
                  <c:v>1.6223672079994327</c:v>
                </c:pt>
                <c:pt idx="3">
                  <c:v>1.5099916154276132</c:v>
                </c:pt>
                <c:pt idx="4">
                  <c:v>1.3354678050515831</c:v>
                </c:pt>
                <c:pt idx="5">
                  <c:v>1.1794367581993117</c:v>
                </c:pt>
                <c:pt idx="6">
                  <c:v>1.1198607787687622</c:v>
                </c:pt>
                <c:pt idx="7">
                  <c:v>1.0249164145836651</c:v>
                </c:pt>
                <c:pt idx="8">
                  <c:v>1.0178004040404038</c:v>
                </c:pt>
                <c:pt idx="9">
                  <c:v>0.93142380844131245</c:v>
                </c:pt>
                <c:pt idx="10">
                  <c:v>0.85473527218493661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EF2E-4025-9B85-AB89F16CF8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5023824"/>
        <c:axId val="655020016"/>
      </c:lineChart>
      <c:catAx>
        <c:axId val="6550238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55020016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655020016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55023824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94029850746269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295454545454544"/>
          <c:w val="0.78358208955223885"/>
          <c:h val="0.65935500000000002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有病者率!$B$15</c:f>
              <c:strCache>
                <c:ptCount val="1"/>
                <c:pt idx="0">
                  <c:v>高島市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</c:spPr>
          </c:marker>
          <c:cat>
            <c:strRef>
              <c:f>有病者率!$C$4:$M$4</c:f>
              <c:strCache>
                <c:ptCount val="11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</c:strCache>
            </c:strRef>
          </c:cat>
          <c:val>
            <c:numRef>
              <c:f>有病者率!$C$15:$M$15</c:f>
              <c:numCache>
                <c:formatCode>0.0_);[Red]\(0.0\)</c:formatCode>
                <c:ptCount val="11"/>
                <c:pt idx="0">
                  <c:v>74.900398406374507</c:v>
                </c:pt>
                <c:pt idx="1">
                  <c:v>61.844863731656183</c:v>
                </c:pt>
                <c:pt idx="2">
                  <c:v>61.169102296450937</c:v>
                </c:pt>
                <c:pt idx="3">
                  <c:v>63.256784968684762</c:v>
                </c:pt>
                <c:pt idx="4">
                  <c:v>51.851851851851848</c:v>
                </c:pt>
                <c:pt idx="5">
                  <c:v>47.309417040358746</c:v>
                </c:pt>
                <c:pt idx="6" formatCode="0.0">
                  <c:v>47.837150127226465</c:v>
                </c:pt>
                <c:pt idx="7" formatCode="0.0">
                  <c:v>46.984924623115575</c:v>
                </c:pt>
                <c:pt idx="8" formatCode="0.0">
                  <c:v>34.517766497461928</c:v>
                </c:pt>
                <c:pt idx="9" formatCode="0.0">
                  <c:v>41.19170984455959</c:v>
                </c:pt>
                <c:pt idx="10" formatCode="0.0">
                  <c:v>37.288135593220339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C93-4FB9-95C3-12A0861AF915}"/>
            </c:ext>
          </c:extLst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diamond"/>
            <c:size val="5"/>
            <c:spPr>
              <a:noFill/>
              <a:ln w="9525">
                <a:noFill/>
              </a:ln>
            </c:spPr>
          </c:marker>
          <c:cat>
            <c:strRef>
              <c:f>有病者率!$C$4:$M$4</c:f>
              <c:strCache>
                <c:ptCount val="11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</c:strCache>
            </c:strRef>
          </c:cat>
          <c:val>
            <c:numRef>
              <c:f>有病者率!$C$24:$M$24</c:f>
              <c:numCache>
                <c:formatCode>0.0_);[Red]\(0.0\)</c:formatCode>
                <c:ptCount val="11"/>
                <c:pt idx="0">
                  <c:v>51.558787529699771</c:v>
                </c:pt>
                <c:pt idx="1">
                  <c:v>49.60556511761331</c:v>
                </c:pt>
                <c:pt idx="2">
                  <c:v>48.102971420466631</c:v>
                </c:pt>
                <c:pt idx="3">
                  <c:v>45.381498043599777</c:v>
                </c:pt>
                <c:pt idx="4">
                  <c:v>43.521878335112056</c:v>
                </c:pt>
                <c:pt idx="5">
                  <c:v>38.338366458318703</c:v>
                </c:pt>
                <c:pt idx="6" formatCode="0.0">
                  <c:v>38.169820897686897</c:v>
                </c:pt>
                <c:pt idx="7" formatCode="0.0">
                  <c:v>35.878044897309344</c:v>
                </c:pt>
                <c:pt idx="8" formatCode="0.0">
                  <c:v>33.292929292929294</c:v>
                </c:pt>
                <c:pt idx="9" formatCode="0.0">
                  <c:v>31.423808441312417</c:v>
                </c:pt>
                <c:pt idx="10" formatCode="0.0">
                  <c:v>31.707680835197614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C93-4FB9-95C3-12A0861AF9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9502800"/>
        <c:axId val="659505520"/>
      </c:lineChart>
      <c:catAx>
        <c:axId val="6595028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5950552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659505520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59502800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295454545454544"/>
          <c:w val="0.78358208955223885"/>
          <c:h val="0.65935500000000002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有病者率!$B$17</c:f>
              <c:strCache>
                <c:ptCount val="1"/>
                <c:pt idx="0">
                  <c:v>米原市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</c:spPr>
          </c:marker>
          <c:cat>
            <c:strRef>
              <c:f>有病者率!$C$4:$M$4</c:f>
              <c:strCache>
                <c:ptCount val="11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</c:strCache>
            </c:strRef>
          </c:cat>
          <c:val>
            <c:numRef>
              <c:f>有病者率!$C$17:$M$17</c:f>
              <c:numCache>
                <c:formatCode>0.0_);[Red]\(0.0\)</c:formatCode>
                <c:ptCount val="11"/>
                <c:pt idx="0">
                  <c:v>65.054945054945051</c:v>
                </c:pt>
                <c:pt idx="1">
                  <c:v>65.525114155251146</c:v>
                </c:pt>
                <c:pt idx="2">
                  <c:v>66.584766584766584</c:v>
                </c:pt>
                <c:pt idx="3">
                  <c:v>59.375</c:v>
                </c:pt>
                <c:pt idx="4">
                  <c:v>55.238095238095241</c:v>
                </c:pt>
                <c:pt idx="5">
                  <c:v>63.593380614657214</c:v>
                </c:pt>
                <c:pt idx="6" formatCode="0.0">
                  <c:v>46.542553191489361</c:v>
                </c:pt>
                <c:pt idx="7" formatCode="0.0">
                  <c:v>45</c:v>
                </c:pt>
                <c:pt idx="8" formatCode="0.0">
                  <c:v>36.904761904761905</c:v>
                </c:pt>
                <c:pt idx="9" formatCode="0.0">
                  <c:v>44.47674418604651</c:v>
                </c:pt>
                <c:pt idx="10" formatCode="0.0">
                  <c:v>41.967213114754095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966-4268-8E0A-2960780C10DB}"/>
            </c:ext>
          </c:extLst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diamond"/>
            <c:size val="5"/>
            <c:spPr>
              <a:noFill/>
              <a:ln w="9525">
                <a:noFill/>
              </a:ln>
            </c:spPr>
          </c:marker>
          <c:cat>
            <c:strRef>
              <c:f>有病者率!$C$4:$M$4</c:f>
              <c:strCache>
                <c:ptCount val="11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</c:strCache>
            </c:strRef>
          </c:cat>
          <c:val>
            <c:numRef>
              <c:f>有病者率!$C$24:$M$24</c:f>
              <c:numCache>
                <c:formatCode>0.0_);[Red]\(0.0\)</c:formatCode>
                <c:ptCount val="11"/>
                <c:pt idx="0">
                  <c:v>51.558787529699771</c:v>
                </c:pt>
                <c:pt idx="1">
                  <c:v>49.60556511761331</c:v>
                </c:pt>
                <c:pt idx="2">
                  <c:v>48.102971420466631</c:v>
                </c:pt>
                <c:pt idx="3">
                  <c:v>45.381498043599777</c:v>
                </c:pt>
                <c:pt idx="4">
                  <c:v>43.521878335112056</c:v>
                </c:pt>
                <c:pt idx="5">
                  <c:v>38.338366458318703</c:v>
                </c:pt>
                <c:pt idx="6" formatCode="0.0">
                  <c:v>38.169820897686897</c:v>
                </c:pt>
                <c:pt idx="7" formatCode="0.0">
                  <c:v>35.878044897309344</c:v>
                </c:pt>
                <c:pt idx="8" formatCode="0.0">
                  <c:v>33.292929292929294</c:v>
                </c:pt>
                <c:pt idx="9" formatCode="0.0">
                  <c:v>31.423808441312417</c:v>
                </c:pt>
                <c:pt idx="10" formatCode="0.0">
                  <c:v>31.707680835197614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966-4268-8E0A-2960780C10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9504432"/>
        <c:axId val="659496272"/>
      </c:lineChart>
      <c:catAx>
        <c:axId val="6595044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5949627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659496272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59504432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728944479081032"/>
          <c:w val="0.78358208955223885"/>
          <c:h val="0.65224333333333329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有病者率!$B$18</c:f>
              <c:strCache>
                <c:ptCount val="1"/>
                <c:pt idx="0">
                  <c:v>日野町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有病者率!$C$4:$M$4</c:f>
              <c:strCache>
                <c:ptCount val="11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</c:strCache>
            </c:strRef>
          </c:cat>
          <c:val>
            <c:numRef>
              <c:f>有病者率!$C$18:$M$18</c:f>
              <c:numCache>
                <c:formatCode>0.0_);[Red]\(0.0\)</c:formatCode>
                <c:ptCount val="11"/>
                <c:pt idx="0">
                  <c:v>57.894736842105267</c:v>
                </c:pt>
                <c:pt idx="1">
                  <c:v>60.62176165803109</c:v>
                </c:pt>
                <c:pt idx="2">
                  <c:v>64.021164021164026</c:v>
                </c:pt>
                <c:pt idx="3">
                  <c:v>47.222222222222221</c:v>
                </c:pt>
                <c:pt idx="4">
                  <c:v>53.299492385786806</c:v>
                </c:pt>
                <c:pt idx="5">
                  <c:v>45.405405405405411</c:v>
                </c:pt>
                <c:pt idx="6" formatCode="0.0">
                  <c:v>33.879781420765028</c:v>
                </c:pt>
                <c:pt idx="7" formatCode="0.0">
                  <c:v>42.690058479532162</c:v>
                </c:pt>
                <c:pt idx="8" formatCode="0.0">
                  <c:v>43.258426966292134</c:v>
                </c:pt>
                <c:pt idx="9" formatCode="0.0">
                  <c:v>29.411764705882355</c:v>
                </c:pt>
                <c:pt idx="10" formatCode="0.0">
                  <c:v>32.075471698113205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D7C-4054-A325-EE7B5008495F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有病者率!$C$4:$M$4</c:f>
              <c:strCache>
                <c:ptCount val="11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</c:strCache>
            </c:strRef>
          </c:cat>
          <c:val>
            <c:numRef>
              <c:f>有病者率!$C$24:$M$24</c:f>
              <c:numCache>
                <c:formatCode>0.0_);[Red]\(0.0\)</c:formatCode>
                <c:ptCount val="11"/>
                <c:pt idx="0">
                  <c:v>51.558787529699771</c:v>
                </c:pt>
                <c:pt idx="1">
                  <c:v>49.60556511761331</c:v>
                </c:pt>
                <c:pt idx="2">
                  <c:v>48.102971420466631</c:v>
                </c:pt>
                <c:pt idx="3">
                  <c:v>45.381498043599777</c:v>
                </c:pt>
                <c:pt idx="4">
                  <c:v>43.521878335112056</c:v>
                </c:pt>
                <c:pt idx="5">
                  <c:v>38.338366458318703</c:v>
                </c:pt>
                <c:pt idx="6" formatCode="0.0">
                  <c:v>38.169820897686897</c:v>
                </c:pt>
                <c:pt idx="7" formatCode="0.0">
                  <c:v>35.878044897309344</c:v>
                </c:pt>
                <c:pt idx="8" formatCode="0.0">
                  <c:v>33.292929292929294</c:v>
                </c:pt>
                <c:pt idx="9" formatCode="0.0">
                  <c:v>31.423808441312417</c:v>
                </c:pt>
                <c:pt idx="10" formatCode="0.0">
                  <c:v>31.707680835197614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D7C-4054-A325-EE7B500849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9495184"/>
        <c:axId val="659504976"/>
      </c:lineChart>
      <c:catAx>
        <c:axId val="6594951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595049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659504976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59495184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6.7164179104477612E-2"/>
          <c:y val="3.3898305084745763E-2"/>
          <c:w val="0.9029850746268657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163969610531485"/>
          <c:w val="0.78358208955223885"/>
          <c:h val="0.65789333333333333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有病者率!$B$19</c:f>
              <c:strCache>
                <c:ptCount val="1"/>
                <c:pt idx="0">
                  <c:v>竜王町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有病者率!$C$4:$M$4</c:f>
              <c:strCache>
                <c:ptCount val="11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</c:strCache>
            </c:strRef>
          </c:cat>
          <c:val>
            <c:numRef>
              <c:f>有病者率!$C$19:$M$19</c:f>
              <c:numCache>
                <c:formatCode>0.0_);[Red]\(0.0\)</c:formatCode>
                <c:ptCount val="11"/>
                <c:pt idx="0">
                  <c:v>21.666666666666668</c:v>
                </c:pt>
                <c:pt idx="1">
                  <c:v>10.16949152542373</c:v>
                </c:pt>
                <c:pt idx="2">
                  <c:v>16.822429906542055</c:v>
                </c:pt>
                <c:pt idx="3">
                  <c:v>15.178571428571427</c:v>
                </c:pt>
                <c:pt idx="4">
                  <c:v>11.864406779661017</c:v>
                </c:pt>
                <c:pt idx="5">
                  <c:v>12.087912087912088</c:v>
                </c:pt>
                <c:pt idx="6" formatCode="0.0">
                  <c:v>7.2727272727272725</c:v>
                </c:pt>
                <c:pt idx="7" formatCode="0.0">
                  <c:v>8.4033613445378155</c:v>
                </c:pt>
                <c:pt idx="8" formatCode="0.0">
                  <c:v>9.0909090909090917</c:v>
                </c:pt>
                <c:pt idx="9" formatCode="0.0">
                  <c:v>5.982905982905983</c:v>
                </c:pt>
                <c:pt idx="10" formatCode="0.0">
                  <c:v>7.0000000000000009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8AF-4D0B-97B4-3260C260D8B4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有病者率!$C$4:$M$4</c:f>
              <c:strCache>
                <c:ptCount val="11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</c:strCache>
            </c:strRef>
          </c:cat>
          <c:val>
            <c:numRef>
              <c:f>有病者率!$C$24:$M$24</c:f>
              <c:numCache>
                <c:formatCode>0.0_);[Red]\(0.0\)</c:formatCode>
                <c:ptCount val="11"/>
                <c:pt idx="0">
                  <c:v>51.558787529699771</c:v>
                </c:pt>
                <c:pt idx="1">
                  <c:v>49.60556511761331</c:v>
                </c:pt>
                <c:pt idx="2">
                  <c:v>48.102971420466631</c:v>
                </c:pt>
                <c:pt idx="3">
                  <c:v>45.381498043599777</c:v>
                </c:pt>
                <c:pt idx="4">
                  <c:v>43.521878335112056</c:v>
                </c:pt>
                <c:pt idx="5">
                  <c:v>38.338366458318703</c:v>
                </c:pt>
                <c:pt idx="6" formatCode="0.0">
                  <c:v>38.169820897686897</c:v>
                </c:pt>
                <c:pt idx="7" formatCode="0.0">
                  <c:v>35.878044897309344</c:v>
                </c:pt>
                <c:pt idx="8" formatCode="0.0">
                  <c:v>33.292929292929294</c:v>
                </c:pt>
                <c:pt idx="9" formatCode="0.0">
                  <c:v>31.423808441312417</c:v>
                </c:pt>
                <c:pt idx="10" formatCode="0.0">
                  <c:v>31.707680835197614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8AF-4D0B-97B4-3260C260D8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9493552"/>
        <c:axId val="659495728"/>
      </c:lineChart>
      <c:catAx>
        <c:axId val="6594935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59495728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659495728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59493552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6.7164179104477612E-2"/>
          <c:y val="2.8248587570621469E-2"/>
          <c:w val="0.9029850746268657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295454545454544"/>
          <c:w val="0.78358208955223885"/>
          <c:h val="0.65935500000000002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有病者率!$B$20</c:f>
              <c:strCache>
                <c:ptCount val="1"/>
                <c:pt idx="0">
                  <c:v>愛荘町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</c:spPr>
          </c:marker>
          <c:cat>
            <c:strRef>
              <c:f>有病者率!$C$4:$M$4</c:f>
              <c:strCache>
                <c:ptCount val="11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</c:strCache>
            </c:strRef>
          </c:cat>
          <c:val>
            <c:numRef>
              <c:f>有病者率!$C$20:$M$20</c:f>
              <c:numCache>
                <c:formatCode>0.0_);[Red]\(0.0\)</c:formatCode>
                <c:ptCount val="11"/>
                <c:pt idx="0">
                  <c:v>61.578947368421055</c:v>
                </c:pt>
                <c:pt idx="1">
                  <c:v>53.240740740740748</c:v>
                </c:pt>
                <c:pt idx="2">
                  <c:v>56.92307692307692</c:v>
                </c:pt>
                <c:pt idx="3">
                  <c:v>68.367346938775512</c:v>
                </c:pt>
                <c:pt idx="4">
                  <c:v>57.999999999999993</c:v>
                </c:pt>
                <c:pt idx="5">
                  <c:v>44.230769230769226</c:v>
                </c:pt>
                <c:pt idx="6" formatCode="0.0">
                  <c:v>62.679425837320579</c:v>
                </c:pt>
                <c:pt idx="7" formatCode="0.0">
                  <c:v>45.128205128205131</c:v>
                </c:pt>
                <c:pt idx="8" formatCode="0.0">
                  <c:v>46.478873239436616</c:v>
                </c:pt>
                <c:pt idx="9" formatCode="0.0">
                  <c:v>54.285714285714285</c:v>
                </c:pt>
                <c:pt idx="10" formatCode="0.0">
                  <c:v>47.715736040609137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1E5-4FCF-8DDA-66A63758FFBF}"/>
            </c:ext>
          </c:extLst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diamond"/>
            <c:size val="5"/>
            <c:spPr>
              <a:noFill/>
              <a:ln w="9525">
                <a:noFill/>
              </a:ln>
            </c:spPr>
          </c:marker>
          <c:cat>
            <c:strRef>
              <c:f>有病者率!$C$4:$M$4</c:f>
              <c:strCache>
                <c:ptCount val="11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</c:strCache>
            </c:strRef>
          </c:cat>
          <c:val>
            <c:numRef>
              <c:f>有病者率!$C$24:$M$24</c:f>
              <c:numCache>
                <c:formatCode>0.0_);[Red]\(0.0\)</c:formatCode>
                <c:ptCount val="11"/>
                <c:pt idx="0">
                  <c:v>51.558787529699771</c:v>
                </c:pt>
                <c:pt idx="1">
                  <c:v>49.60556511761331</c:v>
                </c:pt>
                <c:pt idx="2">
                  <c:v>48.102971420466631</c:v>
                </c:pt>
                <c:pt idx="3">
                  <c:v>45.381498043599777</c:v>
                </c:pt>
                <c:pt idx="4">
                  <c:v>43.521878335112056</c:v>
                </c:pt>
                <c:pt idx="5">
                  <c:v>38.338366458318703</c:v>
                </c:pt>
                <c:pt idx="6" formatCode="0.0">
                  <c:v>38.169820897686897</c:v>
                </c:pt>
                <c:pt idx="7" formatCode="0.0">
                  <c:v>35.878044897309344</c:v>
                </c:pt>
                <c:pt idx="8" formatCode="0.0">
                  <c:v>33.292929292929294</c:v>
                </c:pt>
                <c:pt idx="9" formatCode="0.0">
                  <c:v>31.423808441312417</c:v>
                </c:pt>
                <c:pt idx="10" formatCode="0.0">
                  <c:v>31.707680835197614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1E5-4FCF-8DDA-66A63758FF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9506064"/>
        <c:axId val="659506608"/>
      </c:lineChart>
      <c:catAx>
        <c:axId val="6595060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59506608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659506608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59506064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4855491329479767"/>
          <c:w val="0.78358208955223885"/>
          <c:h val="0.64097777777777776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有病者率!$B$21</c:f>
              <c:strCache>
                <c:ptCount val="1"/>
                <c:pt idx="0">
                  <c:v>豊郷町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有病者率!$C$4:$M$4</c:f>
              <c:strCache>
                <c:ptCount val="11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</c:strCache>
            </c:strRef>
          </c:cat>
          <c:val>
            <c:numRef>
              <c:f>有病者率!$C$21:$M$21</c:f>
              <c:numCache>
                <c:formatCode>0.0_);[Red]\(0.0\)</c:formatCode>
                <c:ptCount val="11"/>
                <c:pt idx="0">
                  <c:v>35.185185185185183</c:v>
                </c:pt>
                <c:pt idx="1">
                  <c:v>37.5</c:v>
                </c:pt>
                <c:pt idx="2">
                  <c:v>26.086956521739129</c:v>
                </c:pt>
                <c:pt idx="3">
                  <c:v>33.175355450236964</c:v>
                </c:pt>
                <c:pt idx="4">
                  <c:v>23.287671232876711</c:v>
                </c:pt>
                <c:pt idx="5">
                  <c:v>19.047619047619047</c:v>
                </c:pt>
                <c:pt idx="6" formatCode="0.0">
                  <c:v>23.376623376623375</c:v>
                </c:pt>
                <c:pt idx="7" formatCode="0.0">
                  <c:v>13.636363636363635</c:v>
                </c:pt>
                <c:pt idx="8" formatCode="0.0">
                  <c:v>16.666666666666664</c:v>
                </c:pt>
                <c:pt idx="9" formatCode="0.0">
                  <c:v>28.125</c:v>
                </c:pt>
                <c:pt idx="10" formatCode="0.0">
                  <c:v>21.666666666666668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7C2-44F7-8A03-03E548716598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有病者率!$C$4:$M$4</c:f>
              <c:strCache>
                <c:ptCount val="11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</c:strCache>
            </c:strRef>
          </c:cat>
          <c:val>
            <c:numRef>
              <c:f>有病者率!$C$24:$M$24</c:f>
              <c:numCache>
                <c:formatCode>0.0_);[Red]\(0.0\)</c:formatCode>
                <c:ptCount val="11"/>
                <c:pt idx="0">
                  <c:v>51.558787529699771</c:v>
                </c:pt>
                <c:pt idx="1">
                  <c:v>49.60556511761331</c:v>
                </c:pt>
                <c:pt idx="2">
                  <c:v>48.102971420466631</c:v>
                </c:pt>
                <c:pt idx="3">
                  <c:v>45.381498043599777</c:v>
                </c:pt>
                <c:pt idx="4">
                  <c:v>43.521878335112056</c:v>
                </c:pt>
                <c:pt idx="5">
                  <c:v>38.338366458318703</c:v>
                </c:pt>
                <c:pt idx="6" formatCode="0.0">
                  <c:v>38.169820897686897</c:v>
                </c:pt>
                <c:pt idx="7" formatCode="0.0">
                  <c:v>35.878044897309344</c:v>
                </c:pt>
                <c:pt idx="8" formatCode="0.0">
                  <c:v>33.292929292929294</c:v>
                </c:pt>
                <c:pt idx="9" formatCode="0.0">
                  <c:v>31.423808441312417</c:v>
                </c:pt>
                <c:pt idx="10" formatCode="0.0">
                  <c:v>31.707680835197614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7C2-44F7-8A03-03E5487165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9491376"/>
        <c:axId val="659491920"/>
      </c:lineChart>
      <c:catAx>
        <c:axId val="6594913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59491920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659491920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59491376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6.7164179104477612E-2"/>
          <c:y val="2.8901734104046242E-2"/>
          <c:w val="0.90298507462686572"/>
          <c:h val="0.1618497109826589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295454545454544"/>
          <c:w val="0.78358208955223885"/>
          <c:h val="0.65657833333333337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有病者率!$B$22</c:f>
              <c:strCache>
                <c:ptCount val="1"/>
                <c:pt idx="0">
                  <c:v>甲良町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有病者率!$C$4:$M$4</c:f>
              <c:strCache>
                <c:ptCount val="11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</c:strCache>
            </c:strRef>
          </c:cat>
          <c:val>
            <c:numRef>
              <c:f>有病者率!$C$22:$M$22</c:f>
              <c:numCache>
                <c:formatCode>0.0_);[Red]\(0.0\)</c:formatCode>
                <c:ptCount val="11"/>
                <c:pt idx="0">
                  <c:v>70.666666666666671</c:v>
                </c:pt>
                <c:pt idx="1">
                  <c:v>75.806451612903231</c:v>
                </c:pt>
                <c:pt idx="2">
                  <c:v>73.529411764705884</c:v>
                </c:pt>
                <c:pt idx="3">
                  <c:v>68.965517241379317</c:v>
                </c:pt>
                <c:pt idx="4">
                  <c:v>61.904761904761905</c:v>
                </c:pt>
                <c:pt idx="5">
                  <c:v>36.486486486486484</c:v>
                </c:pt>
                <c:pt idx="6" formatCode="0.0">
                  <c:v>51.785714285714292</c:v>
                </c:pt>
                <c:pt idx="7" formatCode="0.0">
                  <c:v>59.701492537313428</c:v>
                </c:pt>
                <c:pt idx="8" formatCode="0.0">
                  <c:v>35.593220338983052</c:v>
                </c:pt>
                <c:pt idx="9" formatCode="0.0">
                  <c:v>22.727272727272727</c:v>
                </c:pt>
                <c:pt idx="10" formatCode="0.0">
                  <c:v>33.333333333333329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FF2-497D-A378-1AA6D08F3353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有病者率!$C$4:$M$4</c:f>
              <c:strCache>
                <c:ptCount val="11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</c:strCache>
            </c:strRef>
          </c:cat>
          <c:val>
            <c:numRef>
              <c:f>有病者率!$C$24:$M$24</c:f>
              <c:numCache>
                <c:formatCode>0.0_);[Red]\(0.0\)</c:formatCode>
                <c:ptCount val="11"/>
                <c:pt idx="0">
                  <c:v>51.558787529699771</c:v>
                </c:pt>
                <c:pt idx="1">
                  <c:v>49.60556511761331</c:v>
                </c:pt>
                <c:pt idx="2">
                  <c:v>48.102971420466631</c:v>
                </c:pt>
                <c:pt idx="3">
                  <c:v>45.381498043599777</c:v>
                </c:pt>
                <c:pt idx="4">
                  <c:v>43.521878335112056</c:v>
                </c:pt>
                <c:pt idx="5">
                  <c:v>38.338366458318703</c:v>
                </c:pt>
                <c:pt idx="6" formatCode="0.0">
                  <c:v>38.169820897686897</c:v>
                </c:pt>
                <c:pt idx="7" formatCode="0.0">
                  <c:v>35.878044897309344</c:v>
                </c:pt>
                <c:pt idx="8" formatCode="0.0">
                  <c:v>33.292929292929294</c:v>
                </c:pt>
                <c:pt idx="9" formatCode="0.0">
                  <c:v>31.423808441312417</c:v>
                </c:pt>
                <c:pt idx="10" formatCode="0.0">
                  <c:v>31.707680835197614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FF2-497D-A378-1AA6D08F33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9494640"/>
        <c:axId val="659492464"/>
      </c:lineChart>
      <c:catAx>
        <c:axId val="6594946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59492464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659492464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59494640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3.409090909090908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4293919347630583"/>
          <c:w val="0.78358208955223885"/>
          <c:h val="0.64659333333333335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有病者率!$B$23</c:f>
              <c:strCache>
                <c:ptCount val="1"/>
                <c:pt idx="0">
                  <c:v>多賀町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有病者率!$C$4:$M$4</c:f>
              <c:strCache>
                <c:ptCount val="11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</c:strCache>
            </c:strRef>
          </c:cat>
          <c:val>
            <c:numRef>
              <c:f>有病者率!$C$23:$M$23</c:f>
              <c:numCache>
                <c:formatCode>0.0_);[Red]\(0.0\)</c:formatCode>
                <c:ptCount val="11"/>
                <c:pt idx="0">
                  <c:v>79.518072289156621</c:v>
                </c:pt>
                <c:pt idx="1">
                  <c:v>66.197183098591552</c:v>
                </c:pt>
                <c:pt idx="2">
                  <c:v>78.082191780821915</c:v>
                </c:pt>
                <c:pt idx="3">
                  <c:v>41.269841269841265</c:v>
                </c:pt>
                <c:pt idx="4">
                  <c:v>27.868852459016392</c:v>
                </c:pt>
                <c:pt idx="5">
                  <c:v>30.985915492957744</c:v>
                </c:pt>
                <c:pt idx="6" formatCode="0.0">
                  <c:v>18.75</c:v>
                </c:pt>
                <c:pt idx="7" formatCode="0.0">
                  <c:v>22.535211267605636</c:v>
                </c:pt>
                <c:pt idx="8" formatCode="0.0">
                  <c:v>16.363636363636363</c:v>
                </c:pt>
                <c:pt idx="9" formatCode="0.0">
                  <c:v>9.5890410958904102</c:v>
                </c:pt>
                <c:pt idx="10" formatCode="0.0">
                  <c:v>5.1724137931034484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2F3-4D20-9DA4-71B04814780F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有病者率!$C$4:$M$4</c:f>
              <c:strCache>
                <c:ptCount val="11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</c:strCache>
            </c:strRef>
          </c:cat>
          <c:val>
            <c:numRef>
              <c:f>有病者率!$C$24:$M$24</c:f>
              <c:numCache>
                <c:formatCode>0.0_);[Red]\(0.0\)</c:formatCode>
                <c:ptCount val="11"/>
                <c:pt idx="0">
                  <c:v>51.558787529699771</c:v>
                </c:pt>
                <c:pt idx="1">
                  <c:v>49.60556511761331</c:v>
                </c:pt>
                <c:pt idx="2">
                  <c:v>48.102971420466631</c:v>
                </c:pt>
                <c:pt idx="3">
                  <c:v>45.381498043599777</c:v>
                </c:pt>
                <c:pt idx="4">
                  <c:v>43.521878335112056</c:v>
                </c:pt>
                <c:pt idx="5">
                  <c:v>38.338366458318703</c:v>
                </c:pt>
                <c:pt idx="6" formatCode="0.0">
                  <c:v>38.169820897686897</c:v>
                </c:pt>
                <c:pt idx="7" formatCode="0.0">
                  <c:v>35.878044897309344</c:v>
                </c:pt>
                <c:pt idx="8" formatCode="0.0">
                  <c:v>33.292929292929294</c:v>
                </c:pt>
                <c:pt idx="9" formatCode="0.0">
                  <c:v>31.423808441312417</c:v>
                </c:pt>
                <c:pt idx="10" formatCode="0.0">
                  <c:v>31.707680835197614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2F3-4D20-9DA4-71B0481478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9494096"/>
        <c:axId val="659497360"/>
      </c:lineChart>
      <c:catAx>
        <c:axId val="6594940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59497360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659497360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59494096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6.7164179104477612E-2"/>
          <c:y val="3.3898305084745763E-2"/>
          <c:w val="0.9029850746268657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518652478678232"/>
          <c:y val="0.22159090909090909"/>
          <c:w val="0.78519086509595704"/>
          <c:h val="0.66794166666666666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有病者率!$B$7</c:f>
              <c:strCache>
                <c:ptCount val="1"/>
                <c:pt idx="0">
                  <c:v>長浜市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有病者率!$C$4:$M$4</c:f>
              <c:strCache>
                <c:ptCount val="11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</c:strCache>
            </c:strRef>
          </c:cat>
          <c:val>
            <c:numRef>
              <c:f>有病者率!$C$7:$M$7</c:f>
              <c:numCache>
                <c:formatCode>0.0_);[Red]\(0.0\)</c:formatCode>
                <c:ptCount val="11"/>
                <c:pt idx="0">
                  <c:v>59.20840064620355</c:v>
                </c:pt>
                <c:pt idx="1">
                  <c:v>57.450199203187246</c:v>
                </c:pt>
                <c:pt idx="2">
                  <c:v>56.646058732612062</c:v>
                </c:pt>
                <c:pt idx="3">
                  <c:v>57.394084732214225</c:v>
                </c:pt>
                <c:pt idx="4">
                  <c:v>49.877949552481695</c:v>
                </c:pt>
                <c:pt idx="5">
                  <c:v>48.960739030023092</c:v>
                </c:pt>
                <c:pt idx="6" formatCode="0.0">
                  <c:v>54.31255337318531</c:v>
                </c:pt>
                <c:pt idx="7" formatCode="0.0">
                  <c:v>39.908675799086758</c:v>
                </c:pt>
                <c:pt idx="8" formatCode="0.0">
                  <c:v>37.142857142857146</c:v>
                </c:pt>
                <c:pt idx="9" formatCode="0.0">
                  <c:v>38.309859154929576</c:v>
                </c:pt>
                <c:pt idx="10" formatCode="0.0">
                  <c:v>34.717314487632514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388-4ED3-A6E8-F4B58869466D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有病者率!$C$4:$M$4</c:f>
              <c:strCache>
                <c:ptCount val="11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</c:strCache>
            </c:strRef>
          </c:cat>
          <c:val>
            <c:numRef>
              <c:f>有病者率!$C$24:$M$24</c:f>
              <c:numCache>
                <c:formatCode>0.0_);[Red]\(0.0\)</c:formatCode>
                <c:ptCount val="11"/>
                <c:pt idx="0">
                  <c:v>51.558787529699771</c:v>
                </c:pt>
                <c:pt idx="1">
                  <c:v>49.60556511761331</c:v>
                </c:pt>
                <c:pt idx="2">
                  <c:v>48.102971420466631</c:v>
                </c:pt>
                <c:pt idx="3">
                  <c:v>45.381498043599777</c:v>
                </c:pt>
                <c:pt idx="4">
                  <c:v>43.521878335112056</c:v>
                </c:pt>
                <c:pt idx="5">
                  <c:v>38.338366458318703</c:v>
                </c:pt>
                <c:pt idx="6" formatCode="0.0">
                  <c:v>38.169820897686897</c:v>
                </c:pt>
                <c:pt idx="7" formatCode="0.0">
                  <c:v>35.878044897309344</c:v>
                </c:pt>
                <c:pt idx="8" formatCode="0.0">
                  <c:v>33.292929292929294</c:v>
                </c:pt>
                <c:pt idx="9" formatCode="0.0">
                  <c:v>31.423808441312417</c:v>
                </c:pt>
                <c:pt idx="10" formatCode="0.0">
                  <c:v>31.707680835197614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388-4ED3-A6E8-F4B5886946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9496816"/>
        <c:axId val="434477472"/>
      </c:lineChart>
      <c:catAx>
        <c:axId val="6594968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434477472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434477472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59496816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4074851754641777E-2"/>
          <c:y val="2.8409090909090908E-2"/>
          <c:w val="0.89630251774083791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518652478678232"/>
          <c:y val="0.22598994741981937"/>
          <c:w val="0.78519086509595704"/>
          <c:h val="0.66354277777777781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有病者率!$B$8</c:f>
              <c:strCache>
                <c:ptCount val="1"/>
                <c:pt idx="0">
                  <c:v>近江八幡市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有病者率!$C$4:$M$4</c:f>
              <c:strCache>
                <c:ptCount val="11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</c:strCache>
            </c:strRef>
          </c:cat>
          <c:val>
            <c:numRef>
              <c:f>有病者率!$C$8:$M$8</c:f>
              <c:numCache>
                <c:formatCode>0.0_);[Red]\(0.0\)</c:formatCode>
                <c:ptCount val="11"/>
                <c:pt idx="0">
                  <c:v>50.443786982248518</c:v>
                </c:pt>
                <c:pt idx="1">
                  <c:v>57.306590257879655</c:v>
                </c:pt>
                <c:pt idx="2">
                  <c:v>50.379362670713199</c:v>
                </c:pt>
                <c:pt idx="3">
                  <c:v>40.819423368740516</c:v>
                </c:pt>
                <c:pt idx="4">
                  <c:v>45.652173913043477</c:v>
                </c:pt>
                <c:pt idx="5">
                  <c:v>42.295597484276733</c:v>
                </c:pt>
                <c:pt idx="6" formatCode="0.0">
                  <c:v>38.116591928251118</c:v>
                </c:pt>
                <c:pt idx="7" formatCode="0.0">
                  <c:v>46.549192364170338</c:v>
                </c:pt>
                <c:pt idx="8" formatCode="0.0">
                  <c:v>34.028892455858752</c:v>
                </c:pt>
                <c:pt idx="9" formatCode="0.0">
                  <c:v>27.76957163958641</c:v>
                </c:pt>
                <c:pt idx="10" formatCode="0.0">
                  <c:v>39.167862266857959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117-4E36-926C-D92F6E96BD45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有病者率!$C$4:$M$4</c:f>
              <c:strCache>
                <c:ptCount val="11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</c:strCache>
            </c:strRef>
          </c:cat>
          <c:val>
            <c:numRef>
              <c:f>有病者率!$C$24:$M$24</c:f>
              <c:numCache>
                <c:formatCode>0.0_);[Red]\(0.0\)</c:formatCode>
                <c:ptCount val="11"/>
                <c:pt idx="0">
                  <c:v>51.558787529699771</c:v>
                </c:pt>
                <c:pt idx="1">
                  <c:v>49.60556511761331</c:v>
                </c:pt>
                <c:pt idx="2">
                  <c:v>48.102971420466631</c:v>
                </c:pt>
                <c:pt idx="3">
                  <c:v>45.381498043599777</c:v>
                </c:pt>
                <c:pt idx="4">
                  <c:v>43.521878335112056</c:v>
                </c:pt>
                <c:pt idx="5">
                  <c:v>38.338366458318703</c:v>
                </c:pt>
                <c:pt idx="6" formatCode="0.0">
                  <c:v>38.169820897686897</c:v>
                </c:pt>
                <c:pt idx="7" formatCode="0.0">
                  <c:v>35.878044897309344</c:v>
                </c:pt>
                <c:pt idx="8" formatCode="0.0">
                  <c:v>33.292929292929294</c:v>
                </c:pt>
                <c:pt idx="9" formatCode="0.0">
                  <c:v>31.423808441312417</c:v>
                </c:pt>
                <c:pt idx="10" formatCode="0.0">
                  <c:v>31.707680835197614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117-4E36-926C-D92F6E96BD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4479104"/>
        <c:axId val="655018928"/>
      </c:lineChart>
      <c:catAx>
        <c:axId val="4344791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55018928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655018928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434479104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4074851754641777E-2"/>
          <c:y val="3.3898305084745763E-2"/>
          <c:w val="0.89630251774083791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295454545454544"/>
          <c:w val="0.79850746268656714"/>
          <c:h val="0.65447564569838235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'!$B$11</c:f>
              <c:strCache>
                <c:ptCount val="1"/>
                <c:pt idx="0">
                  <c:v>草津市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'!$C$6:$M$6</c:f>
              <c:strCache>
                <c:ptCount val="11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</c:strCache>
            </c:strRef>
          </c:cat>
          <c:val>
            <c:numRef>
              <c:f>'一人平均う歯数 '!$C$11:$M$11</c:f>
              <c:numCache>
                <c:formatCode>0.00_);[Red]\(0.00\)</c:formatCode>
                <c:ptCount val="11"/>
                <c:pt idx="0">
                  <c:v>1.9436090225563909</c:v>
                </c:pt>
                <c:pt idx="1">
                  <c:v>1.914811229428848</c:v>
                </c:pt>
                <c:pt idx="2">
                  <c:v>1.9401631912964641</c:v>
                </c:pt>
                <c:pt idx="3">
                  <c:v>1.3491755577109603</c:v>
                </c:pt>
                <c:pt idx="4">
                  <c:v>1.3172348484848484</c:v>
                </c:pt>
                <c:pt idx="5">
                  <c:v>1.0269016697588127</c:v>
                </c:pt>
                <c:pt idx="6">
                  <c:v>1.1640552995391704</c:v>
                </c:pt>
                <c:pt idx="7">
                  <c:v>1.0465983224603914</c:v>
                </c:pt>
                <c:pt idx="8">
                  <c:v>1.0589285714285714</c:v>
                </c:pt>
                <c:pt idx="9">
                  <c:v>1.082936129647283</c:v>
                </c:pt>
                <c:pt idx="10">
                  <c:v>0.67551369863013699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E74-4314-80BC-AF2C3F57735C}"/>
            </c:ext>
          </c:extLst>
        </c:ser>
        <c:ser>
          <c:idx val="1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'!$C$6:$M$6</c:f>
              <c:strCache>
                <c:ptCount val="11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</c:strCache>
            </c:strRef>
          </c:cat>
          <c:val>
            <c:numRef>
              <c:f>'一人平均う歯数 '!$C$26:$M$26</c:f>
              <c:numCache>
                <c:formatCode>0.00_);[Red]\(0.00\)</c:formatCode>
                <c:ptCount val="11"/>
                <c:pt idx="0">
                  <c:v>1.8303693570451436</c:v>
                </c:pt>
                <c:pt idx="1">
                  <c:v>1.7077596098680436</c:v>
                </c:pt>
                <c:pt idx="2">
                  <c:v>1.6223672079994327</c:v>
                </c:pt>
                <c:pt idx="3">
                  <c:v>1.5099916154276132</c:v>
                </c:pt>
                <c:pt idx="4">
                  <c:v>1.3354678050515831</c:v>
                </c:pt>
                <c:pt idx="5">
                  <c:v>1.1794367581993117</c:v>
                </c:pt>
                <c:pt idx="6">
                  <c:v>1.1198607787687622</c:v>
                </c:pt>
                <c:pt idx="7">
                  <c:v>1.0249164145836651</c:v>
                </c:pt>
                <c:pt idx="8">
                  <c:v>1.0178004040404038</c:v>
                </c:pt>
                <c:pt idx="9">
                  <c:v>0.93142380844131245</c:v>
                </c:pt>
                <c:pt idx="10">
                  <c:v>0.85473527218493661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E74-4314-80BC-AF2C3F5773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5021104"/>
        <c:axId val="655025456"/>
      </c:lineChart>
      <c:catAx>
        <c:axId val="6550211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5502545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655025456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55021104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40909090909090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ja-JP" altLang="en-US" sz="1200"/>
              <a:t>令和３年度　市町別　むし歯のある人の割合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dPt>
            <c:idx val="6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88D5-4773-BCF4-16AEC8B6FCCB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/>
              </a:solidFill>
              <a:ln>
                <a:solidFill>
                  <a:schemeClr val="tx1"/>
                </a:solidFill>
              </a:ln>
            </c:spPr>
          </c:dPt>
          <c:dPt>
            <c:idx val="8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88D5-4773-BCF4-16AEC8B6FCCB}"/>
              </c:ext>
            </c:extLst>
          </c:dPt>
          <c:dPt>
            <c:idx val="9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88D5-4773-BCF4-16AEC8B6FCCB}"/>
              </c:ext>
            </c:extLst>
          </c:dPt>
          <c:dPt>
            <c:idx val="10"/>
            <c:invertIfNegative val="0"/>
            <c:bubble3D val="0"/>
            <c:spPr>
              <a:solidFill>
                <a:sysClr val="window" lastClr="FFFFFF"/>
              </a:solidFill>
              <a:ln>
                <a:solidFill>
                  <a:schemeClr val="tx1"/>
                </a:solidFill>
              </a:ln>
            </c:spPr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ysClr val="window" lastClr="FFFFFF"/>
              </a:solidFill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有病者率!$Q$27:$Q$46</c:f>
              <c:strCache>
                <c:ptCount val="20"/>
                <c:pt idx="0">
                  <c:v>多賀町</c:v>
                </c:pt>
                <c:pt idx="1">
                  <c:v>竜王町</c:v>
                </c:pt>
                <c:pt idx="2">
                  <c:v>豊郷町</c:v>
                </c:pt>
                <c:pt idx="3">
                  <c:v>守山市</c:v>
                </c:pt>
                <c:pt idx="4">
                  <c:v>草津市</c:v>
                </c:pt>
                <c:pt idx="5">
                  <c:v>湖南市</c:v>
                </c:pt>
                <c:pt idx="6">
                  <c:v>大津市</c:v>
                </c:pt>
                <c:pt idx="7">
                  <c:v>滋賀県</c:v>
                </c:pt>
                <c:pt idx="8">
                  <c:v>日野町</c:v>
                </c:pt>
                <c:pt idx="9">
                  <c:v>東近江市</c:v>
                </c:pt>
                <c:pt idx="10">
                  <c:v>甲良町</c:v>
                </c:pt>
                <c:pt idx="11">
                  <c:v>長浜市</c:v>
                </c:pt>
                <c:pt idx="12">
                  <c:v>彦根市</c:v>
                </c:pt>
                <c:pt idx="13">
                  <c:v>栗東市</c:v>
                </c:pt>
                <c:pt idx="14">
                  <c:v>野洲市</c:v>
                </c:pt>
                <c:pt idx="15">
                  <c:v>高島市</c:v>
                </c:pt>
                <c:pt idx="16">
                  <c:v>近江八幡市</c:v>
                </c:pt>
                <c:pt idx="17">
                  <c:v>甲賀市</c:v>
                </c:pt>
                <c:pt idx="18">
                  <c:v>米原市</c:v>
                </c:pt>
                <c:pt idx="19">
                  <c:v>愛荘町</c:v>
                </c:pt>
              </c:strCache>
            </c:strRef>
          </c:cat>
          <c:val>
            <c:numRef>
              <c:f>有病者率!$R$27:$R$46</c:f>
              <c:numCache>
                <c:formatCode>0.0_);[Red]\(0.0\)</c:formatCode>
                <c:ptCount val="20"/>
                <c:pt idx="0">
                  <c:v>5.1724137931034484</c:v>
                </c:pt>
                <c:pt idx="1">
                  <c:v>7.0000000000000009</c:v>
                </c:pt>
                <c:pt idx="2">
                  <c:v>21.666666666666668</c:v>
                </c:pt>
                <c:pt idx="3">
                  <c:v>23.076923076923077</c:v>
                </c:pt>
                <c:pt idx="4">
                  <c:v>25.770547945205479</c:v>
                </c:pt>
                <c:pt idx="5">
                  <c:v>28.314606741573034</c:v>
                </c:pt>
                <c:pt idx="6">
                  <c:v>29.281000347342829</c:v>
                </c:pt>
                <c:pt idx="7">
                  <c:v>31.707680835197614</c:v>
                </c:pt>
                <c:pt idx="8">
                  <c:v>32.075471698113205</c:v>
                </c:pt>
                <c:pt idx="9">
                  <c:v>33.131313131313135</c:v>
                </c:pt>
                <c:pt idx="10">
                  <c:v>33.333333333333329</c:v>
                </c:pt>
                <c:pt idx="11">
                  <c:v>34.717314487632514</c:v>
                </c:pt>
                <c:pt idx="12">
                  <c:v>35.181451612903224</c:v>
                </c:pt>
                <c:pt idx="13">
                  <c:v>36.286919831223628</c:v>
                </c:pt>
                <c:pt idx="14">
                  <c:v>36.343612334801762</c:v>
                </c:pt>
                <c:pt idx="15">
                  <c:v>37.288135593220339</c:v>
                </c:pt>
                <c:pt idx="16">
                  <c:v>39.167862266857959</c:v>
                </c:pt>
                <c:pt idx="17">
                  <c:v>41.184041184041185</c:v>
                </c:pt>
                <c:pt idx="18">
                  <c:v>41.967213114754095</c:v>
                </c:pt>
                <c:pt idx="19">
                  <c:v>47.715736040609137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88D5-4773-BCF4-16AEC8B6FCC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20"/>
        <c:axId val="738557296"/>
        <c:axId val="738563280"/>
      </c:barChart>
      <c:catAx>
        <c:axId val="7385572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wordArtVertRtl"/>
          <a:lstStyle/>
          <a:p>
            <a:pPr>
              <a:defRPr sz="1100"/>
            </a:pPr>
            <a:endParaRPr lang="ja-JP"/>
          </a:p>
        </c:txPr>
        <c:crossAx val="738563280"/>
        <c:crosses val="autoZero"/>
        <c:auto val="1"/>
        <c:lblAlgn val="ctr"/>
        <c:lblOffset val="100"/>
        <c:noMultiLvlLbl val="0"/>
      </c:catAx>
      <c:valAx>
        <c:axId val="738563280"/>
        <c:scaling>
          <c:orientation val="minMax"/>
        </c:scaling>
        <c:delete val="0"/>
        <c:axPos val="l"/>
        <c:majorGridlines/>
        <c:numFmt formatCode="#,##0_);[Red]\(#,##0\)" sourceLinked="0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ja-JP"/>
          </a:p>
        </c:txPr>
        <c:crossAx val="738557296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247197175641831"/>
          <c:w val="0.79850746268656714"/>
          <c:h val="0.66271055751247465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'!$B$12</c:f>
              <c:strCache>
                <c:ptCount val="1"/>
                <c:pt idx="0">
                  <c:v>守山市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'!$C$6:$M$6</c:f>
              <c:strCache>
                <c:ptCount val="11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</c:strCache>
            </c:strRef>
          </c:cat>
          <c:val>
            <c:numRef>
              <c:f>'一人平均う歯数 '!$C$12:$M$12</c:f>
              <c:numCache>
                <c:formatCode>0.00_);[Red]\(0.00\)</c:formatCode>
                <c:ptCount val="11"/>
                <c:pt idx="0">
                  <c:v>1.208613728129206</c:v>
                </c:pt>
                <c:pt idx="1">
                  <c:v>0.97399219765929779</c:v>
                </c:pt>
                <c:pt idx="2">
                  <c:v>1.6732804232804233</c:v>
                </c:pt>
                <c:pt idx="3">
                  <c:v>0.92797118847539017</c:v>
                </c:pt>
                <c:pt idx="4">
                  <c:v>0.79301745635910226</c:v>
                </c:pt>
                <c:pt idx="5">
                  <c:v>0.69187358916478559</c:v>
                </c:pt>
                <c:pt idx="6">
                  <c:v>0.72738095238095235</c:v>
                </c:pt>
                <c:pt idx="7">
                  <c:v>0.54721274175199086</c:v>
                </c:pt>
                <c:pt idx="8">
                  <c:v>0.57093821510297482</c:v>
                </c:pt>
                <c:pt idx="9">
                  <c:v>0.24410377358490565</c:v>
                </c:pt>
                <c:pt idx="10">
                  <c:v>0.55453501722158438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649-48E4-9FEF-FBEA5485E6CC}"/>
            </c:ext>
          </c:extLst>
        </c:ser>
        <c:ser>
          <c:idx val="1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'!$C$6:$M$6</c:f>
              <c:strCache>
                <c:ptCount val="11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</c:strCache>
            </c:strRef>
          </c:cat>
          <c:val>
            <c:numRef>
              <c:f>'一人平均う歯数 '!$C$26:$M$26</c:f>
              <c:numCache>
                <c:formatCode>0.00_);[Red]\(0.00\)</c:formatCode>
                <c:ptCount val="11"/>
                <c:pt idx="0">
                  <c:v>1.8303693570451436</c:v>
                </c:pt>
                <c:pt idx="1">
                  <c:v>1.7077596098680436</c:v>
                </c:pt>
                <c:pt idx="2">
                  <c:v>1.6223672079994327</c:v>
                </c:pt>
                <c:pt idx="3">
                  <c:v>1.5099916154276132</c:v>
                </c:pt>
                <c:pt idx="4">
                  <c:v>1.3354678050515831</c:v>
                </c:pt>
                <c:pt idx="5">
                  <c:v>1.1794367581993117</c:v>
                </c:pt>
                <c:pt idx="6">
                  <c:v>1.1198607787687622</c:v>
                </c:pt>
                <c:pt idx="7">
                  <c:v>1.0249164145836651</c:v>
                </c:pt>
                <c:pt idx="8">
                  <c:v>1.0178004040404038</c:v>
                </c:pt>
                <c:pt idx="9">
                  <c:v>0.93142380844131245</c:v>
                </c:pt>
                <c:pt idx="10">
                  <c:v>0.85473527218493661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649-48E4-9FEF-FBEA5485E6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5026544"/>
        <c:axId val="655016752"/>
      </c:lineChart>
      <c:catAx>
        <c:axId val="6550265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55016752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655016752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55026544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089887640449437E-2"/>
          <c:w val="0.90298507462686572"/>
          <c:h val="0.1573039606004305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2727272727272727"/>
          <c:w val="0.79850746268656714"/>
          <c:h val="0.6601578820436349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'!$B$13</c:f>
              <c:strCache>
                <c:ptCount val="1"/>
                <c:pt idx="0">
                  <c:v>栗東市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'!$C$6:$M$6</c:f>
              <c:strCache>
                <c:ptCount val="11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</c:strCache>
            </c:strRef>
          </c:cat>
          <c:val>
            <c:numRef>
              <c:f>'一人平均う歯数 '!$C$13:$M$13</c:f>
              <c:numCache>
                <c:formatCode>0.00_);[Red]\(0.00\)</c:formatCode>
                <c:ptCount val="11"/>
                <c:pt idx="0">
                  <c:v>1.5470085470085471</c:v>
                </c:pt>
                <c:pt idx="1">
                  <c:v>1.7192374350086654</c:v>
                </c:pt>
                <c:pt idx="2">
                  <c:v>1.281505728314239</c:v>
                </c:pt>
                <c:pt idx="3">
                  <c:v>1.1070889894419307</c:v>
                </c:pt>
                <c:pt idx="4">
                  <c:v>1.6378205128205128</c:v>
                </c:pt>
                <c:pt idx="5">
                  <c:v>1.4231884057971014</c:v>
                </c:pt>
                <c:pt idx="6">
                  <c:v>1.2034383954154728</c:v>
                </c:pt>
                <c:pt idx="7">
                  <c:v>0.99096385542168675</c:v>
                </c:pt>
                <c:pt idx="8">
                  <c:v>1.001466275659824</c:v>
                </c:pt>
                <c:pt idx="9">
                  <c:v>1.0871491875923192</c:v>
                </c:pt>
                <c:pt idx="10">
                  <c:v>1.1758087201125176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6E0-458D-8192-0F2609791D77}"/>
            </c:ext>
          </c:extLst>
        </c:ser>
        <c:ser>
          <c:idx val="1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'!$C$6:$M$6</c:f>
              <c:strCache>
                <c:ptCount val="11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</c:strCache>
            </c:strRef>
          </c:cat>
          <c:val>
            <c:numRef>
              <c:f>'一人平均う歯数 '!$C$26:$M$26</c:f>
              <c:numCache>
                <c:formatCode>0.00_);[Red]\(0.00\)</c:formatCode>
                <c:ptCount val="11"/>
                <c:pt idx="0">
                  <c:v>1.8303693570451436</c:v>
                </c:pt>
                <c:pt idx="1">
                  <c:v>1.7077596098680436</c:v>
                </c:pt>
                <c:pt idx="2">
                  <c:v>1.6223672079994327</c:v>
                </c:pt>
                <c:pt idx="3">
                  <c:v>1.5099916154276132</c:v>
                </c:pt>
                <c:pt idx="4">
                  <c:v>1.3354678050515831</c:v>
                </c:pt>
                <c:pt idx="5">
                  <c:v>1.1794367581993117</c:v>
                </c:pt>
                <c:pt idx="6">
                  <c:v>1.1198607787687622</c:v>
                </c:pt>
                <c:pt idx="7">
                  <c:v>1.0249164145836651</c:v>
                </c:pt>
                <c:pt idx="8">
                  <c:v>1.0178004040404038</c:v>
                </c:pt>
                <c:pt idx="9">
                  <c:v>0.93142380844131245</c:v>
                </c:pt>
                <c:pt idx="10">
                  <c:v>0.85473527218493661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6E0-458D-8192-0F2609791D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5027088"/>
        <c:axId val="655016208"/>
      </c:lineChart>
      <c:catAx>
        <c:axId val="6550270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55016208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65501620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5502708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40909090909090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2159090909090909"/>
          <c:w val="0.79850746268656714"/>
          <c:h val="0.66583974143772895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'!$B$15</c:f>
              <c:strCache>
                <c:ptCount val="1"/>
                <c:pt idx="0">
                  <c:v>野洲市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'!$C$6:$M$6</c:f>
              <c:strCache>
                <c:ptCount val="11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</c:strCache>
            </c:strRef>
          </c:cat>
          <c:val>
            <c:numRef>
              <c:f>'一人平均う歯数 '!$C$15:$M$15</c:f>
              <c:numCache>
                <c:formatCode>0.00_);[Red]\(0.00\)</c:formatCode>
                <c:ptCount val="11"/>
                <c:pt idx="0">
                  <c:v>1.8548009367681499</c:v>
                </c:pt>
                <c:pt idx="1">
                  <c:v>1.6310043668122272</c:v>
                </c:pt>
                <c:pt idx="2">
                  <c:v>2.0699152542372881</c:v>
                </c:pt>
                <c:pt idx="3">
                  <c:v>1.6586956521739131</c:v>
                </c:pt>
                <c:pt idx="4">
                  <c:v>1.3786191536748329</c:v>
                </c:pt>
                <c:pt idx="5">
                  <c:v>1.3119266055045871</c:v>
                </c:pt>
                <c:pt idx="6">
                  <c:v>1.2884210526315789</c:v>
                </c:pt>
                <c:pt idx="7">
                  <c:v>1.1116389548693586</c:v>
                </c:pt>
                <c:pt idx="8">
                  <c:v>1.2079002079002079</c:v>
                </c:pt>
                <c:pt idx="9">
                  <c:v>1.271461716937355</c:v>
                </c:pt>
                <c:pt idx="10">
                  <c:v>1.2533039647577093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92F-4BA6-954F-652B7272459F}"/>
            </c:ext>
          </c:extLst>
        </c:ser>
        <c:ser>
          <c:idx val="0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'!$C$6:$M$6</c:f>
              <c:strCache>
                <c:ptCount val="11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</c:strCache>
            </c:strRef>
          </c:cat>
          <c:val>
            <c:numRef>
              <c:f>'一人平均う歯数 '!$C$26:$M$26</c:f>
              <c:numCache>
                <c:formatCode>0.00_);[Red]\(0.00\)</c:formatCode>
                <c:ptCount val="11"/>
                <c:pt idx="0">
                  <c:v>1.8303693570451436</c:v>
                </c:pt>
                <c:pt idx="1">
                  <c:v>1.7077596098680436</c:v>
                </c:pt>
                <c:pt idx="2">
                  <c:v>1.6223672079994327</c:v>
                </c:pt>
                <c:pt idx="3">
                  <c:v>1.5099916154276132</c:v>
                </c:pt>
                <c:pt idx="4">
                  <c:v>1.3354678050515831</c:v>
                </c:pt>
                <c:pt idx="5">
                  <c:v>1.1794367581993117</c:v>
                </c:pt>
                <c:pt idx="6">
                  <c:v>1.1198607787687622</c:v>
                </c:pt>
                <c:pt idx="7">
                  <c:v>1.0249164145836651</c:v>
                </c:pt>
                <c:pt idx="8">
                  <c:v>1.0178004040404038</c:v>
                </c:pt>
                <c:pt idx="9">
                  <c:v>0.93142380844131245</c:v>
                </c:pt>
                <c:pt idx="10">
                  <c:v>0.85473527218493661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E92F-4BA6-954F-652B727245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5030352"/>
        <c:axId val="655027632"/>
      </c:lineChart>
      <c:catAx>
        <c:axId val="6550303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5502763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655027632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55030352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94029850746269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595570344239225"/>
          <c:w val="0.79104477611940294"/>
          <c:h val="0.65147479340550718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'!$B$16</c:f>
              <c:strCache>
                <c:ptCount val="1"/>
                <c:pt idx="0">
                  <c:v>湖南市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'!$C$6:$M$6</c:f>
              <c:strCache>
                <c:ptCount val="11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</c:strCache>
            </c:strRef>
          </c:cat>
          <c:val>
            <c:numRef>
              <c:f>'一人平均う歯数 '!$C$16:$M$16</c:f>
              <c:numCache>
                <c:formatCode>0.00_);[Red]\(0.00\)</c:formatCode>
                <c:ptCount val="11"/>
                <c:pt idx="0">
                  <c:v>1.7021276595744681</c:v>
                </c:pt>
                <c:pt idx="1">
                  <c:v>1.5886075949367089</c:v>
                </c:pt>
                <c:pt idx="2">
                  <c:v>1.6213017751479291</c:v>
                </c:pt>
                <c:pt idx="3">
                  <c:v>1.425357873210634</c:v>
                </c:pt>
                <c:pt idx="4">
                  <c:v>1.0769230769230769</c:v>
                </c:pt>
                <c:pt idx="5">
                  <c:v>1.307070707070707</c:v>
                </c:pt>
                <c:pt idx="6">
                  <c:v>1.278825995807128</c:v>
                </c:pt>
                <c:pt idx="7">
                  <c:v>1.185336048879837</c:v>
                </c:pt>
                <c:pt idx="8">
                  <c:v>1.0801687763713079</c:v>
                </c:pt>
                <c:pt idx="9">
                  <c:v>0.79398148148148151</c:v>
                </c:pt>
                <c:pt idx="10">
                  <c:v>0.68314606741573036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060-44EF-9F6B-2BAAA29C0B0F}"/>
            </c:ext>
          </c:extLst>
        </c:ser>
        <c:ser>
          <c:idx val="0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'!$C$6:$M$6</c:f>
              <c:strCache>
                <c:ptCount val="11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</c:strCache>
            </c:strRef>
          </c:cat>
          <c:val>
            <c:numRef>
              <c:f>'一人平均う歯数 '!$C$26:$M$26</c:f>
              <c:numCache>
                <c:formatCode>0.00_);[Red]\(0.00\)</c:formatCode>
                <c:ptCount val="11"/>
                <c:pt idx="0">
                  <c:v>1.8303693570451436</c:v>
                </c:pt>
                <c:pt idx="1">
                  <c:v>1.7077596098680436</c:v>
                </c:pt>
                <c:pt idx="2">
                  <c:v>1.6223672079994327</c:v>
                </c:pt>
                <c:pt idx="3">
                  <c:v>1.5099916154276132</c:v>
                </c:pt>
                <c:pt idx="4">
                  <c:v>1.3354678050515831</c:v>
                </c:pt>
                <c:pt idx="5">
                  <c:v>1.1794367581993117</c:v>
                </c:pt>
                <c:pt idx="6">
                  <c:v>1.1198607787687622</c:v>
                </c:pt>
                <c:pt idx="7">
                  <c:v>1.0249164145836651</c:v>
                </c:pt>
                <c:pt idx="8">
                  <c:v>1.0178004040404038</c:v>
                </c:pt>
                <c:pt idx="9">
                  <c:v>0.93142380844131245</c:v>
                </c:pt>
                <c:pt idx="10">
                  <c:v>0.85473527218493661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060-44EF-9F6B-2BAAA29C0B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5028176"/>
        <c:axId val="655028720"/>
      </c:lineChart>
      <c:catAx>
        <c:axId val="6550281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5502872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655028720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55028176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94029850746269"/>
          <c:y val="2.8089887640449437E-2"/>
          <c:w val="0.72388059701492535"/>
          <c:h val="0.1629219381285204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163969610531485"/>
          <c:w val="0.79850746268656714"/>
          <c:h val="0.65579076326638297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'!$B$14</c:f>
              <c:strCache>
                <c:ptCount val="1"/>
                <c:pt idx="0">
                  <c:v>甲賀市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'!$C$6:$M$6</c:f>
              <c:strCache>
                <c:ptCount val="11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</c:strCache>
            </c:strRef>
          </c:cat>
          <c:val>
            <c:numRef>
              <c:f>'一人平均う歯数 '!$C$14:$M$14</c:f>
              <c:numCache>
                <c:formatCode>0.00_);[Red]\(0.00\)</c:formatCode>
                <c:ptCount val="11"/>
                <c:pt idx="0">
                  <c:v>1.5521405049396269</c:v>
                </c:pt>
                <c:pt idx="1">
                  <c:v>1.6629588431590656</c:v>
                </c:pt>
                <c:pt idx="2">
                  <c:v>1.3836206896551724</c:v>
                </c:pt>
                <c:pt idx="3">
                  <c:v>1.6088794926004228</c:v>
                </c:pt>
                <c:pt idx="4">
                  <c:v>1.3442808607021517</c:v>
                </c:pt>
                <c:pt idx="5">
                  <c:v>1.1983663943990666</c:v>
                </c:pt>
                <c:pt idx="6">
                  <c:v>0.96914285714285719</c:v>
                </c:pt>
                <c:pt idx="7">
                  <c:v>0.87750294464075385</c:v>
                </c:pt>
                <c:pt idx="8">
                  <c:v>1.0398457583547558</c:v>
                </c:pt>
                <c:pt idx="9">
                  <c:v>1.0580645161290323</c:v>
                </c:pt>
                <c:pt idx="10">
                  <c:v>1.1132561132561132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D44-45E7-8414-BFE313FFE5CF}"/>
            </c:ext>
          </c:extLst>
        </c:ser>
        <c:ser>
          <c:idx val="0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'!$C$6:$M$6</c:f>
              <c:strCache>
                <c:ptCount val="11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</c:strCache>
            </c:strRef>
          </c:cat>
          <c:val>
            <c:numRef>
              <c:f>'一人平均う歯数 '!$C$26:$M$26</c:f>
              <c:numCache>
                <c:formatCode>0.00_);[Red]\(0.00\)</c:formatCode>
                <c:ptCount val="11"/>
                <c:pt idx="0">
                  <c:v>1.8303693570451436</c:v>
                </c:pt>
                <c:pt idx="1">
                  <c:v>1.7077596098680436</c:v>
                </c:pt>
                <c:pt idx="2">
                  <c:v>1.6223672079994327</c:v>
                </c:pt>
                <c:pt idx="3">
                  <c:v>1.5099916154276132</c:v>
                </c:pt>
                <c:pt idx="4">
                  <c:v>1.3354678050515831</c:v>
                </c:pt>
                <c:pt idx="5">
                  <c:v>1.1794367581993117</c:v>
                </c:pt>
                <c:pt idx="6">
                  <c:v>1.1198607787687622</c:v>
                </c:pt>
                <c:pt idx="7">
                  <c:v>1.0249164145836651</c:v>
                </c:pt>
                <c:pt idx="8">
                  <c:v>1.0178004040404038</c:v>
                </c:pt>
                <c:pt idx="9">
                  <c:v>0.93142380844131245</c:v>
                </c:pt>
                <c:pt idx="10">
                  <c:v>0.85473527218493661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D44-45E7-8414-BFE313FFE5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5023280"/>
        <c:axId val="655017296"/>
      </c:lineChart>
      <c:catAx>
        <c:axId val="6550232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55017296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655017296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55023280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94029850746269"/>
          <c:y val="2.8248587570621469E-2"/>
          <c:w val="0.72388059701492535"/>
          <c:h val="0.163842994201995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8.xml"/><Relationship Id="rId13" Type="http://schemas.openxmlformats.org/officeDocument/2006/relationships/chart" Target="../charts/chart33.xml"/><Relationship Id="rId18" Type="http://schemas.openxmlformats.org/officeDocument/2006/relationships/chart" Target="../charts/chart38.xml"/><Relationship Id="rId3" Type="http://schemas.openxmlformats.org/officeDocument/2006/relationships/chart" Target="../charts/chart23.xml"/><Relationship Id="rId7" Type="http://schemas.openxmlformats.org/officeDocument/2006/relationships/chart" Target="../charts/chart27.xml"/><Relationship Id="rId12" Type="http://schemas.openxmlformats.org/officeDocument/2006/relationships/chart" Target="../charts/chart32.xml"/><Relationship Id="rId17" Type="http://schemas.openxmlformats.org/officeDocument/2006/relationships/chart" Target="../charts/chart37.xml"/><Relationship Id="rId2" Type="http://schemas.openxmlformats.org/officeDocument/2006/relationships/chart" Target="../charts/chart22.xml"/><Relationship Id="rId16" Type="http://schemas.openxmlformats.org/officeDocument/2006/relationships/chart" Target="../charts/chart36.xml"/><Relationship Id="rId20" Type="http://schemas.openxmlformats.org/officeDocument/2006/relationships/chart" Target="../charts/chart40.xml"/><Relationship Id="rId1" Type="http://schemas.openxmlformats.org/officeDocument/2006/relationships/chart" Target="../charts/chart21.xml"/><Relationship Id="rId6" Type="http://schemas.openxmlformats.org/officeDocument/2006/relationships/chart" Target="../charts/chart26.xml"/><Relationship Id="rId11" Type="http://schemas.openxmlformats.org/officeDocument/2006/relationships/chart" Target="../charts/chart31.xml"/><Relationship Id="rId5" Type="http://schemas.openxmlformats.org/officeDocument/2006/relationships/chart" Target="../charts/chart25.xml"/><Relationship Id="rId15" Type="http://schemas.openxmlformats.org/officeDocument/2006/relationships/chart" Target="../charts/chart35.xml"/><Relationship Id="rId10" Type="http://schemas.openxmlformats.org/officeDocument/2006/relationships/chart" Target="../charts/chart30.xml"/><Relationship Id="rId19" Type="http://schemas.openxmlformats.org/officeDocument/2006/relationships/chart" Target="../charts/chart39.xml"/><Relationship Id="rId4" Type="http://schemas.openxmlformats.org/officeDocument/2006/relationships/chart" Target="../charts/chart24.xml"/><Relationship Id="rId9" Type="http://schemas.openxmlformats.org/officeDocument/2006/relationships/chart" Target="../charts/chart29.xml"/><Relationship Id="rId14" Type="http://schemas.openxmlformats.org/officeDocument/2006/relationships/chart" Target="../charts/chart3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61633</xdr:colOff>
      <xdr:row>61</xdr:row>
      <xdr:rowOff>115691</xdr:rowOff>
    </xdr:from>
    <xdr:to>
      <xdr:col>3</xdr:col>
      <xdr:colOff>118139</xdr:colOff>
      <xdr:row>74</xdr:row>
      <xdr:rowOff>29028</xdr:rowOff>
    </xdr:to>
    <xdr:graphicFrame macro="">
      <xdr:nvGraphicFramePr>
        <xdr:cNvPr id="2" name="グラフ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218517</xdr:colOff>
      <xdr:row>61</xdr:row>
      <xdr:rowOff>115691</xdr:rowOff>
    </xdr:from>
    <xdr:to>
      <xdr:col>6</xdr:col>
      <xdr:colOff>347430</xdr:colOff>
      <xdr:row>74</xdr:row>
      <xdr:rowOff>29028</xdr:rowOff>
    </xdr:to>
    <xdr:graphicFrame macro="">
      <xdr:nvGraphicFramePr>
        <xdr:cNvPr id="5" name="グラフ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265814</xdr:colOff>
      <xdr:row>87</xdr:row>
      <xdr:rowOff>108607</xdr:rowOff>
    </xdr:from>
    <xdr:to>
      <xdr:col>13</xdr:col>
      <xdr:colOff>357462</xdr:colOff>
      <xdr:row>100</xdr:row>
      <xdr:rowOff>21945</xdr:rowOff>
    </xdr:to>
    <xdr:graphicFrame macro="">
      <xdr:nvGraphicFramePr>
        <xdr:cNvPr id="10" name="グラフ 10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61633</xdr:colOff>
      <xdr:row>74</xdr:row>
      <xdr:rowOff>112149</xdr:rowOff>
    </xdr:from>
    <xdr:to>
      <xdr:col>3</xdr:col>
      <xdr:colOff>118139</xdr:colOff>
      <xdr:row>87</xdr:row>
      <xdr:rowOff>25486</xdr:rowOff>
    </xdr:to>
    <xdr:graphicFrame macro="">
      <xdr:nvGraphicFramePr>
        <xdr:cNvPr id="18" name="グラフ 18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218514</xdr:colOff>
      <xdr:row>74</xdr:row>
      <xdr:rowOff>126917</xdr:rowOff>
    </xdr:from>
    <xdr:to>
      <xdr:col>6</xdr:col>
      <xdr:colOff>347427</xdr:colOff>
      <xdr:row>87</xdr:row>
      <xdr:rowOff>40254</xdr:rowOff>
    </xdr:to>
    <xdr:graphicFrame macro="">
      <xdr:nvGraphicFramePr>
        <xdr:cNvPr id="19" name="グラフ 19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27755</xdr:colOff>
      <xdr:row>74</xdr:row>
      <xdr:rowOff>126916</xdr:rowOff>
    </xdr:from>
    <xdr:to>
      <xdr:col>10</xdr:col>
      <xdr:colOff>156667</xdr:colOff>
      <xdr:row>87</xdr:row>
      <xdr:rowOff>40253</xdr:rowOff>
    </xdr:to>
    <xdr:graphicFrame macro="">
      <xdr:nvGraphicFramePr>
        <xdr:cNvPr id="20" name="グラフ 20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61633</xdr:colOff>
      <xdr:row>87</xdr:row>
      <xdr:rowOff>108607</xdr:rowOff>
    </xdr:from>
    <xdr:to>
      <xdr:col>3</xdr:col>
      <xdr:colOff>125523</xdr:colOff>
      <xdr:row>100</xdr:row>
      <xdr:rowOff>21945</xdr:rowOff>
    </xdr:to>
    <xdr:graphicFrame macro="">
      <xdr:nvGraphicFramePr>
        <xdr:cNvPr id="21" name="グラフ 21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</xdr:col>
      <xdr:colOff>221511</xdr:colOff>
      <xdr:row>87</xdr:row>
      <xdr:rowOff>108607</xdr:rowOff>
    </xdr:from>
    <xdr:to>
      <xdr:col>6</xdr:col>
      <xdr:colOff>376570</xdr:colOff>
      <xdr:row>100</xdr:row>
      <xdr:rowOff>21945</xdr:rowOff>
    </xdr:to>
    <xdr:graphicFrame macro="">
      <xdr:nvGraphicFramePr>
        <xdr:cNvPr id="24" name="グラフ 24">
          <a:extLst>
            <a:ext uri="{FF2B5EF4-FFF2-40B4-BE49-F238E27FC236}">
              <a16:creationId xmlns="" xmlns:a16="http://schemas.microsoft.com/office/drawing/2014/main" id="{00000000-0008-0000-00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265813</xdr:colOff>
      <xdr:row>74</xdr:row>
      <xdr:rowOff>112149</xdr:rowOff>
    </xdr:from>
    <xdr:to>
      <xdr:col>13</xdr:col>
      <xdr:colOff>363165</xdr:colOff>
      <xdr:row>87</xdr:row>
      <xdr:rowOff>25486</xdr:rowOff>
    </xdr:to>
    <xdr:graphicFrame macro="">
      <xdr:nvGraphicFramePr>
        <xdr:cNvPr id="27" name="グラフ 27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29535</xdr:colOff>
      <xdr:row>87</xdr:row>
      <xdr:rowOff>108607</xdr:rowOff>
    </xdr:from>
    <xdr:to>
      <xdr:col>10</xdr:col>
      <xdr:colOff>162442</xdr:colOff>
      <xdr:row>100</xdr:row>
      <xdr:rowOff>21945</xdr:rowOff>
    </xdr:to>
    <xdr:graphicFrame macro="">
      <xdr:nvGraphicFramePr>
        <xdr:cNvPr id="33" name="グラフ 33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61633</xdr:colOff>
      <xdr:row>100</xdr:row>
      <xdr:rowOff>105066</xdr:rowOff>
    </xdr:from>
    <xdr:to>
      <xdr:col>3</xdr:col>
      <xdr:colOff>125523</xdr:colOff>
      <xdr:row>113</xdr:row>
      <xdr:rowOff>15602</xdr:rowOff>
    </xdr:to>
    <xdr:graphicFrame macro="">
      <xdr:nvGraphicFramePr>
        <xdr:cNvPr id="40" name="グラフ 40">
          <a:extLst>
            <a:ext uri="{FF2B5EF4-FFF2-40B4-BE49-F238E27FC236}">
              <a16:creationId xmlns="" xmlns:a16="http://schemas.microsoft.com/office/drawing/2014/main" id="{00000000-0008-0000-0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3</xdr:col>
      <xdr:colOff>239545</xdr:colOff>
      <xdr:row>100</xdr:row>
      <xdr:rowOff>119833</xdr:rowOff>
    </xdr:from>
    <xdr:to>
      <xdr:col>6</xdr:col>
      <xdr:colOff>369578</xdr:colOff>
      <xdr:row>113</xdr:row>
      <xdr:rowOff>30369</xdr:rowOff>
    </xdr:to>
    <xdr:graphicFrame macro="">
      <xdr:nvGraphicFramePr>
        <xdr:cNvPr id="46" name="グラフ 46">
          <a:extLst>
            <a:ext uri="{FF2B5EF4-FFF2-40B4-BE49-F238E27FC236}">
              <a16:creationId xmlns="" xmlns:a16="http://schemas.microsoft.com/office/drawing/2014/main" id="{00000000-0008-0000-0000-00002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</xdr:col>
      <xdr:colOff>34016</xdr:colOff>
      <xdr:row>100</xdr:row>
      <xdr:rowOff>105066</xdr:rowOff>
    </xdr:from>
    <xdr:to>
      <xdr:col>10</xdr:col>
      <xdr:colOff>164050</xdr:colOff>
      <xdr:row>113</xdr:row>
      <xdr:rowOff>15602</xdr:rowOff>
    </xdr:to>
    <xdr:graphicFrame macro="">
      <xdr:nvGraphicFramePr>
        <xdr:cNvPr id="47" name="グラフ 47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10</xdr:col>
      <xdr:colOff>265813</xdr:colOff>
      <xdr:row>100</xdr:row>
      <xdr:rowOff>105066</xdr:rowOff>
    </xdr:from>
    <xdr:to>
      <xdr:col>13</xdr:col>
      <xdr:colOff>369186</xdr:colOff>
      <xdr:row>113</xdr:row>
      <xdr:rowOff>15602</xdr:rowOff>
    </xdr:to>
    <xdr:graphicFrame macro="">
      <xdr:nvGraphicFramePr>
        <xdr:cNvPr id="48" name="グラフ 48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</xdr:col>
      <xdr:colOff>61633</xdr:colOff>
      <xdr:row>113</xdr:row>
      <xdr:rowOff>98724</xdr:rowOff>
    </xdr:from>
    <xdr:to>
      <xdr:col>3</xdr:col>
      <xdr:colOff>132907</xdr:colOff>
      <xdr:row>126</xdr:row>
      <xdr:rowOff>0</xdr:rowOff>
    </xdr:to>
    <xdr:graphicFrame macro="">
      <xdr:nvGraphicFramePr>
        <xdr:cNvPr id="51" name="グラフ 51">
          <a:extLst>
            <a:ext uri="{FF2B5EF4-FFF2-40B4-BE49-F238E27FC236}">
              <a16:creationId xmlns="" xmlns:a16="http://schemas.microsoft.com/office/drawing/2014/main" id="{00000000-0008-0000-0000-00003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</xdr:col>
      <xdr:colOff>233282</xdr:colOff>
      <xdr:row>113</xdr:row>
      <xdr:rowOff>113491</xdr:rowOff>
    </xdr:from>
    <xdr:to>
      <xdr:col>6</xdr:col>
      <xdr:colOff>362195</xdr:colOff>
      <xdr:row>126</xdr:row>
      <xdr:rowOff>0</xdr:rowOff>
    </xdr:to>
    <xdr:graphicFrame macro="">
      <xdr:nvGraphicFramePr>
        <xdr:cNvPr id="52" name="グラフ 52">
          <a:extLst>
            <a:ext uri="{FF2B5EF4-FFF2-40B4-BE49-F238E27FC236}">
              <a16:creationId xmlns="" xmlns:a16="http://schemas.microsoft.com/office/drawing/2014/main" id="{00000000-0008-0000-0000-00003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7</xdr:col>
      <xdr:colOff>48784</xdr:colOff>
      <xdr:row>113</xdr:row>
      <xdr:rowOff>113492</xdr:rowOff>
    </xdr:from>
    <xdr:to>
      <xdr:col>10</xdr:col>
      <xdr:colOff>178818</xdr:colOff>
      <xdr:row>126</xdr:row>
      <xdr:rowOff>0</xdr:rowOff>
    </xdr:to>
    <xdr:graphicFrame macro="">
      <xdr:nvGraphicFramePr>
        <xdr:cNvPr id="53" name="グラフ 53">
          <a:extLst>
            <a:ext uri="{FF2B5EF4-FFF2-40B4-BE49-F238E27FC236}">
              <a16:creationId xmlns="" xmlns:a16="http://schemas.microsoft.com/office/drawing/2014/main" id="{00000000-0008-0000-0000-00003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7</xdr:col>
      <xdr:colOff>27756</xdr:colOff>
      <xdr:row>61</xdr:row>
      <xdr:rowOff>115691</xdr:rowOff>
    </xdr:from>
    <xdr:to>
      <xdr:col>10</xdr:col>
      <xdr:colOff>156669</xdr:colOff>
      <xdr:row>74</xdr:row>
      <xdr:rowOff>29028</xdr:rowOff>
    </xdr:to>
    <xdr:graphicFrame macro="">
      <xdr:nvGraphicFramePr>
        <xdr:cNvPr id="64" name="グラフ 65">
          <a:extLst>
            <a:ext uri="{FF2B5EF4-FFF2-40B4-BE49-F238E27FC236}">
              <a16:creationId xmlns="" xmlns:a16="http://schemas.microsoft.com/office/drawing/2014/main" id="{00000000-0008-0000-0000-00004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10</xdr:col>
      <xdr:colOff>251046</xdr:colOff>
      <xdr:row>61</xdr:row>
      <xdr:rowOff>108308</xdr:rowOff>
    </xdr:from>
    <xdr:to>
      <xdr:col>13</xdr:col>
      <xdr:colOff>339650</xdr:colOff>
      <xdr:row>74</xdr:row>
      <xdr:rowOff>21645</xdr:rowOff>
    </xdr:to>
    <xdr:graphicFrame macro="">
      <xdr:nvGraphicFramePr>
        <xdr:cNvPr id="66" name="グラフ 67">
          <a:extLst>
            <a:ext uri="{FF2B5EF4-FFF2-40B4-BE49-F238E27FC236}">
              <a16:creationId xmlns="" xmlns:a16="http://schemas.microsoft.com/office/drawing/2014/main" id="{00000000-0008-0000-0000-00004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</xdr:col>
      <xdr:colOff>243662</xdr:colOff>
      <xdr:row>27</xdr:row>
      <xdr:rowOff>108855</xdr:rowOff>
    </xdr:from>
    <xdr:to>
      <xdr:col>13</xdr:col>
      <xdr:colOff>110754</xdr:colOff>
      <xdr:row>57</xdr:row>
      <xdr:rowOff>22151</xdr:rowOff>
    </xdr:to>
    <xdr:graphicFrame macro="">
      <xdr:nvGraphicFramePr>
        <xdr:cNvPr id="67" name="グラフ 66">
          <a:extLst>
            <a:ext uri="{FF2B5EF4-FFF2-40B4-BE49-F238E27FC236}">
              <a16:creationId xmlns="" xmlns:a16="http://schemas.microsoft.com/office/drawing/2014/main" id="{00000000-0008-0000-0000-00004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99438</xdr:colOff>
      <xdr:row>59</xdr:row>
      <xdr:rowOff>97864</xdr:rowOff>
    </xdr:from>
    <xdr:to>
      <xdr:col>3</xdr:col>
      <xdr:colOff>173870</xdr:colOff>
      <xdr:row>72</xdr:row>
      <xdr:rowOff>40489</xdr:rowOff>
    </xdr:to>
    <xdr:graphicFrame macro="">
      <xdr:nvGraphicFramePr>
        <xdr:cNvPr id="2" name="グラフ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272533</xdr:colOff>
      <xdr:row>59</xdr:row>
      <xdr:rowOff>90305</xdr:rowOff>
    </xdr:from>
    <xdr:to>
      <xdr:col>6</xdr:col>
      <xdr:colOff>377976</xdr:colOff>
      <xdr:row>72</xdr:row>
      <xdr:rowOff>32930</xdr:rowOff>
    </xdr:to>
    <xdr:graphicFrame macro="">
      <xdr:nvGraphicFramePr>
        <xdr:cNvPr id="5" name="グラフ 4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257023</xdr:colOff>
      <xdr:row>86</xdr:row>
      <xdr:rowOff>71147</xdr:rowOff>
    </xdr:from>
    <xdr:to>
      <xdr:col>13</xdr:col>
      <xdr:colOff>347738</xdr:colOff>
      <xdr:row>99</xdr:row>
      <xdr:rowOff>20575</xdr:rowOff>
    </xdr:to>
    <xdr:graphicFrame macro="">
      <xdr:nvGraphicFramePr>
        <xdr:cNvPr id="11" name="グラフ 10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98274</xdr:colOff>
      <xdr:row>73</xdr:row>
      <xdr:rowOff>2788</xdr:rowOff>
    </xdr:from>
    <xdr:to>
      <xdr:col>3</xdr:col>
      <xdr:colOff>173870</xdr:colOff>
      <xdr:row>85</xdr:row>
      <xdr:rowOff>91009</xdr:rowOff>
    </xdr:to>
    <xdr:graphicFrame macro="">
      <xdr:nvGraphicFramePr>
        <xdr:cNvPr id="19" name="グラフ 18">
          <a:extLst>
            <a:ext uri="{FF2B5EF4-FFF2-40B4-BE49-F238E27FC236}">
              <a16:creationId xmlns="" xmlns:a16="http://schemas.microsoft.com/office/drawing/2014/main" id="{00000000-0008-0000-01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264956</xdr:colOff>
      <xdr:row>73</xdr:row>
      <xdr:rowOff>10347</xdr:rowOff>
    </xdr:from>
    <xdr:to>
      <xdr:col>6</xdr:col>
      <xdr:colOff>383067</xdr:colOff>
      <xdr:row>85</xdr:row>
      <xdr:rowOff>98568</xdr:rowOff>
    </xdr:to>
    <xdr:graphicFrame macro="">
      <xdr:nvGraphicFramePr>
        <xdr:cNvPr id="20" name="グラフ 19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55976</xdr:colOff>
      <xdr:row>73</xdr:row>
      <xdr:rowOff>10347</xdr:rowOff>
    </xdr:from>
    <xdr:to>
      <xdr:col>10</xdr:col>
      <xdr:colOff>174088</xdr:colOff>
      <xdr:row>85</xdr:row>
      <xdr:rowOff>98568</xdr:rowOff>
    </xdr:to>
    <xdr:graphicFrame macro="">
      <xdr:nvGraphicFramePr>
        <xdr:cNvPr id="21" name="グラフ 20">
          <a:extLst>
            <a:ext uri="{FF2B5EF4-FFF2-40B4-BE49-F238E27FC236}">
              <a16:creationId xmlns="" xmlns:a16="http://schemas.microsoft.com/office/drawing/2014/main" id="{00000000-0008-0000-01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98274</xdr:colOff>
      <xdr:row>86</xdr:row>
      <xdr:rowOff>78708</xdr:rowOff>
    </xdr:from>
    <xdr:to>
      <xdr:col>3</xdr:col>
      <xdr:colOff>188989</xdr:colOff>
      <xdr:row>99</xdr:row>
      <xdr:rowOff>28136</xdr:rowOff>
    </xdr:to>
    <xdr:graphicFrame macro="">
      <xdr:nvGraphicFramePr>
        <xdr:cNvPr id="22" name="グラフ 21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</xdr:col>
      <xdr:colOff>272144</xdr:colOff>
      <xdr:row>86</xdr:row>
      <xdr:rowOff>78707</xdr:rowOff>
    </xdr:from>
    <xdr:to>
      <xdr:col>6</xdr:col>
      <xdr:colOff>383070</xdr:colOff>
      <xdr:row>99</xdr:row>
      <xdr:rowOff>28135</xdr:rowOff>
    </xdr:to>
    <xdr:graphicFrame macro="">
      <xdr:nvGraphicFramePr>
        <xdr:cNvPr id="25" name="グラフ 24">
          <a:extLst>
            <a:ext uri="{FF2B5EF4-FFF2-40B4-BE49-F238E27FC236}">
              <a16:creationId xmlns="" xmlns:a16="http://schemas.microsoft.com/office/drawing/2014/main" id="{00000000-0008-0000-01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257024</xdr:colOff>
      <xdr:row>73</xdr:row>
      <xdr:rowOff>2788</xdr:rowOff>
    </xdr:from>
    <xdr:to>
      <xdr:col>13</xdr:col>
      <xdr:colOff>347738</xdr:colOff>
      <xdr:row>85</xdr:row>
      <xdr:rowOff>91009</xdr:rowOff>
    </xdr:to>
    <xdr:graphicFrame macro="">
      <xdr:nvGraphicFramePr>
        <xdr:cNvPr id="28" name="グラフ 2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60475</xdr:colOff>
      <xdr:row>86</xdr:row>
      <xdr:rowOff>78707</xdr:rowOff>
    </xdr:from>
    <xdr:to>
      <xdr:col>10</xdr:col>
      <xdr:colOff>181429</xdr:colOff>
      <xdr:row>99</xdr:row>
      <xdr:rowOff>28135</xdr:rowOff>
    </xdr:to>
    <xdr:graphicFrame macro="">
      <xdr:nvGraphicFramePr>
        <xdr:cNvPr id="34" name="グラフ 33">
          <a:extLst>
            <a:ext uri="{FF2B5EF4-FFF2-40B4-BE49-F238E27FC236}">
              <a16:creationId xmlns="" xmlns:a16="http://schemas.microsoft.com/office/drawing/2014/main" id="{00000000-0008-0000-01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105834</xdr:colOff>
      <xdr:row>99</xdr:row>
      <xdr:rowOff>129227</xdr:rowOff>
    </xdr:from>
    <xdr:to>
      <xdr:col>3</xdr:col>
      <xdr:colOff>188988</xdr:colOff>
      <xdr:row>112</xdr:row>
      <xdr:rowOff>71852</xdr:rowOff>
    </xdr:to>
    <xdr:graphicFrame macro="">
      <xdr:nvGraphicFramePr>
        <xdr:cNvPr id="41" name="グラフ 40">
          <a:extLst>
            <a:ext uri="{FF2B5EF4-FFF2-40B4-BE49-F238E27FC236}">
              <a16:creationId xmlns="" xmlns:a16="http://schemas.microsoft.com/office/drawing/2014/main" id="{00000000-0008-0000-01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3</xdr:col>
      <xdr:colOff>280077</xdr:colOff>
      <xdr:row>99</xdr:row>
      <xdr:rowOff>129228</xdr:rowOff>
    </xdr:from>
    <xdr:to>
      <xdr:col>6</xdr:col>
      <xdr:colOff>398188</xdr:colOff>
      <xdr:row>112</xdr:row>
      <xdr:rowOff>71853</xdr:rowOff>
    </xdr:to>
    <xdr:graphicFrame macro="">
      <xdr:nvGraphicFramePr>
        <xdr:cNvPr id="47" name="グラフ 46">
          <a:extLst>
            <a:ext uri="{FF2B5EF4-FFF2-40B4-BE49-F238E27FC236}">
              <a16:creationId xmlns="" xmlns:a16="http://schemas.microsoft.com/office/drawing/2014/main" id="{00000000-0008-0000-0100-00002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</xdr:col>
      <xdr:colOff>63536</xdr:colOff>
      <xdr:row>100</xdr:row>
      <xdr:rowOff>716</xdr:rowOff>
    </xdr:from>
    <xdr:to>
      <xdr:col>10</xdr:col>
      <xdr:colOff>181648</xdr:colOff>
      <xdr:row>112</xdr:row>
      <xdr:rowOff>79412</xdr:rowOff>
    </xdr:to>
    <xdr:graphicFrame macro="">
      <xdr:nvGraphicFramePr>
        <xdr:cNvPr id="48" name="グラフ 47">
          <a:extLst>
            <a:ext uri="{FF2B5EF4-FFF2-40B4-BE49-F238E27FC236}">
              <a16:creationId xmlns="" xmlns:a16="http://schemas.microsoft.com/office/drawing/2014/main" id="{00000000-0008-0000-0100-00003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10</xdr:col>
      <xdr:colOff>257024</xdr:colOff>
      <xdr:row>100</xdr:row>
      <xdr:rowOff>8276</xdr:rowOff>
    </xdr:from>
    <xdr:to>
      <xdr:col>13</xdr:col>
      <xdr:colOff>347738</xdr:colOff>
      <xdr:row>112</xdr:row>
      <xdr:rowOff>86972</xdr:rowOff>
    </xdr:to>
    <xdr:graphicFrame macro="">
      <xdr:nvGraphicFramePr>
        <xdr:cNvPr id="49" name="グラフ 48">
          <a:extLst>
            <a:ext uri="{FF2B5EF4-FFF2-40B4-BE49-F238E27FC236}">
              <a16:creationId xmlns="" xmlns:a16="http://schemas.microsoft.com/office/drawing/2014/main" id="{00000000-0008-0000-0100-00003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</xdr:col>
      <xdr:colOff>99438</xdr:colOff>
      <xdr:row>113</xdr:row>
      <xdr:rowOff>34908</xdr:rowOff>
    </xdr:from>
    <xdr:to>
      <xdr:col>3</xdr:col>
      <xdr:colOff>188989</xdr:colOff>
      <xdr:row>125</xdr:row>
      <xdr:rowOff>129933</xdr:rowOff>
    </xdr:to>
    <xdr:graphicFrame macro="">
      <xdr:nvGraphicFramePr>
        <xdr:cNvPr id="52" name="グラフ 52">
          <a:extLst>
            <a:ext uri="{FF2B5EF4-FFF2-40B4-BE49-F238E27FC236}">
              <a16:creationId xmlns="" xmlns:a16="http://schemas.microsoft.com/office/drawing/2014/main" id="{00000000-0008-0000-0100-00003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</xdr:col>
      <xdr:colOff>280077</xdr:colOff>
      <xdr:row>113</xdr:row>
      <xdr:rowOff>42468</xdr:rowOff>
    </xdr:from>
    <xdr:to>
      <xdr:col>6</xdr:col>
      <xdr:colOff>398188</xdr:colOff>
      <xdr:row>126</xdr:row>
      <xdr:rowOff>1422</xdr:rowOff>
    </xdr:to>
    <xdr:graphicFrame macro="">
      <xdr:nvGraphicFramePr>
        <xdr:cNvPr id="53" name="グラフ 53">
          <a:extLst>
            <a:ext uri="{FF2B5EF4-FFF2-40B4-BE49-F238E27FC236}">
              <a16:creationId xmlns="" xmlns:a16="http://schemas.microsoft.com/office/drawing/2014/main" id="{00000000-0008-0000-0100-00003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7</xdr:col>
      <xdr:colOff>71098</xdr:colOff>
      <xdr:row>113</xdr:row>
      <xdr:rowOff>42469</xdr:rowOff>
    </xdr:from>
    <xdr:to>
      <xdr:col>10</xdr:col>
      <xdr:colOff>189210</xdr:colOff>
      <xdr:row>126</xdr:row>
      <xdr:rowOff>1423</xdr:rowOff>
    </xdr:to>
    <xdr:graphicFrame macro="">
      <xdr:nvGraphicFramePr>
        <xdr:cNvPr id="54" name="グラフ 54">
          <a:extLst>
            <a:ext uri="{FF2B5EF4-FFF2-40B4-BE49-F238E27FC236}">
              <a16:creationId xmlns="" xmlns:a16="http://schemas.microsoft.com/office/drawing/2014/main" id="{00000000-0008-0000-0100-00003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7</xdr:col>
      <xdr:colOff>48433</xdr:colOff>
      <xdr:row>59</xdr:row>
      <xdr:rowOff>82745</xdr:rowOff>
    </xdr:from>
    <xdr:to>
      <xdr:col>10</xdr:col>
      <xdr:colOff>166545</xdr:colOff>
      <xdr:row>72</xdr:row>
      <xdr:rowOff>25370</xdr:rowOff>
    </xdr:to>
    <xdr:graphicFrame macro="">
      <xdr:nvGraphicFramePr>
        <xdr:cNvPr id="65" name="グラフ 67">
          <a:extLst>
            <a:ext uri="{FF2B5EF4-FFF2-40B4-BE49-F238E27FC236}">
              <a16:creationId xmlns="" xmlns:a16="http://schemas.microsoft.com/office/drawing/2014/main" id="{00000000-0008-0000-0100-00004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10</xdr:col>
      <xdr:colOff>234345</xdr:colOff>
      <xdr:row>59</xdr:row>
      <xdr:rowOff>82745</xdr:rowOff>
    </xdr:from>
    <xdr:to>
      <xdr:col>13</xdr:col>
      <xdr:colOff>332620</xdr:colOff>
      <xdr:row>72</xdr:row>
      <xdr:rowOff>25370</xdr:rowOff>
    </xdr:to>
    <xdr:graphicFrame macro="">
      <xdr:nvGraphicFramePr>
        <xdr:cNvPr id="66" name="グラフ 68">
          <a:extLst>
            <a:ext uri="{FF2B5EF4-FFF2-40B4-BE49-F238E27FC236}">
              <a16:creationId xmlns="" xmlns:a16="http://schemas.microsoft.com/office/drawing/2014/main" id="{00000000-0008-0000-0100-00004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</xdr:col>
      <xdr:colOff>226786</xdr:colOff>
      <xdr:row>26</xdr:row>
      <xdr:rowOff>11340</xdr:rowOff>
    </xdr:from>
    <xdr:to>
      <xdr:col>13</xdr:col>
      <xdr:colOff>192769</xdr:colOff>
      <xdr:row>55</xdr:row>
      <xdr:rowOff>90715</xdr:rowOff>
    </xdr:to>
    <xdr:graphicFrame macro="">
      <xdr:nvGraphicFramePr>
        <xdr:cNvPr id="67" name="グラフ 66">
          <a:extLst>
            <a:ext uri="{FF2B5EF4-FFF2-40B4-BE49-F238E27FC236}">
              <a16:creationId xmlns="" xmlns:a16="http://schemas.microsoft.com/office/drawing/2014/main" id="{00000000-0008-0000-0100-00004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oneCellAnchor>
    <xdr:from>
      <xdr:col>1</xdr:col>
      <xdr:colOff>270942</xdr:colOff>
      <xdr:row>26</xdr:row>
      <xdr:rowOff>82657</xdr:rowOff>
    </xdr:from>
    <xdr:ext cx="451919" cy="292452"/>
    <xdr:sp macro="" textlink="">
      <xdr:nvSpPr>
        <xdr:cNvPr id="3" name="テキスト ボックス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509067" y="5446139"/>
          <a:ext cx="451919" cy="2924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200" b="1"/>
            <a:t>（</a:t>
          </a:r>
          <a:r>
            <a:rPr kumimoji="1" lang="en-US" altLang="ja-JP" sz="1200" b="1"/>
            <a:t>%</a:t>
          </a:r>
          <a:r>
            <a:rPr kumimoji="1" lang="ja-JP" altLang="en-US" sz="1200" b="1"/>
            <a:t>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1"/>
  <sheetViews>
    <sheetView tabSelected="1" view="pageBreakPreview" zoomScale="86" zoomScaleNormal="115" zoomScaleSheetLayoutView="86" workbookViewId="0">
      <selection activeCell="B3" sqref="B3"/>
    </sheetView>
  </sheetViews>
  <sheetFormatPr defaultColWidth="10.625" defaultRowHeight="11.25"/>
  <cols>
    <col min="1" max="1" width="4.625" style="19" customWidth="1"/>
    <col min="2" max="2" width="11.75" style="18" customWidth="1"/>
    <col min="3" max="14" width="5.75" style="17" customWidth="1"/>
    <col min="15" max="15" width="5.625" style="16" customWidth="1"/>
    <col min="16" max="16" width="4.125" style="15" customWidth="1"/>
    <col min="17" max="17" width="9" style="15" bestFit="1" customWidth="1"/>
    <col min="18" max="18" width="5.375" style="15" bestFit="1" customWidth="1"/>
    <col min="19" max="23" width="16.75" style="15" customWidth="1"/>
    <col min="24" max="45" width="17.625" style="15" customWidth="1"/>
    <col min="46" max="16384" width="10.625" style="15"/>
  </cols>
  <sheetData>
    <row r="1" spans="1:22" ht="17.25">
      <c r="B1" s="375" t="s">
        <v>96</v>
      </c>
    </row>
    <row r="2" spans="1:22" ht="9.75" customHeight="1"/>
    <row r="3" spans="1:22" ht="17.25">
      <c r="B3" s="48" t="s">
        <v>77</v>
      </c>
    </row>
    <row r="4" spans="1:22" ht="9" customHeight="1"/>
    <row r="5" spans="1:22" ht="18" customHeight="1">
      <c r="B5" s="29"/>
      <c r="C5" s="319"/>
      <c r="D5" s="320"/>
      <c r="E5" s="320"/>
      <c r="F5" s="320"/>
      <c r="G5" s="320"/>
      <c r="H5" s="320"/>
      <c r="I5" s="320"/>
      <c r="J5" s="320"/>
      <c r="K5" s="320"/>
      <c r="L5" s="320"/>
      <c r="M5" s="321"/>
      <c r="N5" s="28"/>
      <c r="O5" s="27"/>
      <c r="P5" s="27"/>
      <c r="Q5" s="27"/>
      <c r="V5" s="27"/>
    </row>
    <row r="6" spans="1:22" ht="18" customHeight="1">
      <c r="B6" s="43" t="s">
        <v>69</v>
      </c>
      <c r="C6" s="47" t="s">
        <v>80</v>
      </c>
      <c r="D6" s="47" t="s">
        <v>81</v>
      </c>
      <c r="E6" s="47" t="s">
        <v>82</v>
      </c>
      <c r="F6" s="47" t="s">
        <v>83</v>
      </c>
      <c r="G6" s="47" t="s">
        <v>84</v>
      </c>
      <c r="H6" s="47" t="s">
        <v>85</v>
      </c>
      <c r="I6" s="47" t="s">
        <v>86</v>
      </c>
      <c r="J6" s="47" t="s">
        <v>87</v>
      </c>
      <c r="K6" s="47" t="s">
        <v>93</v>
      </c>
      <c r="L6" s="47" t="s">
        <v>88</v>
      </c>
      <c r="M6" s="76" t="s">
        <v>95</v>
      </c>
      <c r="N6" s="26"/>
      <c r="O6" s="19"/>
      <c r="P6" s="19"/>
    </row>
    <row r="7" spans="1:22" ht="17.25" customHeight="1">
      <c r="A7" s="25">
        <v>1</v>
      </c>
      <c r="B7" s="60" t="s">
        <v>22</v>
      </c>
      <c r="C7" s="61">
        <v>1.5181910914654879</v>
      </c>
      <c r="D7" s="61">
        <v>1.360655737704918</v>
      </c>
      <c r="E7" s="61">
        <v>1.2590439276485788</v>
      </c>
      <c r="F7" s="61">
        <v>1.3176979374584166</v>
      </c>
      <c r="G7" s="61">
        <v>1.1459829059829061</v>
      </c>
      <c r="H7" s="61">
        <v>0.93607616456987419</v>
      </c>
      <c r="I7" s="61">
        <v>0.77774064171122992</v>
      </c>
      <c r="J7" s="61">
        <v>0.89573459715639814</v>
      </c>
      <c r="K7" s="61">
        <v>0.84369385555156307</v>
      </c>
      <c r="L7" s="61">
        <v>0.91939639308060361</v>
      </c>
      <c r="M7" s="61">
        <v>0.86523098298020151</v>
      </c>
      <c r="N7" s="22"/>
      <c r="O7" s="23"/>
      <c r="P7" s="23"/>
      <c r="V7" s="23"/>
    </row>
    <row r="8" spans="1:22" ht="17.25" customHeight="1">
      <c r="A8" s="21">
        <v>2</v>
      </c>
      <c r="B8" s="60" t="s">
        <v>23</v>
      </c>
      <c r="C8" s="61">
        <v>1.7592039800995025</v>
      </c>
      <c r="D8" s="61">
        <v>1.8307267709291628</v>
      </c>
      <c r="E8" s="61">
        <v>1.3696729435084243</v>
      </c>
      <c r="F8" s="61">
        <v>1.7381174277726001</v>
      </c>
      <c r="G8" s="61">
        <v>1.8710601719197708</v>
      </c>
      <c r="H8" s="61">
        <v>1.110065851364064</v>
      </c>
      <c r="I8" s="61">
        <v>1.2414800389483933</v>
      </c>
      <c r="J8" s="61">
        <v>0.95829195630585895</v>
      </c>
      <c r="K8" s="61">
        <v>1.0206825232678387</v>
      </c>
      <c r="L8" s="61">
        <v>0.87702818104184455</v>
      </c>
      <c r="M8" s="61">
        <v>0.77620967741935487</v>
      </c>
      <c r="N8" s="22"/>
      <c r="O8" s="23"/>
      <c r="P8" s="23"/>
      <c r="V8" s="23"/>
    </row>
    <row r="9" spans="1:22" ht="17.25" customHeight="1">
      <c r="A9" s="21">
        <v>3</v>
      </c>
      <c r="B9" s="62" t="s">
        <v>67</v>
      </c>
      <c r="C9" s="63">
        <v>2.0428109854604202</v>
      </c>
      <c r="D9" s="63">
        <v>1.9306772908366534</v>
      </c>
      <c r="E9" s="63">
        <v>1.9899536321483771</v>
      </c>
      <c r="F9" s="63">
        <v>1.9048760991207034</v>
      </c>
      <c r="G9" s="63">
        <v>1.2676973148901547</v>
      </c>
      <c r="H9" s="63">
        <v>1.5265588914549653</v>
      </c>
      <c r="I9" s="63">
        <v>1.4679760888129803</v>
      </c>
      <c r="J9" s="63">
        <v>1.0858447488584475</v>
      </c>
      <c r="K9" s="63">
        <v>1.0813852813852813</v>
      </c>
      <c r="L9" s="63">
        <v>1.0075117370892019</v>
      </c>
      <c r="M9" s="63">
        <v>0.83922261484098937</v>
      </c>
      <c r="N9" s="24"/>
      <c r="O9" s="23"/>
      <c r="P9" s="23"/>
      <c r="V9" s="23"/>
    </row>
    <row r="10" spans="1:22" ht="17.25" customHeight="1">
      <c r="A10" s="21">
        <v>4</v>
      </c>
      <c r="B10" s="62" t="s">
        <v>66</v>
      </c>
      <c r="C10" s="63">
        <v>1.8964497041420119</v>
      </c>
      <c r="D10" s="63">
        <v>2.0558739255014329</v>
      </c>
      <c r="E10" s="63">
        <v>1.535660091047041</v>
      </c>
      <c r="F10" s="63">
        <v>1.1365705614567527</v>
      </c>
      <c r="G10" s="63">
        <v>1.4623188405797101</v>
      </c>
      <c r="H10" s="63">
        <v>1.2814465408805031</v>
      </c>
      <c r="I10" s="63">
        <v>1.2585949177877429</v>
      </c>
      <c r="J10" s="63">
        <v>1.3935389133627019</v>
      </c>
      <c r="K10" s="63">
        <v>1.0353130016051364</v>
      </c>
      <c r="L10" s="63">
        <v>0.78877400295420974</v>
      </c>
      <c r="M10" s="63">
        <v>1.0674318507890961</v>
      </c>
      <c r="N10" s="24"/>
      <c r="O10" s="23"/>
      <c r="P10" s="23"/>
      <c r="V10" s="23"/>
    </row>
    <row r="11" spans="1:22" ht="17.25" customHeight="1">
      <c r="A11" s="21">
        <v>5</v>
      </c>
      <c r="B11" s="60" t="s">
        <v>26</v>
      </c>
      <c r="C11" s="61">
        <v>1.9436090225563909</v>
      </c>
      <c r="D11" s="61">
        <v>1.914811229428848</v>
      </c>
      <c r="E11" s="61">
        <v>1.9401631912964641</v>
      </c>
      <c r="F11" s="61">
        <v>1.3491755577109603</v>
      </c>
      <c r="G11" s="61">
        <v>1.3172348484848484</v>
      </c>
      <c r="H11" s="61">
        <v>1.0269016697588127</v>
      </c>
      <c r="I11" s="61">
        <v>1.1640552995391704</v>
      </c>
      <c r="J11" s="61">
        <v>1.0465983224603914</v>
      </c>
      <c r="K11" s="61">
        <v>1.0589285714285714</v>
      </c>
      <c r="L11" s="61">
        <v>1.082936129647283</v>
      </c>
      <c r="M11" s="61">
        <v>0.67551369863013699</v>
      </c>
      <c r="N11" s="22"/>
      <c r="O11" s="23"/>
      <c r="P11" s="23"/>
      <c r="V11" s="23"/>
    </row>
    <row r="12" spans="1:22" ht="17.25" customHeight="1">
      <c r="A12" s="21">
        <v>6</v>
      </c>
      <c r="B12" s="60" t="s">
        <v>27</v>
      </c>
      <c r="C12" s="61">
        <v>1.208613728129206</v>
      </c>
      <c r="D12" s="61">
        <v>0.97399219765929779</v>
      </c>
      <c r="E12" s="61">
        <v>1.6732804232804233</v>
      </c>
      <c r="F12" s="61">
        <v>0.92797118847539017</v>
      </c>
      <c r="G12" s="61">
        <v>0.79301745635910226</v>
      </c>
      <c r="H12" s="61">
        <v>0.69187358916478559</v>
      </c>
      <c r="I12" s="61">
        <v>0.72738095238095235</v>
      </c>
      <c r="J12" s="61">
        <v>0.54721274175199086</v>
      </c>
      <c r="K12" s="61">
        <v>0.57093821510297482</v>
      </c>
      <c r="L12" s="61">
        <v>0.24410377358490565</v>
      </c>
      <c r="M12" s="61">
        <v>0.55453501722158438</v>
      </c>
      <c r="N12" s="22"/>
      <c r="O12" s="23"/>
      <c r="P12" s="23"/>
      <c r="V12" s="23"/>
    </row>
    <row r="13" spans="1:22" ht="17.25" customHeight="1">
      <c r="A13" s="21">
        <v>7</v>
      </c>
      <c r="B13" s="60" t="s">
        <v>65</v>
      </c>
      <c r="C13" s="61">
        <v>1.5470085470085471</v>
      </c>
      <c r="D13" s="61">
        <v>1.7192374350086654</v>
      </c>
      <c r="E13" s="61">
        <v>1.281505728314239</v>
      </c>
      <c r="F13" s="61">
        <v>1.1070889894419307</v>
      </c>
      <c r="G13" s="61">
        <v>1.6378205128205128</v>
      </c>
      <c r="H13" s="61">
        <v>1.4231884057971014</v>
      </c>
      <c r="I13" s="61">
        <v>1.2034383954154728</v>
      </c>
      <c r="J13" s="61">
        <v>0.99096385542168675</v>
      </c>
      <c r="K13" s="61">
        <v>1.001466275659824</v>
      </c>
      <c r="L13" s="61">
        <v>1.0871491875923192</v>
      </c>
      <c r="M13" s="61">
        <v>1.1758087201125176</v>
      </c>
      <c r="N13" s="22"/>
      <c r="O13" s="23"/>
      <c r="P13" s="23"/>
      <c r="V13" s="23"/>
    </row>
    <row r="14" spans="1:22" ht="17.25" customHeight="1">
      <c r="A14" s="21">
        <v>8</v>
      </c>
      <c r="B14" s="60" t="s">
        <v>64</v>
      </c>
      <c r="C14" s="61">
        <v>1.5521405049396269</v>
      </c>
      <c r="D14" s="61">
        <v>1.6629588431590656</v>
      </c>
      <c r="E14" s="61">
        <v>1.3836206896551724</v>
      </c>
      <c r="F14" s="61">
        <v>1.6088794926004228</v>
      </c>
      <c r="G14" s="61">
        <v>1.3442808607021517</v>
      </c>
      <c r="H14" s="61">
        <v>1.1983663943990666</v>
      </c>
      <c r="I14" s="61">
        <v>0.96914285714285719</v>
      </c>
      <c r="J14" s="61">
        <v>0.87750294464075385</v>
      </c>
      <c r="K14" s="61">
        <v>1.0398457583547558</v>
      </c>
      <c r="L14" s="61">
        <v>1.0580645161290323</v>
      </c>
      <c r="M14" s="61">
        <v>1.1132561132561132</v>
      </c>
      <c r="N14" s="22"/>
      <c r="O14" s="23"/>
      <c r="P14" s="23"/>
      <c r="V14" s="23"/>
    </row>
    <row r="15" spans="1:22" ht="17.25" customHeight="1">
      <c r="A15" s="21">
        <v>9</v>
      </c>
      <c r="B15" s="60" t="s">
        <v>63</v>
      </c>
      <c r="C15" s="61">
        <v>1.8548009367681499</v>
      </c>
      <c r="D15" s="61">
        <v>1.6310043668122272</v>
      </c>
      <c r="E15" s="61">
        <v>2.0699152542372881</v>
      </c>
      <c r="F15" s="61">
        <v>1.6586956521739131</v>
      </c>
      <c r="G15" s="61">
        <v>1.3786191536748329</v>
      </c>
      <c r="H15" s="61">
        <v>1.3119266055045871</v>
      </c>
      <c r="I15" s="61">
        <v>1.2884210526315789</v>
      </c>
      <c r="J15" s="61">
        <v>1.1116389548693586</v>
      </c>
      <c r="K15" s="61">
        <v>1.2079002079002079</v>
      </c>
      <c r="L15" s="61">
        <v>1.271461716937355</v>
      </c>
      <c r="M15" s="61">
        <v>1.2533039647577093</v>
      </c>
      <c r="N15" s="22"/>
      <c r="O15" s="23"/>
      <c r="P15" s="23"/>
      <c r="V15" s="23"/>
    </row>
    <row r="16" spans="1:22" ht="17.25" customHeight="1">
      <c r="A16" s="25">
        <v>10</v>
      </c>
      <c r="B16" s="60" t="s">
        <v>62</v>
      </c>
      <c r="C16" s="61">
        <v>1.7021276595744681</v>
      </c>
      <c r="D16" s="61">
        <v>1.5886075949367089</v>
      </c>
      <c r="E16" s="61">
        <v>1.6213017751479291</v>
      </c>
      <c r="F16" s="61">
        <v>1.425357873210634</v>
      </c>
      <c r="G16" s="61">
        <v>1.0769230769230769</v>
      </c>
      <c r="H16" s="61">
        <v>1.307070707070707</v>
      </c>
      <c r="I16" s="61">
        <v>1.278825995807128</v>
      </c>
      <c r="J16" s="61">
        <v>1.185336048879837</v>
      </c>
      <c r="K16" s="61">
        <v>1.0801687763713079</v>
      </c>
      <c r="L16" s="61">
        <v>0.79398148148148151</v>
      </c>
      <c r="M16" s="61">
        <v>0.68314606741573036</v>
      </c>
      <c r="N16" s="22"/>
      <c r="O16" s="23"/>
      <c r="P16" s="23"/>
      <c r="V16" s="23"/>
    </row>
    <row r="17" spans="1:22" ht="17.25" customHeight="1">
      <c r="A17" s="21">
        <v>11</v>
      </c>
      <c r="B17" s="60" t="s">
        <v>61</v>
      </c>
      <c r="C17" s="61">
        <v>3.641434262948207</v>
      </c>
      <c r="D17" s="61">
        <v>2.7169811320754715</v>
      </c>
      <c r="E17" s="61">
        <v>2.4446764091858038</v>
      </c>
      <c r="F17" s="61">
        <v>2.6346555323590812</v>
      </c>
      <c r="G17" s="61">
        <v>1.7625272331154684</v>
      </c>
      <c r="H17" s="61">
        <v>1.757847533632287</v>
      </c>
      <c r="I17" s="61">
        <v>1.7837150127226462</v>
      </c>
      <c r="J17" s="61">
        <v>1.4874371859296482</v>
      </c>
      <c r="K17" s="61">
        <v>1.7976649746192892</v>
      </c>
      <c r="L17" s="61">
        <v>1.2849740932642486</v>
      </c>
      <c r="M17" s="61">
        <v>1.0197740112994351</v>
      </c>
      <c r="N17" s="22"/>
      <c r="O17" s="23"/>
      <c r="P17" s="23"/>
      <c r="V17" s="23"/>
    </row>
    <row r="18" spans="1:22" ht="17.25" customHeight="1">
      <c r="A18" s="21">
        <v>12</v>
      </c>
      <c r="B18" s="60" t="s">
        <v>60</v>
      </c>
      <c r="C18" s="61">
        <v>2.3523550724637681</v>
      </c>
      <c r="D18" s="61">
        <v>2.1457418788410885</v>
      </c>
      <c r="E18" s="61">
        <v>1.9133574007220218</v>
      </c>
      <c r="F18" s="61">
        <v>2.0864406779661016</v>
      </c>
      <c r="G18" s="61">
        <v>1.6663560111835973</v>
      </c>
      <c r="H18" s="61">
        <v>1.6714031971580816</v>
      </c>
      <c r="I18" s="61">
        <v>1.5911193339500462</v>
      </c>
      <c r="J18" s="61">
        <v>1.3686313686313687</v>
      </c>
      <c r="K18" s="61">
        <v>1.1992409867172675</v>
      </c>
      <c r="L18" s="61">
        <v>1.3832823649337411</v>
      </c>
      <c r="M18" s="61">
        <v>0.94747474747474747</v>
      </c>
      <c r="N18" s="22"/>
      <c r="O18" s="23"/>
      <c r="P18" s="23"/>
      <c r="V18" s="23"/>
    </row>
    <row r="19" spans="1:22" ht="17.25" customHeight="1">
      <c r="A19" s="21">
        <v>13</v>
      </c>
      <c r="B19" s="60" t="s">
        <v>59</v>
      </c>
      <c r="C19" s="61">
        <v>2.5384615384615383</v>
      </c>
      <c r="D19" s="61">
        <v>2.493150684931507</v>
      </c>
      <c r="E19" s="61">
        <v>2.592137592137592</v>
      </c>
      <c r="F19" s="61">
        <v>2.0963541666666665</v>
      </c>
      <c r="G19" s="61">
        <v>1.8428571428571427</v>
      </c>
      <c r="H19" s="61">
        <v>1.9007092198581561</v>
      </c>
      <c r="I19" s="61">
        <v>1.5026595744680851</v>
      </c>
      <c r="J19" s="61">
        <v>1.1666666666666667</v>
      </c>
      <c r="K19" s="61">
        <v>1.3363095238095237</v>
      </c>
      <c r="L19" s="61">
        <v>1.4011627906976745</v>
      </c>
      <c r="M19" s="61">
        <v>1.0295081967213116</v>
      </c>
      <c r="N19" s="22"/>
      <c r="O19" s="23"/>
      <c r="P19" s="23"/>
      <c r="V19" s="23"/>
    </row>
    <row r="20" spans="1:22" ht="17.25" customHeight="1">
      <c r="A20" s="21">
        <v>14</v>
      </c>
      <c r="B20" s="60" t="s">
        <v>28</v>
      </c>
      <c r="C20" s="61">
        <v>1.9707602339181287</v>
      </c>
      <c r="D20" s="61">
        <v>2.2124352331606216</v>
      </c>
      <c r="E20" s="61">
        <v>2.2063492063492065</v>
      </c>
      <c r="F20" s="61">
        <v>1.5</v>
      </c>
      <c r="G20" s="61">
        <v>1.5837563451776651</v>
      </c>
      <c r="H20" s="61">
        <v>1.5621621621621622</v>
      </c>
      <c r="I20" s="61">
        <v>0.95628415300546443</v>
      </c>
      <c r="J20" s="61">
        <v>1.1929824561403508</v>
      </c>
      <c r="K20" s="61">
        <v>1.2191011235955056</v>
      </c>
      <c r="L20" s="61">
        <v>0.63529411764705879</v>
      </c>
      <c r="M20" s="61">
        <v>0.63522012578616349</v>
      </c>
      <c r="N20" s="22"/>
      <c r="O20" s="15"/>
    </row>
    <row r="21" spans="1:22" ht="17.25" customHeight="1">
      <c r="A21" s="21">
        <v>15</v>
      </c>
      <c r="B21" s="60" t="s">
        <v>29</v>
      </c>
      <c r="C21" s="61">
        <v>0.45833333333333331</v>
      </c>
      <c r="D21" s="61">
        <v>0.13559322033898305</v>
      </c>
      <c r="E21" s="61">
        <v>0.3925233644859813</v>
      </c>
      <c r="F21" s="61">
        <v>0.26785714285714285</v>
      </c>
      <c r="G21" s="61">
        <v>0.22033898305084745</v>
      </c>
      <c r="H21" s="61">
        <v>0.40659340659340659</v>
      </c>
      <c r="I21" s="61">
        <v>0.13636363636363635</v>
      </c>
      <c r="J21" s="61">
        <v>0.1092436974789916</v>
      </c>
      <c r="K21" s="61">
        <v>0.12987012987012986</v>
      </c>
      <c r="L21" s="61">
        <v>8.5470085470085472E-2</v>
      </c>
      <c r="M21" s="61">
        <v>0.1</v>
      </c>
      <c r="N21" s="22"/>
      <c r="O21" s="15"/>
    </row>
    <row r="22" spans="1:22" ht="17.25" customHeight="1">
      <c r="A22" s="21">
        <v>16</v>
      </c>
      <c r="B22" s="60" t="s">
        <v>58</v>
      </c>
      <c r="C22" s="61">
        <v>2.1473684210526316</v>
      </c>
      <c r="D22" s="61">
        <v>1.6666666666666667</v>
      </c>
      <c r="E22" s="61">
        <v>1.6923076923076923</v>
      </c>
      <c r="F22" s="61">
        <v>2.3214285714285716</v>
      </c>
      <c r="G22" s="61">
        <v>1.88</v>
      </c>
      <c r="H22" s="61">
        <v>1.5048076923076923</v>
      </c>
      <c r="I22" s="61">
        <v>2.2296650717703348</v>
      </c>
      <c r="J22" s="61">
        <v>1.6256410256410256</v>
      </c>
      <c r="K22" s="61">
        <v>1.539906103286385</v>
      </c>
      <c r="L22" s="61">
        <v>1.5428571428571429</v>
      </c>
      <c r="M22" s="61">
        <v>1.2588832487309645</v>
      </c>
      <c r="N22" s="22"/>
      <c r="O22" s="15"/>
    </row>
    <row r="23" spans="1:22" ht="17.25" customHeight="1">
      <c r="A23" s="21">
        <v>17</v>
      </c>
      <c r="B23" s="60" t="s">
        <v>30</v>
      </c>
      <c r="C23" s="61">
        <v>1.0740740740740742</v>
      </c>
      <c r="D23" s="61">
        <v>1.6041666666666667</v>
      </c>
      <c r="E23" s="61">
        <v>0.95652173913043481</v>
      </c>
      <c r="F23" s="61">
        <v>0.90047393364928907</v>
      </c>
      <c r="G23" s="61">
        <v>0.58904109589041098</v>
      </c>
      <c r="H23" s="61">
        <v>0.61904761904761907</v>
      </c>
      <c r="I23" s="61">
        <v>0.58441558441558439</v>
      </c>
      <c r="J23" s="61">
        <v>0.13636363636363635</v>
      </c>
      <c r="K23" s="61">
        <v>0.41666666666666669</v>
      </c>
      <c r="L23" s="61">
        <v>0.671875</v>
      </c>
      <c r="M23" s="61">
        <v>0.65</v>
      </c>
      <c r="N23" s="22"/>
      <c r="O23" s="15"/>
    </row>
    <row r="24" spans="1:22" ht="17.25" customHeight="1">
      <c r="A24" s="21">
        <v>18</v>
      </c>
      <c r="B24" s="60" t="s">
        <v>31</v>
      </c>
      <c r="C24" s="61">
        <v>3.48</v>
      </c>
      <c r="D24" s="61">
        <v>3.2096774193548385</v>
      </c>
      <c r="E24" s="61">
        <v>3.0147058823529411</v>
      </c>
      <c r="F24" s="61">
        <v>2.5517241379310347</v>
      </c>
      <c r="G24" s="61">
        <v>2.3809523809523809</v>
      </c>
      <c r="H24" s="61">
        <v>0.95945945945945943</v>
      </c>
      <c r="I24" s="61">
        <v>1.2678571428571428</v>
      </c>
      <c r="J24" s="61">
        <v>1.7761194029850746</v>
      </c>
      <c r="K24" s="61">
        <v>1.3050847457627119</v>
      </c>
      <c r="L24" s="61">
        <v>0.65909090909090906</v>
      </c>
      <c r="M24" s="61">
        <v>0.8666666666666667</v>
      </c>
      <c r="N24" s="22"/>
      <c r="O24" s="15"/>
    </row>
    <row r="25" spans="1:22" ht="17.25" customHeight="1" thickBot="1">
      <c r="A25" s="25">
        <v>19</v>
      </c>
      <c r="B25" s="64" t="s">
        <v>32</v>
      </c>
      <c r="C25" s="65">
        <v>3.5542168674698793</v>
      </c>
      <c r="D25" s="65">
        <v>2.464788732394366</v>
      </c>
      <c r="E25" s="65">
        <v>2.547945205479452</v>
      </c>
      <c r="F25" s="65">
        <v>1.3333333333333333</v>
      </c>
      <c r="G25" s="65">
        <v>0.5901639344262295</v>
      </c>
      <c r="H25" s="65">
        <v>0.647887323943662</v>
      </c>
      <c r="I25" s="65">
        <v>0.35</v>
      </c>
      <c r="J25" s="65">
        <v>0.352112676056338</v>
      </c>
      <c r="K25" s="65">
        <v>0.23636363636363636</v>
      </c>
      <c r="L25" s="65">
        <v>0.26027397260273971</v>
      </c>
      <c r="M25" s="65">
        <v>6.8965517241379309E-2</v>
      </c>
      <c r="N25" s="22"/>
      <c r="O25" s="15"/>
    </row>
    <row r="26" spans="1:22" ht="17.25" customHeight="1" thickTop="1">
      <c r="A26" s="21">
        <v>20</v>
      </c>
      <c r="B26" s="44" t="s">
        <v>57</v>
      </c>
      <c r="C26" s="45">
        <v>1.8303693570451436</v>
      </c>
      <c r="D26" s="45">
        <v>1.7077596098680436</v>
      </c>
      <c r="E26" s="46">
        <v>1.6223672079994327</v>
      </c>
      <c r="F26" s="46">
        <v>1.5099916154276132</v>
      </c>
      <c r="G26" s="46">
        <v>1.3354678050515831</v>
      </c>
      <c r="H26" s="46">
        <v>1.1794367581993117</v>
      </c>
      <c r="I26" s="46">
        <v>1.1198607787687622</v>
      </c>
      <c r="J26" s="46">
        <v>1.0249164145836651</v>
      </c>
      <c r="K26" s="46">
        <v>1.0178004040404038</v>
      </c>
      <c r="L26" s="46">
        <v>0.93142380844131245</v>
      </c>
      <c r="M26" s="77">
        <v>0.85473527218493661</v>
      </c>
      <c r="N26" s="20"/>
      <c r="O26" s="15"/>
    </row>
    <row r="29" spans="1:22">
      <c r="P29" s="15">
        <v>19</v>
      </c>
      <c r="Q29" s="15" t="s">
        <v>32</v>
      </c>
      <c r="R29" s="84">
        <f>$M$25</f>
        <v>6.8965517241379309E-2</v>
      </c>
    </row>
    <row r="30" spans="1:22">
      <c r="P30" s="15">
        <v>15</v>
      </c>
      <c r="Q30" s="15" t="s">
        <v>29</v>
      </c>
      <c r="R30" s="84">
        <f>$M$21</f>
        <v>0.1</v>
      </c>
    </row>
    <row r="31" spans="1:22">
      <c r="P31" s="15">
        <v>6</v>
      </c>
      <c r="Q31" s="15" t="s">
        <v>27</v>
      </c>
      <c r="R31" s="84">
        <f>$M$12</f>
        <v>0.55453501722158438</v>
      </c>
    </row>
    <row r="32" spans="1:22">
      <c r="P32" s="15">
        <v>14</v>
      </c>
      <c r="Q32" s="15" t="s">
        <v>28</v>
      </c>
      <c r="R32" s="84">
        <f>$M$20</f>
        <v>0.63522012578616349</v>
      </c>
    </row>
    <row r="33" spans="16:18">
      <c r="P33" s="15">
        <v>17</v>
      </c>
      <c r="Q33" s="15" t="s">
        <v>30</v>
      </c>
      <c r="R33" s="84">
        <f>$M$23</f>
        <v>0.65</v>
      </c>
    </row>
    <row r="34" spans="16:18">
      <c r="P34" s="15">
        <v>5</v>
      </c>
      <c r="Q34" s="15" t="s">
        <v>26</v>
      </c>
      <c r="R34" s="84">
        <f>$M$11</f>
        <v>0.67551369863013699</v>
      </c>
    </row>
    <row r="35" spans="16:18">
      <c r="P35" s="15">
        <v>10</v>
      </c>
      <c r="Q35" s="15" t="s">
        <v>62</v>
      </c>
      <c r="R35" s="84">
        <f>$M$16</f>
        <v>0.68314606741573036</v>
      </c>
    </row>
    <row r="36" spans="16:18">
      <c r="P36" s="15">
        <v>2</v>
      </c>
      <c r="Q36" s="15" t="s">
        <v>23</v>
      </c>
      <c r="R36" s="84">
        <f>$M$8</f>
        <v>0.77620967741935487</v>
      </c>
    </row>
    <row r="37" spans="16:18">
      <c r="P37" s="15">
        <v>3</v>
      </c>
      <c r="Q37" s="15" t="s">
        <v>67</v>
      </c>
      <c r="R37" s="84">
        <f>$M$9</f>
        <v>0.83922261484098937</v>
      </c>
    </row>
    <row r="38" spans="16:18">
      <c r="P38" s="15">
        <v>20</v>
      </c>
      <c r="Q38" s="15" t="s">
        <v>57</v>
      </c>
      <c r="R38" s="84">
        <f>$M$26</f>
        <v>0.85473527218493661</v>
      </c>
    </row>
    <row r="39" spans="16:18">
      <c r="P39" s="15">
        <v>1</v>
      </c>
      <c r="Q39" s="15" t="s">
        <v>22</v>
      </c>
      <c r="R39" s="84">
        <f>$M$7</f>
        <v>0.86523098298020151</v>
      </c>
    </row>
    <row r="40" spans="16:18">
      <c r="P40" s="15">
        <v>18</v>
      </c>
      <c r="Q40" s="15" t="s">
        <v>31</v>
      </c>
      <c r="R40" s="84">
        <f>$M$24</f>
        <v>0.8666666666666667</v>
      </c>
    </row>
    <row r="41" spans="16:18">
      <c r="P41" s="15">
        <v>12</v>
      </c>
      <c r="Q41" s="15" t="s">
        <v>60</v>
      </c>
      <c r="R41" s="84">
        <f>$M$18</f>
        <v>0.94747474747474747</v>
      </c>
    </row>
    <row r="42" spans="16:18">
      <c r="P42" s="15">
        <v>11</v>
      </c>
      <c r="Q42" s="15" t="s">
        <v>61</v>
      </c>
      <c r="R42" s="84">
        <f>$M$17</f>
        <v>1.0197740112994351</v>
      </c>
    </row>
    <row r="43" spans="16:18">
      <c r="P43" s="15">
        <v>13</v>
      </c>
      <c r="Q43" s="15" t="s">
        <v>59</v>
      </c>
      <c r="R43" s="84">
        <f>$M$19</f>
        <v>1.0295081967213116</v>
      </c>
    </row>
    <row r="44" spans="16:18">
      <c r="P44" s="15">
        <v>4</v>
      </c>
      <c r="Q44" s="15" t="s">
        <v>66</v>
      </c>
      <c r="R44" s="84">
        <f>$M$10</f>
        <v>1.0674318507890961</v>
      </c>
    </row>
    <row r="45" spans="16:18">
      <c r="P45" s="15">
        <v>8</v>
      </c>
      <c r="Q45" s="15" t="s">
        <v>64</v>
      </c>
      <c r="R45" s="84">
        <f>$M$14</f>
        <v>1.1132561132561132</v>
      </c>
    </row>
    <row r="46" spans="16:18">
      <c r="P46" s="15">
        <v>7</v>
      </c>
      <c r="Q46" s="15" t="s">
        <v>65</v>
      </c>
      <c r="R46" s="84">
        <f>$M$13</f>
        <v>1.1758087201125176</v>
      </c>
    </row>
    <row r="47" spans="16:18">
      <c r="P47" s="15">
        <v>9</v>
      </c>
      <c r="Q47" s="15" t="s">
        <v>63</v>
      </c>
      <c r="R47" s="84">
        <f>$M$15</f>
        <v>1.2533039647577093</v>
      </c>
    </row>
    <row r="48" spans="16:18">
      <c r="P48" s="15">
        <v>16</v>
      </c>
      <c r="Q48" s="15" t="s">
        <v>58</v>
      </c>
      <c r="R48" s="84">
        <f>$M$22</f>
        <v>1.2588832487309645</v>
      </c>
    </row>
    <row r="61" spans="2:2" ht="17.25">
      <c r="B61" s="48" t="str">
        <f>B3</f>
        <v>■中学3年生時点　一人平均むし歯数の状況</v>
      </c>
    </row>
  </sheetData>
  <autoFilter ref="P28:R28">
    <sortState ref="P27:R46">
      <sortCondition ref="R26"/>
    </sortState>
  </autoFilter>
  <mergeCells count="1">
    <mergeCell ref="C5:M5"/>
  </mergeCells>
  <phoneticPr fontId="2"/>
  <printOptions horizontalCentered="1" verticalCentered="1" gridLinesSet="0"/>
  <pageMargins left="0.82677165354330717" right="0.55118110236220474" top="0.74803149606299213" bottom="0.74803149606299213" header="0.31496062992125984" footer="0.31496062992125984"/>
  <pageSetup paperSize="9" orientation="portrait" r:id="rId1"/>
  <headerFooter alignWithMargins="0"/>
  <rowBreaks count="1" manualBreakCount="1">
    <brk id="58" min="1" max="1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9"/>
  <sheetViews>
    <sheetView view="pageBreakPreview" topLeftCell="A22" zoomScale="84" zoomScaleNormal="115" zoomScaleSheetLayoutView="84" workbookViewId="0">
      <selection activeCell="T48" sqref="T48"/>
    </sheetView>
  </sheetViews>
  <sheetFormatPr defaultColWidth="10.625" defaultRowHeight="11.25"/>
  <cols>
    <col min="1" max="1" width="3.125" style="15" customWidth="1"/>
    <col min="2" max="2" width="11.75" style="30" customWidth="1"/>
    <col min="3" max="15" width="5.75" style="17" customWidth="1"/>
    <col min="16" max="16" width="3.125" style="16" customWidth="1"/>
    <col min="17" max="17" width="9.25" style="15" bestFit="1" customWidth="1"/>
    <col min="18" max="18" width="6.25" style="15" bestFit="1" customWidth="1"/>
    <col min="19" max="27" width="16.75" style="15" customWidth="1"/>
    <col min="28" max="49" width="17.625" style="15" customWidth="1"/>
    <col min="50" max="16384" width="10.625" style="15"/>
  </cols>
  <sheetData>
    <row r="1" spans="1:27" ht="14.25">
      <c r="B1" s="66" t="s">
        <v>78</v>
      </c>
    </row>
    <row r="2" spans="1:27" ht="12" customHeight="1">
      <c r="O2" s="70"/>
    </row>
    <row r="3" spans="1:27" ht="17.25" customHeight="1">
      <c r="B3" s="50"/>
      <c r="C3" s="319"/>
      <c r="D3" s="320"/>
      <c r="E3" s="320"/>
      <c r="F3" s="320"/>
      <c r="G3" s="320"/>
      <c r="H3" s="320"/>
      <c r="I3" s="320"/>
      <c r="J3" s="320"/>
      <c r="K3" s="320"/>
      <c r="L3" s="320"/>
      <c r="M3" s="321"/>
      <c r="N3" s="28"/>
      <c r="O3" s="71"/>
      <c r="P3" s="28"/>
      <c r="Q3" s="27"/>
      <c r="R3" s="27"/>
      <c r="S3" s="27"/>
      <c r="T3" s="27"/>
      <c r="U3" s="27"/>
      <c r="V3" s="27"/>
    </row>
    <row r="4" spans="1:27" ht="17.25" customHeight="1">
      <c r="B4" s="49" t="s">
        <v>69</v>
      </c>
      <c r="C4" s="51" t="s">
        <v>80</v>
      </c>
      <c r="D4" s="51" t="s">
        <v>81</v>
      </c>
      <c r="E4" s="51" t="s">
        <v>82</v>
      </c>
      <c r="F4" s="51" t="s">
        <v>83</v>
      </c>
      <c r="G4" s="51" t="s">
        <v>84</v>
      </c>
      <c r="H4" s="51" t="s">
        <v>85</v>
      </c>
      <c r="I4" s="51" t="s">
        <v>86</v>
      </c>
      <c r="J4" s="51" t="s">
        <v>87</v>
      </c>
      <c r="K4" s="51" t="s">
        <v>93</v>
      </c>
      <c r="L4" s="51" t="s">
        <v>88</v>
      </c>
      <c r="M4" s="51" t="s">
        <v>94</v>
      </c>
      <c r="N4" s="72"/>
      <c r="O4" s="32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</row>
    <row r="5" spans="1:27" ht="17.25" customHeight="1">
      <c r="A5" s="15">
        <v>1</v>
      </c>
      <c r="B5" s="33" t="s">
        <v>22</v>
      </c>
      <c r="C5" s="35">
        <v>45.766746004760286</v>
      </c>
      <c r="D5" s="35">
        <v>41.495901639344261</v>
      </c>
      <c r="E5" s="35">
        <v>40.76227390180879</v>
      </c>
      <c r="F5" s="35">
        <v>42.315369261477045</v>
      </c>
      <c r="G5" s="35">
        <v>39.487179487179489</v>
      </c>
      <c r="H5" s="35">
        <v>32.879972798367902</v>
      </c>
      <c r="I5" s="37">
        <v>30.815508021390375</v>
      </c>
      <c r="J5" s="67">
        <v>32.735274204468517</v>
      </c>
      <c r="K5" s="67">
        <v>31.728350700682718</v>
      </c>
      <c r="L5" s="67">
        <v>30.990062569009936</v>
      </c>
      <c r="M5" s="67">
        <v>29.281000347342829</v>
      </c>
      <c r="N5" s="23"/>
      <c r="O5" s="22"/>
      <c r="P5" s="23"/>
      <c r="Q5" s="23"/>
      <c r="R5" s="23"/>
      <c r="S5" s="23"/>
      <c r="T5" s="23"/>
    </row>
    <row r="6" spans="1:27" ht="17.25" customHeight="1">
      <c r="A6" s="15">
        <v>2</v>
      </c>
      <c r="B6" s="33" t="s">
        <v>23</v>
      </c>
      <c r="C6" s="35">
        <v>51.044776119402989</v>
      </c>
      <c r="D6" s="35">
        <v>53.081876724931</v>
      </c>
      <c r="E6" s="35">
        <v>46.679881070366704</v>
      </c>
      <c r="F6" s="35">
        <v>52.003727865796833</v>
      </c>
      <c r="G6" s="35">
        <v>51.289398280802288</v>
      </c>
      <c r="H6" s="35">
        <v>38.664158043273758</v>
      </c>
      <c r="I6" s="37">
        <v>40.019474196689387</v>
      </c>
      <c r="J6" s="67">
        <v>35.153922542204569</v>
      </c>
      <c r="K6" s="67">
        <v>33.298862461220267</v>
      </c>
      <c r="L6" s="67">
        <v>27.668659265584971</v>
      </c>
      <c r="M6" s="67">
        <v>35.181451612903224</v>
      </c>
      <c r="N6" s="23"/>
      <c r="O6" s="22"/>
      <c r="P6" s="23"/>
      <c r="Q6" s="23"/>
      <c r="R6" s="23"/>
      <c r="S6" s="23"/>
      <c r="T6" s="23"/>
    </row>
    <row r="7" spans="1:27" ht="17.25" customHeight="1">
      <c r="A7" s="15">
        <v>3</v>
      </c>
      <c r="B7" s="34" t="s">
        <v>67</v>
      </c>
      <c r="C7" s="36">
        <v>59.20840064620355</v>
      </c>
      <c r="D7" s="36">
        <v>57.450199203187246</v>
      </c>
      <c r="E7" s="36">
        <v>56.646058732612062</v>
      </c>
      <c r="F7" s="36">
        <v>57.394084732214225</v>
      </c>
      <c r="G7" s="36">
        <v>49.877949552481695</v>
      </c>
      <c r="H7" s="35">
        <v>48.960739030023092</v>
      </c>
      <c r="I7" s="37">
        <v>54.31255337318531</v>
      </c>
      <c r="J7" s="67">
        <v>39.908675799086758</v>
      </c>
      <c r="K7" s="67">
        <v>37.142857142857146</v>
      </c>
      <c r="L7" s="67">
        <v>38.309859154929576</v>
      </c>
      <c r="M7" s="67">
        <v>34.717314487632514</v>
      </c>
      <c r="N7" s="23"/>
      <c r="O7" s="31"/>
      <c r="P7" s="23"/>
      <c r="Q7" s="23"/>
      <c r="R7" s="23"/>
      <c r="S7" s="23"/>
      <c r="T7" s="23"/>
    </row>
    <row r="8" spans="1:27" ht="17.25" customHeight="1">
      <c r="A8" s="15">
        <v>4</v>
      </c>
      <c r="B8" s="34" t="s">
        <v>66</v>
      </c>
      <c r="C8" s="36">
        <v>50.443786982248518</v>
      </c>
      <c r="D8" s="36">
        <v>57.306590257879655</v>
      </c>
      <c r="E8" s="36">
        <v>50.379362670713199</v>
      </c>
      <c r="F8" s="36">
        <v>40.819423368740516</v>
      </c>
      <c r="G8" s="36">
        <v>45.652173913043477</v>
      </c>
      <c r="H8" s="35">
        <v>42.295597484276733</v>
      </c>
      <c r="I8" s="37">
        <v>38.116591928251118</v>
      </c>
      <c r="J8" s="67">
        <v>46.549192364170338</v>
      </c>
      <c r="K8" s="67">
        <v>34.028892455858752</v>
      </c>
      <c r="L8" s="67">
        <v>27.76957163958641</v>
      </c>
      <c r="M8" s="67">
        <v>39.167862266857959</v>
      </c>
      <c r="N8" s="23"/>
      <c r="O8" s="31"/>
      <c r="P8" s="23"/>
      <c r="Q8" s="23"/>
      <c r="R8" s="23"/>
      <c r="S8" s="23"/>
      <c r="T8" s="23"/>
    </row>
    <row r="9" spans="1:27" ht="17.25" customHeight="1">
      <c r="A9" s="15">
        <v>5</v>
      </c>
      <c r="B9" s="33" t="s">
        <v>26</v>
      </c>
      <c r="C9" s="35">
        <v>54.511278195488721</v>
      </c>
      <c r="D9" s="35">
        <v>53.533397870280744</v>
      </c>
      <c r="E9" s="35">
        <v>53.399818676337262</v>
      </c>
      <c r="F9" s="35">
        <v>42.386032977691563</v>
      </c>
      <c r="G9" s="35">
        <v>41.950757575757578</v>
      </c>
      <c r="H9" s="35">
        <v>35.621521335807046</v>
      </c>
      <c r="I9" s="37">
        <v>43.410138248847922</v>
      </c>
      <c r="J9" s="67">
        <v>36.160298229263752</v>
      </c>
      <c r="K9" s="67">
        <v>33.482142857142854</v>
      </c>
      <c r="L9" s="67">
        <v>33.55576739752145</v>
      </c>
      <c r="M9" s="67">
        <v>25.770547945205479</v>
      </c>
      <c r="N9" s="23"/>
      <c r="O9" s="22"/>
      <c r="P9" s="23"/>
      <c r="Q9" s="23"/>
      <c r="R9" s="23"/>
      <c r="S9" s="23"/>
      <c r="T9" s="23"/>
    </row>
    <row r="10" spans="1:27" ht="17.25" customHeight="1">
      <c r="A10" s="15">
        <v>6</v>
      </c>
      <c r="B10" s="33" t="s">
        <v>27</v>
      </c>
      <c r="C10" s="35">
        <v>37.819650067294752</v>
      </c>
      <c r="D10" s="35">
        <v>32.249674902470744</v>
      </c>
      <c r="E10" s="35">
        <v>39.417989417989418</v>
      </c>
      <c r="F10" s="35">
        <v>31.812725090036015</v>
      </c>
      <c r="G10" s="35">
        <v>41.770573566084792</v>
      </c>
      <c r="H10" s="35">
        <v>22.686230248306998</v>
      </c>
      <c r="I10" s="37">
        <v>26.547619047619047</v>
      </c>
      <c r="J10" s="67">
        <v>19.681456200227533</v>
      </c>
      <c r="K10" s="67">
        <v>22.883295194508012</v>
      </c>
      <c r="L10" s="67">
        <v>12.853773584905662</v>
      </c>
      <c r="M10" s="67">
        <v>23.076923076923077</v>
      </c>
      <c r="N10" s="23"/>
      <c r="O10" s="22"/>
      <c r="P10" s="23"/>
      <c r="Q10" s="23"/>
      <c r="R10" s="23"/>
      <c r="S10" s="23"/>
      <c r="T10" s="23"/>
    </row>
    <row r="11" spans="1:27" ht="17.25" customHeight="1">
      <c r="A11" s="15">
        <v>7</v>
      </c>
      <c r="B11" s="33" t="s">
        <v>65</v>
      </c>
      <c r="C11" s="35">
        <v>47.008547008547005</v>
      </c>
      <c r="D11" s="35">
        <v>47.487001733102254</v>
      </c>
      <c r="E11" s="35">
        <v>50.08183306055647</v>
      </c>
      <c r="F11" s="35">
        <v>39.064856711915539</v>
      </c>
      <c r="G11" s="35">
        <v>43.75</v>
      </c>
      <c r="H11" s="35">
        <v>40.289855072463773</v>
      </c>
      <c r="I11" s="37">
        <v>36.532951289398277</v>
      </c>
      <c r="J11" s="67">
        <v>35.090361445783131</v>
      </c>
      <c r="K11" s="67">
        <v>35.777126099706749</v>
      </c>
      <c r="L11" s="67">
        <v>38.995568685376661</v>
      </c>
      <c r="M11" s="67">
        <v>36.286919831223628</v>
      </c>
      <c r="N11" s="23"/>
      <c r="O11" s="22"/>
      <c r="P11" s="23"/>
      <c r="Q11" s="23"/>
      <c r="R11" s="23"/>
      <c r="S11" s="23"/>
      <c r="T11" s="23"/>
    </row>
    <row r="12" spans="1:27" ht="17.25" customHeight="1">
      <c r="A12" s="15">
        <v>8</v>
      </c>
      <c r="B12" s="33" t="s">
        <v>64</v>
      </c>
      <c r="C12" s="35">
        <v>48.408342480790338</v>
      </c>
      <c r="D12" s="35">
        <v>52.502780867630705</v>
      </c>
      <c r="E12" s="35">
        <v>43.426724137931032</v>
      </c>
      <c r="F12" s="35">
        <v>50.739957716701902</v>
      </c>
      <c r="G12" s="35">
        <v>45.073612684031708</v>
      </c>
      <c r="H12" s="35">
        <v>39.556592765460913</v>
      </c>
      <c r="I12" s="37">
        <v>33.714285714285715</v>
      </c>
      <c r="J12" s="67">
        <v>30.624263839811544</v>
      </c>
      <c r="K12" s="67">
        <v>35.475578406169667</v>
      </c>
      <c r="L12" s="67">
        <v>36.903225806451609</v>
      </c>
      <c r="M12" s="67">
        <v>41.184041184041185</v>
      </c>
      <c r="N12" s="23"/>
      <c r="O12" s="22"/>
      <c r="P12" s="23"/>
      <c r="Q12" s="23"/>
      <c r="R12" s="23"/>
      <c r="S12" s="23"/>
      <c r="T12" s="23"/>
    </row>
    <row r="13" spans="1:27" ht="17.25" customHeight="1">
      <c r="A13" s="15">
        <v>9</v>
      </c>
      <c r="B13" s="33" t="s">
        <v>63</v>
      </c>
      <c r="C13" s="35">
        <v>55.269320843091329</v>
      </c>
      <c r="D13" s="35">
        <v>54.148471615720531</v>
      </c>
      <c r="E13" s="35">
        <v>50.423728813559322</v>
      </c>
      <c r="F13" s="35">
        <v>49.347826086956523</v>
      </c>
      <c r="G13" s="35">
        <v>42.31625835189309</v>
      </c>
      <c r="H13" s="35">
        <v>34.403669724770644</v>
      </c>
      <c r="I13" s="37">
        <v>41.89473684210526</v>
      </c>
      <c r="J13" s="67">
        <v>38.242280285035626</v>
      </c>
      <c r="K13" s="67">
        <v>36.798336798336798</v>
      </c>
      <c r="L13" s="67">
        <v>37.354988399071928</v>
      </c>
      <c r="M13" s="67">
        <v>36.343612334801762</v>
      </c>
      <c r="N13" s="23"/>
      <c r="O13" s="22"/>
      <c r="P13" s="23"/>
      <c r="Q13" s="23"/>
      <c r="R13" s="23"/>
      <c r="S13" s="23"/>
      <c r="T13" s="23"/>
    </row>
    <row r="14" spans="1:27" ht="17.25" customHeight="1">
      <c r="A14" s="15">
        <v>10</v>
      </c>
      <c r="B14" s="33" t="s">
        <v>62</v>
      </c>
      <c r="C14" s="35">
        <v>52.224371373307541</v>
      </c>
      <c r="D14" s="35">
        <v>48.101265822784811</v>
      </c>
      <c r="E14" s="35">
        <v>48.323471400394482</v>
      </c>
      <c r="F14" s="35">
        <v>41.717791411042946</v>
      </c>
      <c r="G14" s="35">
        <v>34.34704830053667</v>
      </c>
      <c r="H14" s="35">
        <v>42.222222222222221</v>
      </c>
      <c r="I14" s="37">
        <v>44.444444444444443</v>
      </c>
      <c r="J14" s="67">
        <v>39.103869653767816</v>
      </c>
      <c r="K14" s="67">
        <v>32.700421940928273</v>
      </c>
      <c r="L14" s="67">
        <v>30.092592592592592</v>
      </c>
      <c r="M14" s="67">
        <v>28.314606741573034</v>
      </c>
      <c r="N14" s="23"/>
      <c r="O14" s="22"/>
      <c r="P14" s="23"/>
      <c r="Q14" s="23"/>
      <c r="R14" s="23"/>
      <c r="S14" s="23"/>
      <c r="T14" s="23"/>
    </row>
    <row r="15" spans="1:27" ht="17.25" customHeight="1">
      <c r="A15" s="15">
        <v>11</v>
      </c>
      <c r="B15" s="33" t="s">
        <v>61</v>
      </c>
      <c r="C15" s="35">
        <v>74.900398406374507</v>
      </c>
      <c r="D15" s="35">
        <v>61.844863731656183</v>
      </c>
      <c r="E15" s="35">
        <v>61.169102296450937</v>
      </c>
      <c r="F15" s="35">
        <v>63.256784968684762</v>
      </c>
      <c r="G15" s="35">
        <v>51.851851851851848</v>
      </c>
      <c r="H15" s="35">
        <v>47.309417040358746</v>
      </c>
      <c r="I15" s="37">
        <v>47.837150127226465</v>
      </c>
      <c r="J15" s="67">
        <v>46.984924623115575</v>
      </c>
      <c r="K15" s="67">
        <v>34.517766497461928</v>
      </c>
      <c r="L15" s="67">
        <v>41.19170984455959</v>
      </c>
      <c r="M15" s="67">
        <v>37.288135593220339</v>
      </c>
      <c r="N15" s="23"/>
      <c r="O15" s="22"/>
      <c r="P15" s="23"/>
      <c r="Q15" s="23"/>
      <c r="R15" s="23"/>
      <c r="S15" s="23"/>
      <c r="T15" s="23"/>
    </row>
    <row r="16" spans="1:27" ht="17.25" customHeight="1">
      <c r="A16" s="15">
        <v>12</v>
      </c>
      <c r="B16" s="33" t="s">
        <v>60</v>
      </c>
      <c r="C16" s="35">
        <v>60.960144927536234</v>
      </c>
      <c r="D16" s="35">
        <v>59.262510974539076</v>
      </c>
      <c r="E16" s="35">
        <v>53.249097472924191</v>
      </c>
      <c r="F16" s="35">
        <v>49.152542372881356</v>
      </c>
      <c r="G16" s="35">
        <v>49.487418452935692</v>
      </c>
      <c r="H16" s="35">
        <v>49.911190053285971</v>
      </c>
      <c r="I16" s="37">
        <v>47.178538390379273</v>
      </c>
      <c r="J16" s="67">
        <v>43.956043956043956</v>
      </c>
      <c r="K16" s="67">
        <v>34.345351043643262</v>
      </c>
      <c r="L16" s="67">
        <v>36.901121304791026</v>
      </c>
      <c r="M16" s="67">
        <v>33.131313131313135</v>
      </c>
      <c r="N16" s="23"/>
      <c r="O16" s="22"/>
      <c r="P16" s="23"/>
      <c r="Q16" s="23"/>
      <c r="R16" s="23"/>
      <c r="S16" s="23"/>
      <c r="T16" s="23"/>
    </row>
    <row r="17" spans="1:20" ht="17.25" customHeight="1">
      <c r="A17" s="15">
        <v>13</v>
      </c>
      <c r="B17" s="33" t="s">
        <v>59</v>
      </c>
      <c r="C17" s="35">
        <v>65.054945054945051</v>
      </c>
      <c r="D17" s="35">
        <v>65.525114155251146</v>
      </c>
      <c r="E17" s="35">
        <v>66.584766584766584</v>
      </c>
      <c r="F17" s="35">
        <v>59.375</v>
      </c>
      <c r="G17" s="35">
        <v>55.238095238095241</v>
      </c>
      <c r="H17" s="35">
        <v>63.593380614657214</v>
      </c>
      <c r="I17" s="37">
        <v>46.542553191489361</v>
      </c>
      <c r="J17" s="67">
        <v>45</v>
      </c>
      <c r="K17" s="67">
        <v>36.904761904761905</v>
      </c>
      <c r="L17" s="67">
        <v>44.47674418604651</v>
      </c>
      <c r="M17" s="67">
        <v>41.967213114754095</v>
      </c>
      <c r="N17" s="23"/>
      <c r="O17" s="22"/>
      <c r="P17" s="23"/>
      <c r="Q17" s="23"/>
      <c r="R17" s="23"/>
      <c r="S17" s="23"/>
      <c r="T17" s="23"/>
    </row>
    <row r="18" spans="1:20" ht="17.25" customHeight="1">
      <c r="A18" s="15">
        <v>14</v>
      </c>
      <c r="B18" s="33" t="s">
        <v>28</v>
      </c>
      <c r="C18" s="35">
        <v>57.894736842105267</v>
      </c>
      <c r="D18" s="35">
        <v>60.62176165803109</v>
      </c>
      <c r="E18" s="35">
        <v>64.021164021164026</v>
      </c>
      <c r="F18" s="35">
        <v>47.222222222222221</v>
      </c>
      <c r="G18" s="35">
        <v>53.299492385786806</v>
      </c>
      <c r="H18" s="35">
        <v>45.405405405405411</v>
      </c>
      <c r="I18" s="37">
        <v>33.879781420765028</v>
      </c>
      <c r="J18" s="67">
        <v>42.690058479532162</v>
      </c>
      <c r="K18" s="67">
        <v>43.258426966292134</v>
      </c>
      <c r="L18" s="67">
        <v>29.411764705882355</v>
      </c>
      <c r="M18" s="67">
        <v>32.075471698113205</v>
      </c>
      <c r="N18" s="23"/>
      <c r="O18" s="22"/>
      <c r="P18" s="15"/>
      <c r="Q18" s="23"/>
    </row>
    <row r="19" spans="1:20" ht="17.25" customHeight="1">
      <c r="A19" s="15">
        <v>15</v>
      </c>
      <c r="B19" s="33" t="s">
        <v>29</v>
      </c>
      <c r="C19" s="35">
        <v>21.666666666666668</v>
      </c>
      <c r="D19" s="35">
        <v>10.16949152542373</v>
      </c>
      <c r="E19" s="35">
        <v>16.822429906542055</v>
      </c>
      <c r="F19" s="35">
        <v>15.178571428571427</v>
      </c>
      <c r="G19" s="35">
        <v>11.864406779661017</v>
      </c>
      <c r="H19" s="35">
        <v>12.087912087912088</v>
      </c>
      <c r="I19" s="37">
        <v>7.2727272727272725</v>
      </c>
      <c r="J19" s="67">
        <v>8.4033613445378155</v>
      </c>
      <c r="K19" s="67">
        <v>9.0909090909090917</v>
      </c>
      <c r="L19" s="67">
        <v>5.982905982905983</v>
      </c>
      <c r="M19" s="67">
        <v>7.0000000000000009</v>
      </c>
      <c r="N19" s="23"/>
      <c r="O19" s="22"/>
      <c r="P19" s="15"/>
      <c r="Q19" s="23"/>
    </row>
    <row r="20" spans="1:20" ht="17.25" customHeight="1">
      <c r="A20" s="15">
        <v>16</v>
      </c>
      <c r="B20" s="33" t="s">
        <v>58</v>
      </c>
      <c r="C20" s="35">
        <v>61.578947368421055</v>
      </c>
      <c r="D20" s="35">
        <v>53.240740740740748</v>
      </c>
      <c r="E20" s="35">
        <v>56.92307692307692</v>
      </c>
      <c r="F20" s="35">
        <v>68.367346938775512</v>
      </c>
      <c r="G20" s="35">
        <v>57.999999999999993</v>
      </c>
      <c r="H20" s="35">
        <v>44.230769230769226</v>
      </c>
      <c r="I20" s="37">
        <v>62.679425837320579</v>
      </c>
      <c r="J20" s="67">
        <v>45.128205128205131</v>
      </c>
      <c r="K20" s="67">
        <v>46.478873239436616</v>
      </c>
      <c r="L20" s="67">
        <v>54.285714285714285</v>
      </c>
      <c r="M20" s="67">
        <v>47.715736040609137</v>
      </c>
      <c r="N20" s="23"/>
      <c r="O20" s="22"/>
      <c r="P20" s="15"/>
      <c r="Q20" s="23"/>
    </row>
    <row r="21" spans="1:20" ht="17.25" customHeight="1">
      <c r="A21" s="15">
        <v>17</v>
      </c>
      <c r="B21" s="33" t="s">
        <v>30</v>
      </c>
      <c r="C21" s="35">
        <v>35.185185185185183</v>
      </c>
      <c r="D21" s="35">
        <v>37.5</v>
      </c>
      <c r="E21" s="35">
        <v>26.086956521739129</v>
      </c>
      <c r="F21" s="35">
        <v>33.175355450236964</v>
      </c>
      <c r="G21" s="35">
        <v>23.287671232876711</v>
      </c>
      <c r="H21" s="35">
        <v>19.047619047619047</v>
      </c>
      <c r="I21" s="37">
        <v>23.376623376623375</v>
      </c>
      <c r="J21" s="67">
        <v>13.636363636363635</v>
      </c>
      <c r="K21" s="67">
        <v>16.666666666666664</v>
      </c>
      <c r="L21" s="67">
        <v>28.125</v>
      </c>
      <c r="M21" s="67">
        <v>21.666666666666668</v>
      </c>
      <c r="N21" s="23"/>
      <c r="O21" s="22"/>
      <c r="P21" s="15"/>
      <c r="Q21" s="23"/>
    </row>
    <row r="22" spans="1:20" ht="17.25" customHeight="1">
      <c r="A22" s="15">
        <v>18</v>
      </c>
      <c r="B22" s="33" t="s">
        <v>31</v>
      </c>
      <c r="C22" s="35">
        <v>70.666666666666671</v>
      </c>
      <c r="D22" s="35">
        <v>75.806451612903231</v>
      </c>
      <c r="E22" s="35">
        <v>73.529411764705884</v>
      </c>
      <c r="F22" s="35">
        <v>68.965517241379317</v>
      </c>
      <c r="G22" s="35">
        <v>61.904761904761905</v>
      </c>
      <c r="H22" s="35">
        <v>36.486486486486484</v>
      </c>
      <c r="I22" s="37">
        <v>51.785714285714292</v>
      </c>
      <c r="J22" s="67">
        <v>59.701492537313428</v>
      </c>
      <c r="K22" s="67">
        <v>35.593220338983052</v>
      </c>
      <c r="L22" s="67">
        <v>22.727272727272727</v>
      </c>
      <c r="M22" s="67">
        <v>33.333333333333329</v>
      </c>
      <c r="N22" s="23"/>
      <c r="O22" s="22"/>
      <c r="P22" s="15"/>
      <c r="Q22" s="23"/>
    </row>
    <row r="23" spans="1:20" ht="17.25" customHeight="1" thickBot="1">
      <c r="A23" s="15">
        <v>19</v>
      </c>
      <c r="B23" s="54" t="s">
        <v>32</v>
      </c>
      <c r="C23" s="55">
        <v>79.518072289156621</v>
      </c>
      <c r="D23" s="55">
        <v>66.197183098591552</v>
      </c>
      <c r="E23" s="55">
        <v>78.082191780821915</v>
      </c>
      <c r="F23" s="55">
        <v>41.269841269841265</v>
      </c>
      <c r="G23" s="55">
        <v>27.868852459016392</v>
      </c>
      <c r="H23" s="55">
        <v>30.985915492957744</v>
      </c>
      <c r="I23" s="56">
        <v>18.75</v>
      </c>
      <c r="J23" s="68">
        <v>22.535211267605636</v>
      </c>
      <c r="K23" s="68">
        <v>16.363636363636363</v>
      </c>
      <c r="L23" s="68">
        <v>9.5890410958904102</v>
      </c>
      <c r="M23" s="68">
        <v>5.1724137931034484</v>
      </c>
      <c r="N23" s="23"/>
      <c r="O23" s="22"/>
      <c r="P23" s="15"/>
      <c r="Q23" s="23"/>
    </row>
    <row r="24" spans="1:20" ht="17.25" customHeight="1" thickTop="1">
      <c r="A24" s="15">
        <v>20</v>
      </c>
      <c r="B24" s="85" t="s">
        <v>68</v>
      </c>
      <c r="C24" s="52">
        <v>51.558787529699771</v>
      </c>
      <c r="D24" s="52">
        <v>49.60556511761331</v>
      </c>
      <c r="E24" s="52">
        <v>48.102971420466631</v>
      </c>
      <c r="F24" s="52">
        <v>45.381498043599777</v>
      </c>
      <c r="G24" s="52">
        <v>43.521878335112056</v>
      </c>
      <c r="H24" s="52">
        <v>38.338366458318703</v>
      </c>
      <c r="I24" s="53">
        <v>38.169820897686897</v>
      </c>
      <c r="J24" s="69">
        <v>35.878044897309344</v>
      </c>
      <c r="K24" s="69">
        <v>33.292929292929294</v>
      </c>
      <c r="L24" s="69">
        <v>31.423808441312417</v>
      </c>
      <c r="M24" s="69">
        <v>31.707680835197614</v>
      </c>
      <c r="N24" s="23"/>
      <c r="O24" s="20"/>
      <c r="P24" s="15"/>
      <c r="Q24" s="23"/>
    </row>
    <row r="25" spans="1:20" ht="12" customHeight="1"/>
    <row r="26" spans="1:20" ht="12" customHeight="1"/>
    <row r="27" spans="1:20">
      <c r="P27" s="15">
        <v>19</v>
      </c>
      <c r="Q27" s="15" t="s">
        <v>32</v>
      </c>
      <c r="R27" s="86">
        <f>$M$23</f>
        <v>5.1724137931034484</v>
      </c>
    </row>
    <row r="28" spans="1:20">
      <c r="P28" s="15">
        <v>15</v>
      </c>
      <c r="Q28" s="15" t="s">
        <v>29</v>
      </c>
      <c r="R28" s="86">
        <f>$M$19</f>
        <v>7.0000000000000009</v>
      </c>
    </row>
    <row r="29" spans="1:20">
      <c r="P29" s="15">
        <v>17</v>
      </c>
      <c r="Q29" s="15" t="s">
        <v>30</v>
      </c>
      <c r="R29" s="86">
        <f>$M$21</f>
        <v>21.666666666666668</v>
      </c>
    </row>
    <row r="30" spans="1:20">
      <c r="P30" s="15">
        <v>6</v>
      </c>
      <c r="Q30" s="15" t="s">
        <v>27</v>
      </c>
      <c r="R30" s="86">
        <f>$M$10</f>
        <v>23.076923076923077</v>
      </c>
    </row>
    <row r="31" spans="1:20">
      <c r="P31" s="15">
        <v>5</v>
      </c>
      <c r="Q31" s="15" t="s">
        <v>26</v>
      </c>
      <c r="R31" s="86">
        <f>$M$9</f>
        <v>25.770547945205479</v>
      </c>
    </row>
    <row r="32" spans="1:20">
      <c r="P32" s="15">
        <v>10</v>
      </c>
      <c r="Q32" s="15" t="s">
        <v>62</v>
      </c>
      <c r="R32" s="86">
        <f>$M$14</f>
        <v>28.314606741573034</v>
      </c>
    </row>
    <row r="33" spans="16:18">
      <c r="P33" s="15">
        <v>1</v>
      </c>
      <c r="Q33" s="15" t="s">
        <v>22</v>
      </c>
      <c r="R33" s="86">
        <f>$M$5</f>
        <v>29.281000347342829</v>
      </c>
    </row>
    <row r="34" spans="16:18">
      <c r="P34" s="15">
        <v>20</v>
      </c>
      <c r="Q34" s="15" t="s">
        <v>68</v>
      </c>
      <c r="R34" s="86">
        <f>$M$24</f>
        <v>31.707680835197614</v>
      </c>
    </row>
    <row r="35" spans="16:18">
      <c r="P35" s="15">
        <v>14</v>
      </c>
      <c r="Q35" s="15" t="s">
        <v>28</v>
      </c>
      <c r="R35" s="86">
        <f>$M$18</f>
        <v>32.075471698113205</v>
      </c>
    </row>
    <row r="36" spans="16:18">
      <c r="P36" s="15">
        <v>12</v>
      </c>
      <c r="Q36" s="15" t="s">
        <v>60</v>
      </c>
      <c r="R36" s="86">
        <f>$M$16</f>
        <v>33.131313131313135</v>
      </c>
    </row>
    <row r="37" spans="16:18">
      <c r="P37" s="15">
        <v>18</v>
      </c>
      <c r="Q37" s="15" t="s">
        <v>31</v>
      </c>
      <c r="R37" s="86">
        <f>$M$22</f>
        <v>33.333333333333329</v>
      </c>
    </row>
    <row r="38" spans="16:18">
      <c r="P38" s="15">
        <v>3</v>
      </c>
      <c r="Q38" s="15" t="s">
        <v>67</v>
      </c>
      <c r="R38" s="86">
        <f>$M$7</f>
        <v>34.717314487632514</v>
      </c>
    </row>
    <row r="39" spans="16:18">
      <c r="P39" s="15">
        <v>2</v>
      </c>
      <c r="Q39" s="15" t="s">
        <v>23</v>
      </c>
      <c r="R39" s="86">
        <f>$M$6</f>
        <v>35.181451612903224</v>
      </c>
    </row>
    <row r="40" spans="16:18">
      <c r="P40" s="15">
        <v>7</v>
      </c>
      <c r="Q40" s="15" t="s">
        <v>65</v>
      </c>
      <c r="R40" s="86">
        <f>$M$11</f>
        <v>36.286919831223628</v>
      </c>
    </row>
    <row r="41" spans="16:18">
      <c r="P41" s="15">
        <v>9</v>
      </c>
      <c r="Q41" s="15" t="s">
        <v>63</v>
      </c>
      <c r="R41" s="86">
        <f>$M$13</f>
        <v>36.343612334801762</v>
      </c>
    </row>
    <row r="42" spans="16:18">
      <c r="P42" s="15">
        <v>11</v>
      </c>
      <c r="Q42" s="15" t="s">
        <v>61</v>
      </c>
      <c r="R42" s="86">
        <f>$M$15</f>
        <v>37.288135593220339</v>
      </c>
    </row>
    <row r="43" spans="16:18">
      <c r="P43" s="15">
        <v>4</v>
      </c>
      <c r="Q43" s="15" t="s">
        <v>66</v>
      </c>
      <c r="R43" s="86">
        <f>$M$8</f>
        <v>39.167862266857959</v>
      </c>
    </row>
    <row r="44" spans="16:18">
      <c r="P44" s="15">
        <v>8</v>
      </c>
      <c r="Q44" s="15" t="s">
        <v>64</v>
      </c>
      <c r="R44" s="86">
        <f>$M$12</f>
        <v>41.184041184041185</v>
      </c>
    </row>
    <row r="45" spans="16:18">
      <c r="P45" s="15">
        <v>13</v>
      </c>
      <c r="Q45" s="15" t="s">
        <v>59</v>
      </c>
      <c r="R45" s="86">
        <f>$M$17</f>
        <v>41.967213114754095</v>
      </c>
    </row>
    <row r="46" spans="16:18">
      <c r="P46" s="15">
        <v>16</v>
      </c>
      <c r="Q46" s="15" t="s">
        <v>58</v>
      </c>
      <c r="R46" s="86">
        <f>$M$20</f>
        <v>47.715736040609137</v>
      </c>
    </row>
    <row r="47" spans="16:18">
      <c r="R47" s="86"/>
    </row>
    <row r="59" spans="2:2" ht="14.25">
      <c r="B59" s="66" t="str">
        <f>B1</f>
        <v>■中学3年生時点　むし歯のある人割合の状況</v>
      </c>
    </row>
  </sheetData>
  <autoFilter ref="P26:R26">
    <sortState ref="P27:R46">
      <sortCondition ref="R26"/>
    </sortState>
  </autoFilter>
  <mergeCells count="1">
    <mergeCell ref="C3:M3"/>
  </mergeCells>
  <phoneticPr fontId="2"/>
  <printOptions horizontalCentered="1" verticalCentered="1" gridLinesSet="0"/>
  <pageMargins left="0.9055118110236221" right="0.47244094488188981" top="0.74803149606299213" bottom="0.74803149606299213" header="0.31496062992125984" footer="0.31496062992125984"/>
  <pageSetup paperSize="9" orientation="portrait" r:id="rId1"/>
  <headerFooter alignWithMargins="0"/>
  <rowBreaks count="1" manualBreakCount="1">
    <brk id="57" min="1" max="1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41"/>
  <sheetViews>
    <sheetView view="pageBreakPreview" zoomScale="80" zoomScaleNormal="100" zoomScaleSheetLayoutView="8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S13" sqref="S13"/>
    </sheetView>
  </sheetViews>
  <sheetFormatPr defaultColWidth="2.125" defaultRowHeight="9" customHeight="1"/>
  <cols>
    <col min="1" max="1" width="11.75" style="8" customWidth="1"/>
    <col min="2" max="19" width="5.5" style="9" customWidth="1"/>
    <col min="20" max="22" width="5.5" style="10" customWidth="1"/>
    <col min="23" max="25" width="5.5" style="9" customWidth="1"/>
    <col min="26" max="28" width="5.5" style="10" customWidth="1"/>
    <col min="29" max="31" width="4.375" style="9" customWidth="1"/>
    <col min="32" max="34" width="4.875" style="10" customWidth="1"/>
    <col min="35" max="36" width="4.875" style="9" customWidth="1"/>
    <col min="37" max="37" width="6.5" style="9" bestFit="1" customWidth="1"/>
    <col min="38" max="40" width="4.875" style="10" customWidth="1"/>
    <col min="41" max="43" width="4.875" style="9" customWidth="1"/>
    <col min="44" max="46" width="4.875" style="10" customWidth="1"/>
    <col min="47" max="49" width="4.875" style="9" customWidth="1"/>
    <col min="50" max="52" width="4.875" style="11" customWidth="1"/>
    <col min="53" max="55" width="4.875" style="9" customWidth="1"/>
    <col min="56" max="58" width="4.875" style="11" customWidth="1"/>
    <col min="59" max="61" width="4.875" style="9" customWidth="1"/>
    <col min="62" max="64" width="4.25" style="11" customWidth="1"/>
    <col min="65" max="67" width="4.25" style="9" customWidth="1"/>
    <col min="68" max="70" width="4.25" style="11" customWidth="1"/>
    <col min="71" max="71" width="4.875" style="9" customWidth="1"/>
    <col min="72" max="72" width="4.25" style="9" customWidth="1"/>
    <col min="73" max="73" width="5.75" style="9" bestFit="1" customWidth="1"/>
    <col min="74" max="76" width="4.25" style="11" customWidth="1"/>
    <col min="77" max="79" width="4.25" style="9" customWidth="1"/>
    <col min="80" max="82" width="4.25" style="11" customWidth="1"/>
    <col min="83" max="83" width="5.75" style="9" bestFit="1" customWidth="1"/>
    <col min="84" max="84" width="4.625" style="9" bestFit="1" customWidth="1"/>
    <col min="85" max="85" width="5.75" style="9" bestFit="1" customWidth="1"/>
    <col min="86" max="88" width="4.25" style="11" customWidth="1"/>
    <col min="89" max="91" width="4.25" style="9" customWidth="1"/>
    <col min="92" max="94" width="4.25" style="12" customWidth="1"/>
    <col min="95" max="95" width="5.75" style="9" bestFit="1" customWidth="1"/>
    <col min="96" max="96" width="4.25" style="13" customWidth="1"/>
    <col min="97" max="97" width="5.75" style="13" bestFit="1" customWidth="1"/>
    <col min="98" max="100" width="4.25" style="13" customWidth="1"/>
    <col min="101" max="16384" width="2.125" style="13"/>
  </cols>
  <sheetData>
    <row r="1" spans="1:126" s="177" customFormat="1" ht="19.5" customHeight="1">
      <c r="A1" s="172"/>
      <c r="B1" s="171" t="s">
        <v>89</v>
      </c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4"/>
      <c r="U1" s="174"/>
      <c r="V1" s="174"/>
      <c r="W1" s="171" t="str">
        <f>$B$1</f>
        <v>■令和３年度　中学3年生時点　歯科健康診査結果</v>
      </c>
      <c r="X1" s="173"/>
      <c r="Y1" s="173"/>
      <c r="Z1" s="174"/>
      <c r="AA1" s="174"/>
      <c r="AB1" s="174"/>
      <c r="AD1" s="173"/>
      <c r="AE1" s="173"/>
      <c r="AF1" s="174"/>
      <c r="AG1" s="174"/>
      <c r="AH1" s="174"/>
      <c r="AI1" s="173"/>
      <c r="AJ1" s="173"/>
      <c r="AK1" s="173"/>
      <c r="AL1" s="174"/>
      <c r="AM1" s="174"/>
      <c r="AN1" s="174"/>
      <c r="AO1" s="173"/>
      <c r="AP1" s="173"/>
      <c r="AQ1" s="173"/>
      <c r="AR1" s="174"/>
      <c r="AS1" s="174"/>
      <c r="AT1" s="174"/>
      <c r="AU1" s="171" t="str">
        <f>$B$1</f>
        <v>■令和３年度　中学3年生時点　歯科健康診査結果</v>
      </c>
      <c r="AV1" s="173"/>
      <c r="AW1" s="173"/>
      <c r="AX1" s="175"/>
      <c r="AY1" s="175"/>
      <c r="AZ1" s="175"/>
      <c r="BA1" s="173"/>
      <c r="BB1" s="173"/>
      <c r="BC1" s="173"/>
      <c r="BD1" s="175"/>
      <c r="BE1" s="175"/>
      <c r="BF1" s="175"/>
      <c r="BH1" s="173"/>
      <c r="BI1" s="173"/>
      <c r="BJ1" s="175"/>
      <c r="BK1" s="175"/>
      <c r="BL1" s="175"/>
      <c r="BM1" s="173"/>
      <c r="BN1" s="173"/>
      <c r="BO1" s="173"/>
      <c r="BP1" s="175"/>
      <c r="BQ1" s="175"/>
      <c r="BR1" s="175"/>
      <c r="BS1" s="171" t="str">
        <f>$B$1</f>
        <v>■令和３年度　中学3年生時点　歯科健康診査結果</v>
      </c>
      <c r="BT1" s="173"/>
      <c r="BU1" s="173"/>
      <c r="BV1" s="175"/>
      <c r="BW1" s="175"/>
      <c r="BX1" s="175"/>
      <c r="BY1" s="173"/>
      <c r="BZ1" s="173"/>
      <c r="CA1" s="173"/>
      <c r="CB1" s="175"/>
      <c r="CC1" s="175"/>
      <c r="CD1" s="175"/>
      <c r="CE1" s="173"/>
      <c r="CF1" s="173"/>
      <c r="CG1" s="173"/>
      <c r="CH1" s="175"/>
      <c r="CI1" s="175"/>
      <c r="CJ1" s="175"/>
      <c r="CK1" s="173"/>
      <c r="CL1" s="173"/>
      <c r="CM1" s="173"/>
      <c r="CN1" s="176"/>
      <c r="CO1" s="176"/>
      <c r="CP1" s="176"/>
      <c r="CQ1" s="173"/>
    </row>
    <row r="2" spans="1:126" s="1" customFormat="1" ht="35.25" customHeight="1">
      <c r="A2" s="59"/>
      <c r="B2" s="346" t="s">
        <v>0</v>
      </c>
      <c r="C2" s="347"/>
      <c r="D2" s="348"/>
      <c r="E2" s="346" t="s">
        <v>1</v>
      </c>
      <c r="F2" s="347"/>
      <c r="G2" s="349"/>
      <c r="H2" s="346" t="s">
        <v>33</v>
      </c>
      <c r="I2" s="347"/>
      <c r="J2" s="348"/>
      <c r="K2" s="346" t="s">
        <v>2</v>
      </c>
      <c r="L2" s="347"/>
      <c r="M2" s="349"/>
      <c r="N2" s="346" t="s">
        <v>34</v>
      </c>
      <c r="O2" s="347"/>
      <c r="P2" s="348"/>
      <c r="Q2" s="346" t="s">
        <v>3</v>
      </c>
      <c r="R2" s="347"/>
      <c r="S2" s="348"/>
      <c r="T2" s="338" t="s">
        <v>42</v>
      </c>
      <c r="U2" s="339"/>
      <c r="V2" s="340"/>
      <c r="W2" s="346" t="s">
        <v>4</v>
      </c>
      <c r="X2" s="347"/>
      <c r="Y2" s="348"/>
      <c r="Z2" s="338" t="s">
        <v>43</v>
      </c>
      <c r="AA2" s="339"/>
      <c r="AB2" s="340"/>
      <c r="AC2" s="350" t="s">
        <v>5</v>
      </c>
      <c r="AD2" s="351"/>
      <c r="AE2" s="352"/>
      <c r="AF2" s="341" t="s">
        <v>56</v>
      </c>
      <c r="AG2" s="342"/>
      <c r="AH2" s="343"/>
      <c r="AI2" s="350" t="s">
        <v>6</v>
      </c>
      <c r="AJ2" s="351"/>
      <c r="AK2" s="352"/>
      <c r="AL2" s="341" t="s">
        <v>7</v>
      </c>
      <c r="AM2" s="342"/>
      <c r="AN2" s="343"/>
      <c r="AO2" s="350" t="s">
        <v>8</v>
      </c>
      <c r="AP2" s="351"/>
      <c r="AQ2" s="352"/>
      <c r="AR2" s="341" t="s">
        <v>55</v>
      </c>
      <c r="AS2" s="342"/>
      <c r="AT2" s="343"/>
      <c r="AU2" s="353" t="s">
        <v>48</v>
      </c>
      <c r="AV2" s="354"/>
      <c r="AW2" s="354"/>
      <c r="AX2" s="354"/>
      <c r="AY2" s="354"/>
      <c r="AZ2" s="354"/>
      <c r="BA2" s="354"/>
      <c r="BB2" s="354"/>
      <c r="BC2" s="354"/>
      <c r="BD2" s="354"/>
      <c r="BE2" s="354"/>
      <c r="BF2" s="355"/>
      <c r="BG2" s="356" t="s">
        <v>49</v>
      </c>
      <c r="BH2" s="357"/>
      <c r="BI2" s="357"/>
      <c r="BJ2" s="357"/>
      <c r="BK2" s="357"/>
      <c r="BL2" s="357"/>
      <c r="BM2" s="357"/>
      <c r="BN2" s="357"/>
      <c r="BO2" s="357"/>
      <c r="BP2" s="357"/>
      <c r="BQ2" s="357"/>
      <c r="BR2" s="358"/>
      <c r="BS2" s="356" t="s">
        <v>9</v>
      </c>
      <c r="BT2" s="357"/>
      <c r="BU2" s="357"/>
      <c r="BV2" s="357"/>
      <c r="BW2" s="357"/>
      <c r="BX2" s="357"/>
      <c r="BY2" s="357"/>
      <c r="BZ2" s="357"/>
      <c r="CA2" s="357"/>
      <c r="CB2" s="357"/>
      <c r="CC2" s="357"/>
      <c r="CD2" s="358"/>
      <c r="CE2" s="356" t="s">
        <v>10</v>
      </c>
      <c r="CF2" s="357"/>
      <c r="CG2" s="357"/>
      <c r="CH2" s="357"/>
      <c r="CI2" s="357"/>
      <c r="CJ2" s="357"/>
      <c r="CK2" s="357"/>
      <c r="CL2" s="357"/>
      <c r="CM2" s="357"/>
      <c r="CN2" s="357"/>
      <c r="CO2" s="357"/>
      <c r="CP2" s="357"/>
      <c r="CQ2" s="357"/>
      <c r="CR2" s="357"/>
      <c r="CS2" s="357"/>
      <c r="CT2" s="357"/>
      <c r="CU2" s="357"/>
      <c r="CV2" s="358"/>
    </row>
    <row r="3" spans="1:126" s="1" customFormat="1" ht="13.5" customHeight="1">
      <c r="A3" s="336" t="s">
        <v>79</v>
      </c>
      <c r="B3" s="322" t="s">
        <v>19</v>
      </c>
      <c r="C3" s="324" t="s">
        <v>20</v>
      </c>
      <c r="D3" s="326" t="s">
        <v>21</v>
      </c>
      <c r="E3" s="322" t="s">
        <v>19</v>
      </c>
      <c r="F3" s="324" t="s">
        <v>20</v>
      </c>
      <c r="G3" s="328" t="s">
        <v>21</v>
      </c>
      <c r="H3" s="322" t="s">
        <v>19</v>
      </c>
      <c r="I3" s="324" t="s">
        <v>20</v>
      </c>
      <c r="J3" s="326" t="s">
        <v>21</v>
      </c>
      <c r="K3" s="322" t="s">
        <v>19</v>
      </c>
      <c r="L3" s="324" t="s">
        <v>20</v>
      </c>
      <c r="M3" s="328" t="s">
        <v>21</v>
      </c>
      <c r="N3" s="322" t="s">
        <v>19</v>
      </c>
      <c r="O3" s="324" t="s">
        <v>20</v>
      </c>
      <c r="P3" s="326" t="s">
        <v>21</v>
      </c>
      <c r="Q3" s="322" t="s">
        <v>19</v>
      </c>
      <c r="R3" s="324" t="s">
        <v>20</v>
      </c>
      <c r="S3" s="326" t="s">
        <v>21</v>
      </c>
      <c r="T3" s="322" t="s">
        <v>19</v>
      </c>
      <c r="U3" s="324" t="s">
        <v>20</v>
      </c>
      <c r="V3" s="326" t="s">
        <v>21</v>
      </c>
      <c r="W3" s="322" t="s">
        <v>19</v>
      </c>
      <c r="X3" s="324" t="s">
        <v>20</v>
      </c>
      <c r="Y3" s="326" t="s">
        <v>21</v>
      </c>
      <c r="Z3" s="322" t="s">
        <v>19</v>
      </c>
      <c r="AA3" s="324" t="s">
        <v>20</v>
      </c>
      <c r="AB3" s="326" t="s">
        <v>21</v>
      </c>
      <c r="AC3" s="330" t="s">
        <v>19</v>
      </c>
      <c r="AD3" s="332" t="s">
        <v>20</v>
      </c>
      <c r="AE3" s="334" t="s">
        <v>21</v>
      </c>
      <c r="AF3" s="330" t="s">
        <v>19</v>
      </c>
      <c r="AG3" s="332" t="s">
        <v>20</v>
      </c>
      <c r="AH3" s="334" t="s">
        <v>21</v>
      </c>
      <c r="AI3" s="330" t="s">
        <v>19</v>
      </c>
      <c r="AJ3" s="332" t="s">
        <v>20</v>
      </c>
      <c r="AK3" s="334" t="s">
        <v>21</v>
      </c>
      <c r="AL3" s="330" t="s">
        <v>19</v>
      </c>
      <c r="AM3" s="332" t="s">
        <v>20</v>
      </c>
      <c r="AN3" s="334" t="s">
        <v>21</v>
      </c>
      <c r="AO3" s="330" t="s">
        <v>19</v>
      </c>
      <c r="AP3" s="332" t="s">
        <v>20</v>
      </c>
      <c r="AQ3" s="344" t="s">
        <v>21</v>
      </c>
      <c r="AR3" s="330" t="s">
        <v>19</v>
      </c>
      <c r="AS3" s="332" t="s">
        <v>20</v>
      </c>
      <c r="AT3" s="334" t="s">
        <v>21</v>
      </c>
      <c r="AU3" s="330" t="s">
        <v>11</v>
      </c>
      <c r="AV3" s="332"/>
      <c r="AW3" s="334"/>
      <c r="AX3" s="364" t="s">
        <v>12</v>
      </c>
      <c r="AY3" s="365"/>
      <c r="AZ3" s="366"/>
      <c r="BA3" s="367" t="s">
        <v>13</v>
      </c>
      <c r="BB3" s="332"/>
      <c r="BC3" s="344"/>
      <c r="BD3" s="364" t="s">
        <v>14</v>
      </c>
      <c r="BE3" s="365"/>
      <c r="BF3" s="366"/>
      <c r="BG3" s="322" t="s">
        <v>11</v>
      </c>
      <c r="BH3" s="324"/>
      <c r="BI3" s="326"/>
      <c r="BJ3" s="359" t="s">
        <v>12</v>
      </c>
      <c r="BK3" s="360"/>
      <c r="BL3" s="361"/>
      <c r="BM3" s="322" t="s">
        <v>13</v>
      </c>
      <c r="BN3" s="324"/>
      <c r="BO3" s="326"/>
      <c r="BP3" s="362" t="s">
        <v>14</v>
      </c>
      <c r="BQ3" s="360"/>
      <c r="BR3" s="363"/>
      <c r="BS3" s="322" t="s">
        <v>15</v>
      </c>
      <c r="BT3" s="324"/>
      <c r="BU3" s="326"/>
      <c r="BV3" s="362" t="s">
        <v>16</v>
      </c>
      <c r="BW3" s="360"/>
      <c r="BX3" s="363"/>
      <c r="BY3" s="368" t="s">
        <v>17</v>
      </c>
      <c r="BZ3" s="324"/>
      <c r="CA3" s="328"/>
      <c r="CB3" s="362" t="s">
        <v>18</v>
      </c>
      <c r="CC3" s="360"/>
      <c r="CD3" s="363"/>
      <c r="CE3" s="322" t="s">
        <v>11</v>
      </c>
      <c r="CF3" s="324"/>
      <c r="CG3" s="326"/>
      <c r="CH3" s="359" t="s">
        <v>12</v>
      </c>
      <c r="CI3" s="360"/>
      <c r="CJ3" s="361"/>
      <c r="CK3" s="322" t="s">
        <v>13</v>
      </c>
      <c r="CL3" s="324"/>
      <c r="CM3" s="326"/>
      <c r="CN3" s="369" t="s">
        <v>14</v>
      </c>
      <c r="CO3" s="370"/>
      <c r="CP3" s="371"/>
      <c r="CQ3" s="322" t="s">
        <v>50</v>
      </c>
      <c r="CR3" s="324"/>
      <c r="CS3" s="326"/>
      <c r="CT3" s="372" t="s">
        <v>54</v>
      </c>
      <c r="CU3" s="373"/>
      <c r="CV3" s="374"/>
    </row>
    <row r="4" spans="1:126" s="1" customFormat="1" ht="14.25" customHeight="1">
      <c r="A4" s="337"/>
      <c r="B4" s="323"/>
      <c r="C4" s="325"/>
      <c r="D4" s="327"/>
      <c r="E4" s="323"/>
      <c r="F4" s="325"/>
      <c r="G4" s="329"/>
      <c r="H4" s="323"/>
      <c r="I4" s="325"/>
      <c r="J4" s="327"/>
      <c r="K4" s="323"/>
      <c r="L4" s="325"/>
      <c r="M4" s="329"/>
      <c r="N4" s="323"/>
      <c r="O4" s="325"/>
      <c r="P4" s="327"/>
      <c r="Q4" s="323"/>
      <c r="R4" s="325"/>
      <c r="S4" s="327"/>
      <c r="T4" s="323"/>
      <c r="U4" s="325"/>
      <c r="V4" s="327"/>
      <c r="W4" s="323"/>
      <c r="X4" s="325"/>
      <c r="Y4" s="327"/>
      <c r="Z4" s="323"/>
      <c r="AA4" s="325"/>
      <c r="AB4" s="327"/>
      <c r="AC4" s="331"/>
      <c r="AD4" s="333"/>
      <c r="AE4" s="335"/>
      <c r="AF4" s="331"/>
      <c r="AG4" s="333"/>
      <c r="AH4" s="335"/>
      <c r="AI4" s="331"/>
      <c r="AJ4" s="333"/>
      <c r="AK4" s="335"/>
      <c r="AL4" s="331"/>
      <c r="AM4" s="333"/>
      <c r="AN4" s="335"/>
      <c r="AO4" s="331"/>
      <c r="AP4" s="333"/>
      <c r="AQ4" s="345"/>
      <c r="AR4" s="331"/>
      <c r="AS4" s="333"/>
      <c r="AT4" s="335"/>
      <c r="AU4" s="80" t="s">
        <v>19</v>
      </c>
      <c r="AV4" s="79" t="s">
        <v>20</v>
      </c>
      <c r="AW4" s="78" t="s">
        <v>21</v>
      </c>
      <c r="AX4" s="83" t="s">
        <v>19</v>
      </c>
      <c r="AY4" s="57" t="s">
        <v>20</v>
      </c>
      <c r="AZ4" s="58" t="s">
        <v>21</v>
      </c>
      <c r="BA4" s="82" t="s">
        <v>19</v>
      </c>
      <c r="BB4" s="79" t="s">
        <v>20</v>
      </c>
      <c r="BC4" s="81" t="s">
        <v>21</v>
      </c>
      <c r="BD4" s="83" t="s">
        <v>19</v>
      </c>
      <c r="BE4" s="57" t="s">
        <v>20</v>
      </c>
      <c r="BF4" s="58" t="s">
        <v>21</v>
      </c>
      <c r="BG4" s="231" t="s">
        <v>19</v>
      </c>
      <c r="BH4" s="232" t="s">
        <v>20</v>
      </c>
      <c r="BI4" s="233" t="s">
        <v>21</v>
      </c>
      <c r="BJ4" s="234" t="s">
        <v>19</v>
      </c>
      <c r="BK4" s="235" t="s">
        <v>20</v>
      </c>
      <c r="BL4" s="236" t="s">
        <v>21</v>
      </c>
      <c r="BM4" s="231" t="s">
        <v>19</v>
      </c>
      <c r="BN4" s="232" t="s">
        <v>20</v>
      </c>
      <c r="BO4" s="233" t="s">
        <v>21</v>
      </c>
      <c r="BP4" s="237" t="s">
        <v>19</v>
      </c>
      <c r="BQ4" s="235" t="s">
        <v>20</v>
      </c>
      <c r="BR4" s="238" t="s">
        <v>21</v>
      </c>
      <c r="BS4" s="231" t="s">
        <v>19</v>
      </c>
      <c r="BT4" s="232" t="s">
        <v>20</v>
      </c>
      <c r="BU4" s="233" t="s">
        <v>21</v>
      </c>
      <c r="BV4" s="237" t="s">
        <v>19</v>
      </c>
      <c r="BW4" s="235" t="s">
        <v>20</v>
      </c>
      <c r="BX4" s="238" t="s">
        <v>21</v>
      </c>
      <c r="BY4" s="239" t="s">
        <v>19</v>
      </c>
      <c r="BZ4" s="232" t="s">
        <v>20</v>
      </c>
      <c r="CA4" s="240" t="s">
        <v>21</v>
      </c>
      <c r="CB4" s="237" t="s">
        <v>19</v>
      </c>
      <c r="CC4" s="235" t="s">
        <v>20</v>
      </c>
      <c r="CD4" s="238" t="s">
        <v>21</v>
      </c>
      <c r="CE4" s="231" t="s">
        <v>19</v>
      </c>
      <c r="CF4" s="232" t="s">
        <v>20</v>
      </c>
      <c r="CG4" s="233" t="s">
        <v>21</v>
      </c>
      <c r="CH4" s="234" t="s">
        <v>19</v>
      </c>
      <c r="CI4" s="235" t="s">
        <v>20</v>
      </c>
      <c r="CJ4" s="236" t="s">
        <v>21</v>
      </c>
      <c r="CK4" s="231" t="s">
        <v>19</v>
      </c>
      <c r="CL4" s="232" t="s">
        <v>20</v>
      </c>
      <c r="CM4" s="233" t="s">
        <v>21</v>
      </c>
      <c r="CN4" s="241" t="s">
        <v>19</v>
      </c>
      <c r="CO4" s="242" t="s">
        <v>20</v>
      </c>
      <c r="CP4" s="243" t="s">
        <v>21</v>
      </c>
      <c r="CQ4" s="231" t="s">
        <v>51</v>
      </c>
      <c r="CR4" s="244" t="s">
        <v>52</v>
      </c>
      <c r="CS4" s="245" t="s">
        <v>53</v>
      </c>
      <c r="CT4" s="239" t="s">
        <v>51</v>
      </c>
      <c r="CU4" s="244" t="s">
        <v>52</v>
      </c>
      <c r="CV4" s="245" t="s">
        <v>53</v>
      </c>
    </row>
    <row r="5" spans="1:126" s="2" customFormat="1" ht="18" customHeight="1">
      <c r="A5" s="87" t="s">
        <v>22</v>
      </c>
      <c r="B5" s="88">
        <v>1487</v>
      </c>
      <c r="C5" s="89">
        <v>1392</v>
      </c>
      <c r="D5" s="90">
        <v>2879</v>
      </c>
      <c r="E5" s="88">
        <v>407</v>
      </c>
      <c r="F5" s="89">
        <v>436</v>
      </c>
      <c r="G5" s="91">
        <v>843</v>
      </c>
      <c r="H5" s="92">
        <f t="shared" ref="H5:J5" si="0">IF(B5=0,0,E5/B5)</f>
        <v>0.27370544720914591</v>
      </c>
      <c r="I5" s="93">
        <f t="shared" si="0"/>
        <v>0.31321839080459768</v>
      </c>
      <c r="J5" s="94">
        <f t="shared" si="0"/>
        <v>0.29281000347342828</v>
      </c>
      <c r="K5" s="88">
        <v>222</v>
      </c>
      <c r="L5" s="89">
        <v>242</v>
      </c>
      <c r="M5" s="91">
        <v>464</v>
      </c>
      <c r="N5" s="95">
        <f>IF(E5=0,0,K5/E5)</f>
        <v>0.54545454545454541</v>
      </c>
      <c r="O5" s="96">
        <f t="shared" ref="N5:P6" si="1">IF(F5=0,0,L5/F5)</f>
        <v>0.55504587155963303</v>
      </c>
      <c r="P5" s="97">
        <f t="shared" si="1"/>
        <v>0.55041518386714117</v>
      </c>
      <c r="Q5" s="88">
        <v>512</v>
      </c>
      <c r="R5" s="89">
        <v>504</v>
      </c>
      <c r="S5" s="90">
        <v>1016</v>
      </c>
      <c r="T5" s="98">
        <f t="shared" ref="T5:V5" si="2">IF(B5=0,0,Q5/B5)</f>
        <v>0.34431741761936785</v>
      </c>
      <c r="U5" s="99">
        <f t="shared" si="2"/>
        <v>0.36206896551724138</v>
      </c>
      <c r="V5" s="100">
        <f t="shared" si="2"/>
        <v>0.35290031260854465</v>
      </c>
      <c r="W5" s="88">
        <v>654</v>
      </c>
      <c r="X5" s="89">
        <v>808</v>
      </c>
      <c r="Y5" s="90">
        <v>1462</v>
      </c>
      <c r="Z5" s="98">
        <f t="shared" ref="Z5:AB5" si="3">IF(B5=0,0,W5/B5)</f>
        <v>0.43981170141223941</v>
      </c>
      <c r="AA5" s="99">
        <f t="shared" si="3"/>
        <v>0.58045977011494254</v>
      </c>
      <c r="AB5" s="100">
        <f t="shared" si="3"/>
        <v>0.50781521361583881</v>
      </c>
      <c r="AC5" s="88">
        <v>4</v>
      </c>
      <c r="AD5" s="89">
        <v>9</v>
      </c>
      <c r="AE5" s="90">
        <v>13</v>
      </c>
      <c r="AF5" s="98">
        <f>IF(B5=0,0,AC5/B5)</f>
        <v>2.6899798251513113E-3</v>
      </c>
      <c r="AG5" s="99">
        <f t="shared" ref="AG5:AH5" si="4">IF(C5=0,0,AD5/C5)</f>
        <v>6.4655172413793103E-3</v>
      </c>
      <c r="AH5" s="100">
        <f t="shared" si="4"/>
        <v>4.5154567558179926E-3</v>
      </c>
      <c r="AI5" s="88">
        <v>1170</v>
      </c>
      <c r="AJ5" s="89">
        <v>1321</v>
      </c>
      <c r="AK5" s="90">
        <v>2491</v>
      </c>
      <c r="AL5" s="98">
        <f t="shared" ref="AL5:AN5" si="5">IF(B5=0,0,AI5/B5)</f>
        <v>0.7868190988567586</v>
      </c>
      <c r="AM5" s="99">
        <f t="shared" si="5"/>
        <v>0.9489942528735632</v>
      </c>
      <c r="AN5" s="100">
        <f t="shared" si="5"/>
        <v>0.86523098298020151</v>
      </c>
      <c r="AO5" s="88">
        <v>287</v>
      </c>
      <c r="AP5" s="89">
        <v>347</v>
      </c>
      <c r="AQ5" s="91">
        <v>634</v>
      </c>
      <c r="AR5" s="178">
        <f>IF(AO5=0,0,AO5/B5)</f>
        <v>0.19300605245460659</v>
      </c>
      <c r="AS5" s="179">
        <f t="shared" ref="AS5" si="6">IF(AP5=0,0,AP5/C5)</f>
        <v>0.24928160919540229</v>
      </c>
      <c r="AT5" s="180">
        <f t="shared" ref="AT5" si="7">AQ5/D5</f>
        <v>0.22021535255296978</v>
      </c>
      <c r="AU5" s="181">
        <v>6</v>
      </c>
      <c r="AV5" s="182">
        <v>13</v>
      </c>
      <c r="AW5" s="183">
        <v>19</v>
      </c>
      <c r="AX5" s="184">
        <f>IF(AU5=0,0,AU5/B5*100)</f>
        <v>0.40349697377269672</v>
      </c>
      <c r="AY5" s="185">
        <f t="shared" ref="AX5:AZ20" si="8">IF(AV5=0,0,AV5/C5*100)</f>
        <v>0.9339080459770116</v>
      </c>
      <c r="AZ5" s="186">
        <f t="shared" si="8"/>
        <v>0.65995137200416809</v>
      </c>
      <c r="BA5" s="187">
        <v>2</v>
      </c>
      <c r="BB5" s="182">
        <v>4</v>
      </c>
      <c r="BC5" s="188">
        <v>6</v>
      </c>
      <c r="BD5" s="189">
        <f t="shared" ref="BD5:BF20" si="9">IF(BA5=0,0,BA5/B5*100)</f>
        <v>0.13449899125756556</v>
      </c>
      <c r="BE5" s="190">
        <f t="shared" si="9"/>
        <v>0.28735632183908044</v>
      </c>
      <c r="BF5" s="191">
        <f t="shared" si="9"/>
        <v>0.20840569642236886</v>
      </c>
      <c r="BG5" s="181">
        <v>293</v>
      </c>
      <c r="BH5" s="182">
        <v>318</v>
      </c>
      <c r="BI5" s="183">
        <v>611</v>
      </c>
      <c r="BJ5" s="246">
        <f t="shared" ref="BJ5:BL20" si="10">IF(BG5=0,0,BG5/B5*100)</f>
        <v>19.704102219233356</v>
      </c>
      <c r="BK5" s="190">
        <f t="shared" si="10"/>
        <v>22.844827586206897</v>
      </c>
      <c r="BL5" s="247">
        <f t="shared" si="10"/>
        <v>21.222646752344566</v>
      </c>
      <c r="BM5" s="181">
        <v>90</v>
      </c>
      <c r="BN5" s="182">
        <v>106</v>
      </c>
      <c r="BO5" s="183">
        <v>196</v>
      </c>
      <c r="BP5" s="189">
        <f t="shared" ref="BP5:BR20" si="11">IF(BM5=0,0,BM5/B5*100)</f>
        <v>6.0524546065904499</v>
      </c>
      <c r="BQ5" s="190">
        <f t="shared" si="11"/>
        <v>7.6149425287356323</v>
      </c>
      <c r="BR5" s="191">
        <f t="shared" si="11"/>
        <v>6.8079194164640509</v>
      </c>
      <c r="BS5" s="248">
        <v>172</v>
      </c>
      <c r="BT5" s="249">
        <v>132</v>
      </c>
      <c r="BU5" s="250">
        <v>304</v>
      </c>
      <c r="BV5" s="106">
        <f t="shared" ref="BV5:BX5" si="12">IF(B5=0,0,BS5/B5)</f>
        <v>0.11566913248150638</v>
      </c>
      <c r="BW5" s="107">
        <f t="shared" si="12"/>
        <v>9.4827586206896547E-2</v>
      </c>
      <c r="BX5" s="108">
        <f t="shared" si="12"/>
        <v>0.1055922195206669</v>
      </c>
      <c r="BY5" s="251">
        <v>80</v>
      </c>
      <c r="BZ5" s="249">
        <v>53</v>
      </c>
      <c r="CA5" s="252">
        <v>133</v>
      </c>
      <c r="CB5" s="106">
        <f t="shared" ref="CB5:CD5" si="13">IF(B5=0,0,BY5/B5)</f>
        <v>5.379959650302623E-2</v>
      </c>
      <c r="CC5" s="107">
        <f t="shared" si="13"/>
        <v>3.8074712643678163E-2</v>
      </c>
      <c r="CD5" s="108">
        <f t="shared" si="13"/>
        <v>4.6196596040291769E-2</v>
      </c>
      <c r="CE5" s="248">
        <v>185</v>
      </c>
      <c r="CF5" s="249">
        <v>101</v>
      </c>
      <c r="CG5" s="250">
        <v>286</v>
      </c>
      <c r="CH5" s="253">
        <f t="shared" ref="CH5:CJ5" si="14">IF(B5=0,0,CE5/B5)</f>
        <v>0.12441156691324814</v>
      </c>
      <c r="CI5" s="107">
        <f t="shared" si="14"/>
        <v>7.2557471264367818E-2</v>
      </c>
      <c r="CJ5" s="254">
        <f t="shared" si="14"/>
        <v>9.9340048627995836E-2</v>
      </c>
      <c r="CK5" s="248">
        <v>78</v>
      </c>
      <c r="CL5" s="249">
        <v>50</v>
      </c>
      <c r="CM5" s="250">
        <v>128</v>
      </c>
      <c r="CN5" s="253">
        <f t="shared" ref="CN5:CP5" si="15">IF(B5=0,0,CK5/B5)</f>
        <v>5.2454606590450571E-2</v>
      </c>
      <c r="CO5" s="107">
        <f t="shared" si="15"/>
        <v>3.5919540229885055E-2</v>
      </c>
      <c r="CP5" s="254">
        <f t="shared" si="15"/>
        <v>4.4459881903438692E-2</v>
      </c>
      <c r="CQ5" s="255">
        <f>CE5+CK5</f>
        <v>263</v>
      </c>
      <c r="CR5" s="256">
        <f t="shared" ref="CR5" si="16">CF5+CL5</f>
        <v>151</v>
      </c>
      <c r="CS5" s="257">
        <f t="shared" ref="CS5" si="17">CQ5+CR5</f>
        <v>414</v>
      </c>
      <c r="CT5" s="258">
        <f t="shared" ref="CT5:CV5" si="18">IF(B5=0,0,CQ5/B5)</f>
        <v>0.17686617350369871</v>
      </c>
      <c r="CU5" s="107">
        <f t="shared" si="18"/>
        <v>0.10847701149425287</v>
      </c>
      <c r="CV5" s="108">
        <f t="shared" si="18"/>
        <v>0.14379993053143453</v>
      </c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</row>
    <row r="6" spans="1:126" s="2" customFormat="1" ht="18" customHeight="1">
      <c r="A6" s="101" t="s">
        <v>23</v>
      </c>
      <c r="B6" s="102">
        <v>534</v>
      </c>
      <c r="C6" s="103">
        <v>458</v>
      </c>
      <c r="D6" s="104">
        <v>992</v>
      </c>
      <c r="E6" s="102">
        <v>183</v>
      </c>
      <c r="F6" s="103">
        <v>166</v>
      </c>
      <c r="G6" s="105">
        <v>349</v>
      </c>
      <c r="H6" s="106">
        <f t="shared" ref="H6:H28" si="19">IF(B6=0,0,E6/B6)</f>
        <v>0.34269662921348315</v>
      </c>
      <c r="I6" s="107">
        <f t="shared" ref="I6:I29" si="20">IF(C6=0,0,F6/C6)</f>
        <v>0.36244541484716158</v>
      </c>
      <c r="J6" s="108">
        <f t="shared" ref="J6:J29" si="21">IF(D6=0,0,G6/D6)</f>
        <v>0.35181451612903225</v>
      </c>
      <c r="K6" s="102">
        <v>105</v>
      </c>
      <c r="L6" s="103">
        <v>77</v>
      </c>
      <c r="M6" s="105">
        <v>182</v>
      </c>
      <c r="N6" s="95">
        <f t="shared" si="1"/>
        <v>0.57377049180327866</v>
      </c>
      <c r="O6" s="96">
        <f t="shared" si="1"/>
        <v>0.46385542168674698</v>
      </c>
      <c r="P6" s="97">
        <f t="shared" si="1"/>
        <v>0.52148997134670483</v>
      </c>
      <c r="Q6" s="102">
        <v>138</v>
      </c>
      <c r="R6" s="103">
        <v>146</v>
      </c>
      <c r="S6" s="104">
        <v>284</v>
      </c>
      <c r="T6" s="109">
        <f t="shared" ref="T6:T28" si="22">IF(B6=0,0,Q6/B6)</f>
        <v>0.25842696629213485</v>
      </c>
      <c r="U6" s="110">
        <f t="shared" ref="U6:U29" si="23">IF(C6=0,0,R6/C6)</f>
        <v>0.31877729257641924</v>
      </c>
      <c r="V6" s="111">
        <f t="shared" ref="V6:V29" si="24">IF(D6=0,0,S6/D6)</f>
        <v>0.28629032258064518</v>
      </c>
      <c r="W6" s="102">
        <v>252</v>
      </c>
      <c r="X6" s="103">
        <v>233</v>
      </c>
      <c r="Y6" s="104">
        <v>485</v>
      </c>
      <c r="Z6" s="109">
        <f t="shared" ref="Z6:Z29" si="25">IF(B6=0,0,W6/B6)</f>
        <v>0.47191011235955055</v>
      </c>
      <c r="AA6" s="110">
        <f t="shared" ref="AA6:AA29" si="26">IF(C6=0,0,X6/C6)</f>
        <v>0.50873362445414849</v>
      </c>
      <c r="AB6" s="111">
        <f t="shared" ref="AB6:AB29" si="27">IF(D6=0,0,Y6/D6)</f>
        <v>0.48891129032258063</v>
      </c>
      <c r="AC6" s="102">
        <v>1</v>
      </c>
      <c r="AD6" s="103">
        <v>0</v>
      </c>
      <c r="AE6" s="104">
        <v>1</v>
      </c>
      <c r="AF6" s="109">
        <f t="shared" ref="AF6:AF29" si="28">IF(B6=0,0,AC6/B6)</f>
        <v>1.8726591760299626E-3</v>
      </c>
      <c r="AG6" s="110">
        <f t="shared" ref="AG6:AG29" si="29">IF(C6=0,0,AD6/C6)</f>
        <v>0</v>
      </c>
      <c r="AH6" s="111">
        <f t="shared" ref="AH6:AH29" si="30">IF(D6=0,0,AE6/D6)</f>
        <v>1.0080645161290322E-3</v>
      </c>
      <c r="AI6" s="102">
        <v>391</v>
      </c>
      <c r="AJ6" s="103">
        <v>379</v>
      </c>
      <c r="AK6" s="104">
        <v>770</v>
      </c>
      <c r="AL6" s="192">
        <f t="shared" ref="AL6:AL29" si="31">IF(B6=0,0,AI6/B6)</f>
        <v>0.73220973782771537</v>
      </c>
      <c r="AM6" s="193">
        <f t="shared" ref="AM6:AM29" si="32">IF(C6=0,0,AJ6/C6)</f>
        <v>0.82751091703056767</v>
      </c>
      <c r="AN6" s="194">
        <f t="shared" ref="AN6:AN29" si="33">IF(D6=0,0,AK6/D6)</f>
        <v>0.77620967741935487</v>
      </c>
      <c r="AO6" s="102">
        <v>188</v>
      </c>
      <c r="AP6" s="103">
        <v>239</v>
      </c>
      <c r="AQ6" s="105">
        <v>427</v>
      </c>
      <c r="AR6" s="195">
        <f t="shared" ref="AR6:AR12" si="34">IF(AO6=0,0,AO6/B6)</f>
        <v>0.35205992509363299</v>
      </c>
      <c r="AS6" s="196">
        <f t="shared" ref="AS6:AS12" si="35">IF(AP6=0,0,AP6/C6)</f>
        <v>0.52183406113537123</v>
      </c>
      <c r="AT6" s="197">
        <f t="shared" ref="AT6:AT12" si="36">AQ6/D6</f>
        <v>0.43044354838709675</v>
      </c>
      <c r="AU6" s="102">
        <v>6</v>
      </c>
      <c r="AV6" s="103">
        <v>7</v>
      </c>
      <c r="AW6" s="104">
        <v>13</v>
      </c>
      <c r="AX6" s="189">
        <f t="shared" si="8"/>
        <v>1.1235955056179776</v>
      </c>
      <c r="AY6" s="190">
        <f t="shared" si="8"/>
        <v>1.5283842794759825</v>
      </c>
      <c r="AZ6" s="191">
        <f t="shared" si="8"/>
        <v>1.310483870967742</v>
      </c>
      <c r="BA6" s="198">
        <v>1</v>
      </c>
      <c r="BB6" s="103">
        <v>0</v>
      </c>
      <c r="BC6" s="105">
        <v>1</v>
      </c>
      <c r="BD6" s="189">
        <f t="shared" si="9"/>
        <v>0.18726591760299627</v>
      </c>
      <c r="BE6" s="190">
        <f t="shared" si="9"/>
        <v>0</v>
      </c>
      <c r="BF6" s="191">
        <f t="shared" si="9"/>
        <v>0.10080645161290322</v>
      </c>
      <c r="BG6" s="102">
        <v>119</v>
      </c>
      <c r="BH6" s="103">
        <v>114</v>
      </c>
      <c r="BI6" s="104">
        <v>233</v>
      </c>
      <c r="BJ6" s="246">
        <f t="shared" si="10"/>
        <v>22.284644194756552</v>
      </c>
      <c r="BK6" s="190">
        <f t="shared" si="10"/>
        <v>24.890829694323145</v>
      </c>
      <c r="BL6" s="247">
        <f t="shared" si="10"/>
        <v>23.487903225806452</v>
      </c>
      <c r="BM6" s="102">
        <v>8</v>
      </c>
      <c r="BN6" s="103">
        <v>8</v>
      </c>
      <c r="BO6" s="104">
        <v>16</v>
      </c>
      <c r="BP6" s="189">
        <f t="shared" si="11"/>
        <v>1.4981273408239701</v>
      </c>
      <c r="BQ6" s="190">
        <f t="shared" si="11"/>
        <v>1.7467248908296942</v>
      </c>
      <c r="BR6" s="191">
        <f t="shared" si="11"/>
        <v>1.6129032258064515</v>
      </c>
      <c r="BS6" s="248">
        <v>101</v>
      </c>
      <c r="BT6" s="249">
        <v>56</v>
      </c>
      <c r="BU6" s="250">
        <v>157</v>
      </c>
      <c r="BV6" s="106">
        <f t="shared" ref="BV6:BV14" si="37">IF(B6=0,0,BS6/B6)</f>
        <v>0.18913857677902621</v>
      </c>
      <c r="BW6" s="107">
        <f t="shared" ref="BW6:BW14" si="38">IF(C6=0,0,BT6/C6)</f>
        <v>0.1222707423580786</v>
      </c>
      <c r="BX6" s="108">
        <f t="shared" ref="BX6:BX14" si="39">IF(D6=0,0,BU6/D6)</f>
        <v>0.15826612903225806</v>
      </c>
      <c r="BY6" s="251">
        <v>4</v>
      </c>
      <c r="BZ6" s="249">
        <v>2</v>
      </c>
      <c r="CA6" s="252">
        <v>6</v>
      </c>
      <c r="CB6" s="106">
        <f t="shared" ref="CB6:CB17" si="40">IF(B6=0,0,BY6/B6)</f>
        <v>7.4906367041198503E-3</v>
      </c>
      <c r="CC6" s="107">
        <f t="shared" ref="CC6:CC17" si="41">IF(C6=0,0,BZ6/C6)</f>
        <v>4.3668122270742356E-3</v>
      </c>
      <c r="CD6" s="108">
        <f t="shared" ref="CD6:CD17" si="42">IF(D6=0,0,CA6/D6)</f>
        <v>6.0483870967741934E-3</v>
      </c>
      <c r="CE6" s="248">
        <v>83</v>
      </c>
      <c r="CF6" s="249">
        <v>49</v>
      </c>
      <c r="CG6" s="250">
        <v>132</v>
      </c>
      <c r="CH6" s="253">
        <f t="shared" ref="CH6:CH17" si="43">IF(B6=0,0,CE6/B6)</f>
        <v>0.15543071161048688</v>
      </c>
      <c r="CI6" s="107">
        <f t="shared" ref="CI6:CI17" si="44">IF(C6=0,0,CF6/C6)</f>
        <v>0.10698689956331878</v>
      </c>
      <c r="CJ6" s="254">
        <f t="shared" ref="CJ6:CJ17" si="45">IF(D6=0,0,CG6/D6)</f>
        <v>0.13306451612903225</v>
      </c>
      <c r="CK6" s="248">
        <v>3</v>
      </c>
      <c r="CL6" s="249">
        <v>3</v>
      </c>
      <c r="CM6" s="250">
        <v>6</v>
      </c>
      <c r="CN6" s="253">
        <f t="shared" ref="CN6:CN17" si="46">IF(B6=0,0,CK6/B6)</f>
        <v>5.6179775280898875E-3</v>
      </c>
      <c r="CO6" s="107">
        <f t="shared" ref="CO6:CO17" si="47">IF(C6=0,0,CL6/C6)</f>
        <v>6.5502183406113534E-3</v>
      </c>
      <c r="CP6" s="254">
        <f t="shared" ref="CP6:CP17" si="48">IF(D6=0,0,CM6/D6)</f>
        <v>6.0483870967741934E-3</v>
      </c>
      <c r="CQ6" s="255">
        <f t="shared" ref="CQ6:CQ17" si="49">CE6+CK6</f>
        <v>86</v>
      </c>
      <c r="CR6" s="256">
        <f t="shared" ref="CR6:CR17" si="50">CF6+CL6</f>
        <v>52</v>
      </c>
      <c r="CS6" s="257">
        <f t="shared" ref="CS6:CS17" si="51">CQ6+CR6</f>
        <v>138</v>
      </c>
      <c r="CT6" s="258">
        <f t="shared" ref="CT6:CT17" si="52">IF(B6=0,0,CQ6/B6)</f>
        <v>0.16104868913857678</v>
      </c>
      <c r="CU6" s="107">
        <f t="shared" ref="CU6:CU17" si="53">IF(C6=0,0,CR6/C6)</f>
        <v>0.11353711790393013</v>
      </c>
      <c r="CV6" s="108">
        <f t="shared" ref="CV6:CV17" si="54">IF(D6=0,0,CS6/D6)</f>
        <v>0.13911290322580644</v>
      </c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</row>
    <row r="7" spans="1:126" s="2" customFormat="1" ht="18" customHeight="1">
      <c r="A7" s="101" t="s">
        <v>24</v>
      </c>
      <c r="B7" s="102">
        <v>590</v>
      </c>
      <c r="C7" s="103">
        <v>542</v>
      </c>
      <c r="D7" s="104">
        <v>1132</v>
      </c>
      <c r="E7" s="102">
        <v>199</v>
      </c>
      <c r="F7" s="103">
        <v>194</v>
      </c>
      <c r="G7" s="105">
        <v>393</v>
      </c>
      <c r="H7" s="106">
        <f t="shared" si="19"/>
        <v>0.33728813559322035</v>
      </c>
      <c r="I7" s="107">
        <f t="shared" si="20"/>
        <v>0.35793357933579334</v>
      </c>
      <c r="J7" s="108">
        <f t="shared" si="21"/>
        <v>0.34717314487632511</v>
      </c>
      <c r="K7" s="102">
        <v>151</v>
      </c>
      <c r="L7" s="103">
        <v>147</v>
      </c>
      <c r="M7" s="105">
        <v>298</v>
      </c>
      <c r="N7" s="95">
        <f t="shared" ref="N7:N29" si="55">IF(E7=0,0,K7/E7)</f>
        <v>0.75879396984924619</v>
      </c>
      <c r="O7" s="96">
        <f t="shared" ref="O7:O29" si="56">IF(F7=0,0,L7/F7)</f>
        <v>0.75773195876288657</v>
      </c>
      <c r="P7" s="97">
        <f t="shared" ref="P7:P29" si="57">IF(G7=0,0,M7/G7)</f>
        <v>0.75826972010178118</v>
      </c>
      <c r="Q7" s="102">
        <v>86</v>
      </c>
      <c r="R7" s="103">
        <v>77</v>
      </c>
      <c r="S7" s="104">
        <v>163</v>
      </c>
      <c r="T7" s="109">
        <f t="shared" si="22"/>
        <v>0.14576271186440679</v>
      </c>
      <c r="U7" s="110">
        <f t="shared" si="23"/>
        <v>0.14206642066420663</v>
      </c>
      <c r="V7" s="111">
        <f t="shared" si="24"/>
        <v>0.14399293286219081</v>
      </c>
      <c r="W7" s="102">
        <v>378</v>
      </c>
      <c r="X7" s="103">
        <v>405</v>
      </c>
      <c r="Y7" s="104">
        <v>783</v>
      </c>
      <c r="Z7" s="109">
        <f t="shared" si="25"/>
        <v>0.64067796610169492</v>
      </c>
      <c r="AA7" s="110">
        <f t="shared" si="26"/>
        <v>0.74723247232472323</v>
      </c>
      <c r="AB7" s="111">
        <f t="shared" si="27"/>
        <v>0.69169611307420498</v>
      </c>
      <c r="AC7" s="102">
        <v>3</v>
      </c>
      <c r="AD7" s="103">
        <v>1</v>
      </c>
      <c r="AE7" s="104">
        <v>4</v>
      </c>
      <c r="AF7" s="109">
        <f t="shared" si="28"/>
        <v>5.084745762711864E-3</v>
      </c>
      <c r="AG7" s="110">
        <f t="shared" si="29"/>
        <v>1.8450184501845018E-3</v>
      </c>
      <c r="AH7" s="111">
        <f t="shared" si="30"/>
        <v>3.5335689045936395E-3</v>
      </c>
      <c r="AI7" s="102">
        <v>467</v>
      </c>
      <c r="AJ7" s="103">
        <v>483</v>
      </c>
      <c r="AK7" s="104">
        <v>950</v>
      </c>
      <c r="AL7" s="192">
        <f t="shared" si="31"/>
        <v>0.79152542372881352</v>
      </c>
      <c r="AM7" s="193">
        <f t="shared" si="32"/>
        <v>0.89114391143911442</v>
      </c>
      <c r="AN7" s="194">
        <f t="shared" si="33"/>
        <v>0.83922261484098937</v>
      </c>
      <c r="AO7" s="102">
        <v>218</v>
      </c>
      <c r="AP7" s="103">
        <v>234</v>
      </c>
      <c r="AQ7" s="105">
        <v>452</v>
      </c>
      <c r="AR7" s="195">
        <f t="shared" si="34"/>
        <v>0.36949152542372882</v>
      </c>
      <c r="AS7" s="196">
        <f t="shared" si="35"/>
        <v>0.43173431734317341</v>
      </c>
      <c r="AT7" s="197">
        <f t="shared" si="36"/>
        <v>0.39929328621908128</v>
      </c>
      <c r="AU7" s="102">
        <v>9</v>
      </c>
      <c r="AV7" s="103">
        <v>15</v>
      </c>
      <c r="AW7" s="104">
        <v>24</v>
      </c>
      <c r="AX7" s="189">
        <f t="shared" si="8"/>
        <v>1.5254237288135595</v>
      </c>
      <c r="AY7" s="190">
        <f t="shared" si="8"/>
        <v>2.7675276752767526</v>
      </c>
      <c r="AZ7" s="191">
        <f t="shared" si="8"/>
        <v>2.1201413427561837</v>
      </c>
      <c r="BA7" s="198">
        <v>3</v>
      </c>
      <c r="BB7" s="103">
        <v>1</v>
      </c>
      <c r="BC7" s="105">
        <v>4</v>
      </c>
      <c r="BD7" s="189">
        <f t="shared" si="9"/>
        <v>0.50847457627118642</v>
      </c>
      <c r="BE7" s="190">
        <f t="shared" si="9"/>
        <v>0.18450184501845018</v>
      </c>
      <c r="BF7" s="191">
        <f t="shared" si="9"/>
        <v>0.35335689045936397</v>
      </c>
      <c r="BG7" s="102">
        <v>139</v>
      </c>
      <c r="BH7" s="103">
        <v>146</v>
      </c>
      <c r="BI7" s="104">
        <v>285</v>
      </c>
      <c r="BJ7" s="246">
        <f t="shared" si="10"/>
        <v>23.559322033898304</v>
      </c>
      <c r="BK7" s="190">
        <f t="shared" si="10"/>
        <v>26.937269372693727</v>
      </c>
      <c r="BL7" s="247">
        <f t="shared" si="10"/>
        <v>25.176678445229683</v>
      </c>
      <c r="BM7" s="102">
        <v>60</v>
      </c>
      <c r="BN7" s="103">
        <v>46</v>
      </c>
      <c r="BO7" s="104">
        <v>106</v>
      </c>
      <c r="BP7" s="189">
        <f t="shared" si="11"/>
        <v>10.16949152542373</v>
      </c>
      <c r="BQ7" s="190">
        <f t="shared" si="11"/>
        <v>8.4870848708487081</v>
      </c>
      <c r="BR7" s="191">
        <f t="shared" si="11"/>
        <v>9.3639575971731439</v>
      </c>
      <c r="BS7" s="248">
        <v>113</v>
      </c>
      <c r="BT7" s="249">
        <v>72</v>
      </c>
      <c r="BU7" s="250">
        <v>185</v>
      </c>
      <c r="BV7" s="106">
        <f t="shared" si="37"/>
        <v>0.19152542372881357</v>
      </c>
      <c r="BW7" s="107">
        <f t="shared" si="38"/>
        <v>0.13284132841328414</v>
      </c>
      <c r="BX7" s="108">
        <f t="shared" si="39"/>
        <v>0.16342756183745583</v>
      </c>
      <c r="BY7" s="251">
        <v>25</v>
      </c>
      <c r="BZ7" s="249">
        <v>12</v>
      </c>
      <c r="CA7" s="252">
        <v>37</v>
      </c>
      <c r="CB7" s="106">
        <f t="shared" si="40"/>
        <v>4.2372881355932202E-2</v>
      </c>
      <c r="CC7" s="107">
        <f t="shared" si="41"/>
        <v>2.2140221402214021E-2</v>
      </c>
      <c r="CD7" s="108">
        <f t="shared" si="42"/>
        <v>3.2685512367491169E-2</v>
      </c>
      <c r="CE7" s="248">
        <v>112</v>
      </c>
      <c r="CF7" s="249">
        <v>85</v>
      </c>
      <c r="CG7" s="250">
        <v>197</v>
      </c>
      <c r="CH7" s="253">
        <f t="shared" si="43"/>
        <v>0.18983050847457628</v>
      </c>
      <c r="CI7" s="107">
        <f t="shared" si="44"/>
        <v>0.15682656826568267</v>
      </c>
      <c r="CJ7" s="254">
        <f t="shared" si="45"/>
        <v>0.17402826855123674</v>
      </c>
      <c r="CK7" s="248">
        <v>30</v>
      </c>
      <c r="CL7" s="249">
        <v>8</v>
      </c>
      <c r="CM7" s="250">
        <v>38</v>
      </c>
      <c r="CN7" s="253">
        <f t="shared" si="46"/>
        <v>5.0847457627118647E-2</v>
      </c>
      <c r="CO7" s="107">
        <f t="shared" si="47"/>
        <v>1.4760147601476014E-2</v>
      </c>
      <c r="CP7" s="254">
        <f t="shared" si="48"/>
        <v>3.3568904593639579E-2</v>
      </c>
      <c r="CQ7" s="255">
        <f t="shared" si="49"/>
        <v>142</v>
      </c>
      <c r="CR7" s="256">
        <f t="shared" si="50"/>
        <v>93</v>
      </c>
      <c r="CS7" s="257">
        <f t="shared" si="51"/>
        <v>235</v>
      </c>
      <c r="CT7" s="258">
        <f t="shared" si="52"/>
        <v>0.24067796610169492</v>
      </c>
      <c r="CU7" s="107">
        <f t="shared" si="53"/>
        <v>0.17158671586715868</v>
      </c>
      <c r="CV7" s="108">
        <f t="shared" si="54"/>
        <v>0.20759717314487633</v>
      </c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</row>
    <row r="8" spans="1:126" s="74" customFormat="1" ht="18" customHeight="1">
      <c r="A8" s="112" t="s">
        <v>25</v>
      </c>
      <c r="B8" s="113">
        <v>370</v>
      </c>
      <c r="C8" s="114">
        <v>327</v>
      </c>
      <c r="D8" s="115">
        <v>697</v>
      </c>
      <c r="E8" s="113">
        <v>136</v>
      </c>
      <c r="F8" s="114">
        <v>137</v>
      </c>
      <c r="G8" s="116">
        <v>273</v>
      </c>
      <c r="H8" s="106">
        <f t="shared" si="19"/>
        <v>0.36756756756756759</v>
      </c>
      <c r="I8" s="107">
        <f t="shared" si="20"/>
        <v>0.41896024464831805</v>
      </c>
      <c r="J8" s="108">
        <f t="shared" si="21"/>
        <v>0.39167862266857961</v>
      </c>
      <c r="K8" s="113">
        <v>104</v>
      </c>
      <c r="L8" s="114">
        <v>112</v>
      </c>
      <c r="M8" s="116">
        <v>216</v>
      </c>
      <c r="N8" s="95">
        <f t="shared" si="55"/>
        <v>0.76470588235294112</v>
      </c>
      <c r="O8" s="96">
        <f t="shared" si="56"/>
        <v>0.81751824817518248</v>
      </c>
      <c r="P8" s="97">
        <f t="shared" si="57"/>
        <v>0.79120879120879117</v>
      </c>
      <c r="Q8" s="113">
        <v>41</v>
      </c>
      <c r="R8" s="114">
        <v>32</v>
      </c>
      <c r="S8" s="115">
        <v>73</v>
      </c>
      <c r="T8" s="117">
        <f t="shared" si="22"/>
        <v>0.11081081081081082</v>
      </c>
      <c r="U8" s="118">
        <f t="shared" si="23"/>
        <v>9.7859327217125383E-2</v>
      </c>
      <c r="V8" s="119">
        <f t="shared" si="24"/>
        <v>0.10473457675753228</v>
      </c>
      <c r="W8" s="113">
        <v>313</v>
      </c>
      <c r="X8" s="114">
        <v>358</v>
      </c>
      <c r="Y8" s="115">
        <v>671</v>
      </c>
      <c r="Z8" s="117">
        <f t="shared" si="25"/>
        <v>0.84594594594594597</v>
      </c>
      <c r="AA8" s="118">
        <f t="shared" si="26"/>
        <v>1.0948012232415902</v>
      </c>
      <c r="AB8" s="119">
        <f t="shared" si="27"/>
        <v>0.9626972740315638</v>
      </c>
      <c r="AC8" s="113">
        <v>0</v>
      </c>
      <c r="AD8" s="114">
        <v>0</v>
      </c>
      <c r="AE8" s="115">
        <v>0</v>
      </c>
      <c r="AF8" s="117">
        <f t="shared" si="28"/>
        <v>0</v>
      </c>
      <c r="AG8" s="118">
        <f t="shared" si="29"/>
        <v>0</v>
      </c>
      <c r="AH8" s="119">
        <f t="shared" si="30"/>
        <v>0</v>
      </c>
      <c r="AI8" s="113">
        <v>354</v>
      </c>
      <c r="AJ8" s="114">
        <v>390</v>
      </c>
      <c r="AK8" s="115">
        <v>744</v>
      </c>
      <c r="AL8" s="199">
        <f t="shared" si="31"/>
        <v>0.95675675675675675</v>
      </c>
      <c r="AM8" s="200">
        <f t="shared" si="32"/>
        <v>1.1926605504587156</v>
      </c>
      <c r="AN8" s="201">
        <f t="shared" si="33"/>
        <v>1.0674318507890961</v>
      </c>
      <c r="AO8" s="113">
        <v>188</v>
      </c>
      <c r="AP8" s="114">
        <v>203</v>
      </c>
      <c r="AQ8" s="116">
        <v>391</v>
      </c>
      <c r="AR8" s="195">
        <f t="shared" si="34"/>
        <v>0.50810810810810814</v>
      </c>
      <c r="AS8" s="196">
        <f t="shared" si="35"/>
        <v>0.62079510703363916</v>
      </c>
      <c r="AT8" s="197">
        <f t="shared" si="36"/>
        <v>0.56097560975609762</v>
      </c>
      <c r="AU8" s="113">
        <v>1</v>
      </c>
      <c r="AV8" s="114">
        <v>1</v>
      </c>
      <c r="AW8" s="115">
        <v>2</v>
      </c>
      <c r="AX8" s="189">
        <f t="shared" si="8"/>
        <v>0.27027027027027029</v>
      </c>
      <c r="AY8" s="190">
        <f t="shared" si="8"/>
        <v>0.3058103975535168</v>
      </c>
      <c r="AZ8" s="191">
        <f t="shared" si="8"/>
        <v>0.28694404591104739</v>
      </c>
      <c r="BA8" s="202">
        <v>1</v>
      </c>
      <c r="BB8" s="114">
        <v>0</v>
      </c>
      <c r="BC8" s="116">
        <v>1</v>
      </c>
      <c r="BD8" s="189">
        <f t="shared" si="9"/>
        <v>0.27027027027027029</v>
      </c>
      <c r="BE8" s="190">
        <f t="shared" si="9"/>
        <v>0</v>
      </c>
      <c r="BF8" s="191">
        <f t="shared" si="9"/>
        <v>0.14347202295552369</v>
      </c>
      <c r="BG8" s="113">
        <v>69</v>
      </c>
      <c r="BH8" s="114">
        <v>74</v>
      </c>
      <c r="BI8" s="115">
        <v>143</v>
      </c>
      <c r="BJ8" s="246">
        <f t="shared" si="10"/>
        <v>18.648648648648649</v>
      </c>
      <c r="BK8" s="190">
        <f t="shared" si="10"/>
        <v>22.629969418960243</v>
      </c>
      <c r="BL8" s="247">
        <f t="shared" si="10"/>
        <v>20.516499282639884</v>
      </c>
      <c r="BM8" s="113">
        <v>20</v>
      </c>
      <c r="BN8" s="114">
        <v>9</v>
      </c>
      <c r="BO8" s="115">
        <v>29</v>
      </c>
      <c r="BP8" s="189">
        <f t="shared" si="11"/>
        <v>5.4054054054054053</v>
      </c>
      <c r="BQ8" s="190">
        <f t="shared" si="11"/>
        <v>2.7522935779816518</v>
      </c>
      <c r="BR8" s="191">
        <f t="shared" si="11"/>
        <v>4.160688665710186</v>
      </c>
      <c r="BS8" s="259">
        <v>72</v>
      </c>
      <c r="BT8" s="260">
        <v>37</v>
      </c>
      <c r="BU8" s="261">
        <v>109</v>
      </c>
      <c r="BV8" s="262">
        <f t="shared" si="37"/>
        <v>0.19459459459459461</v>
      </c>
      <c r="BW8" s="263">
        <f t="shared" si="38"/>
        <v>0.11314984709480122</v>
      </c>
      <c r="BX8" s="264">
        <f t="shared" si="39"/>
        <v>0.15638450502152079</v>
      </c>
      <c r="BY8" s="265">
        <v>5</v>
      </c>
      <c r="BZ8" s="260">
        <v>1</v>
      </c>
      <c r="CA8" s="266">
        <v>6</v>
      </c>
      <c r="CB8" s="262">
        <f t="shared" si="40"/>
        <v>1.3513513513513514E-2</v>
      </c>
      <c r="CC8" s="263">
        <f t="shared" si="41"/>
        <v>3.0581039755351682E-3</v>
      </c>
      <c r="CD8" s="264">
        <f t="shared" si="42"/>
        <v>8.60832137733142E-3</v>
      </c>
      <c r="CE8" s="259">
        <v>48</v>
      </c>
      <c r="CF8" s="260">
        <v>21</v>
      </c>
      <c r="CG8" s="261">
        <v>69</v>
      </c>
      <c r="CH8" s="267">
        <f>IF(B8=0,0,CE8/B8)</f>
        <v>0.12972972972972974</v>
      </c>
      <c r="CI8" s="263">
        <f t="shared" si="44"/>
        <v>6.4220183486238536E-2</v>
      </c>
      <c r="CJ8" s="268">
        <f>IF(D8=0,0,CG8/D8)</f>
        <v>9.8995695839311337E-2</v>
      </c>
      <c r="CK8" s="259">
        <v>3</v>
      </c>
      <c r="CL8" s="260">
        <v>2</v>
      </c>
      <c r="CM8" s="261">
        <v>5</v>
      </c>
      <c r="CN8" s="267">
        <f t="shared" si="46"/>
        <v>8.1081081081081086E-3</v>
      </c>
      <c r="CO8" s="263">
        <f t="shared" si="47"/>
        <v>6.1162079510703364E-3</v>
      </c>
      <c r="CP8" s="268">
        <f t="shared" si="48"/>
        <v>7.1736011477761836E-3</v>
      </c>
      <c r="CQ8" s="269">
        <f t="shared" si="49"/>
        <v>51</v>
      </c>
      <c r="CR8" s="270">
        <f t="shared" si="50"/>
        <v>23</v>
      </c>
      <c r="CS8" s="271">
        <f t="shared" si="51"/>
        <v>74</v>
      </c>
      <c r="CT8" s="272">
        <f t="shared" si="52"/>
        <v>0.13783783783783785</v>
      </c>
      <c r="CU8" s="263">
        <f t="shared" si="53"/>
        <v>7.0336391437308868E-2</v>
      </c>
      <c r="CV8" s="264">
        <f t="shared" si="54"/>
        <v>0.10616929698708752</v>
      </c>
      <c r="CW8" s="73"/>
      <c r="CX8" s="73"/>
      <c r="CY8" s="73"/>
      <c r="CZ8" s="73"/>
      <c r="DA8" s="73"/>
      <c r="DB8" s="73"/>
      <c r="DC8" s="73"/>
      <c r="DD8" s="73"/>
      <c r="DE8" s="73"/>
      <c r="DF8" s="73"/>
      <c r="DG8" s="73"/>
      <c r="DH8" s="73"/>
      <c r="DI8" s="73"/>
      <c r="DJ8" s="73"/>
      <c r="DK8" s="73"/>
      <c r="DL8" s="73"/>
      <c r="DM8" s="73"/>
      <c r="DN8" s="73"/>
      <c r="DO8" s="73"/>
      <c r="DP8" s="73"/>
      <c r="DQ8" s="73"/>
      <c r="DR8" s="73"/>
      <c r="DS8" s="73"/>
      <c r="DT8" s="73"/>
      <c r="DU8" s="73"/>
      <c r="DV8" s="73"/>
    </row>
    <row r="9" spans="1:126" s="2" customFormat="1" ht="18" customHeight="1">
      <c r="A9" s="101" t="s">
        <v>26</v>
      </c>
      <c r="B9" s="102">
        <v>601</v>
      </c>
      <c r="C9" s="103">
        <v>567</v>
      </c>
      <c r="D9" s="104">
        <v>1168</v>
      </c>
      <c r="E9" s="102">
        <v>151</v>
      </c>
      <c r="F9" s="103">
        <v>150</v>
      </c>
      <c r="G9" s="105">
        <v>301</v>
      </c>
      <c r="H9" s="106">
        <f t="shared" si="19"/>
        <v>0.25124792013311148</v>
      </c>
      <c r="I9" s="107">
        <f t="shared" si="20"/>
        <v>0.26455026455026454</v>
      </c>
      <c r="J9" s="108">
        <f t="shared" si="21"/>
        <v>0.2577054794520548</v>
      </c>
      <c r="K9" s="102">
        <v>114</v>
      </c>
      <c r="L9" s="103">
        <v>116</v>
      </c>
      <c r="M9" s="105">
        <v>230</v>
      </c>
      <c r="N9" s="95">
        <f t="shared" si="55"/>
        <v>0.75496688741721851</v>
      </c>
      <c r="O9" s="96">
        <f t="shared" si="56"/>
        <v>0.77333333333333332</v>
      </c>
      <c r="P9" s="97">
        <f t="shared" si="57"/>
        <v>0.76411960132890366</v>
      </c>
      <c r="Q9" s="102">
        <v>61</v>
      </c>
      <c r="R9" s="103">
        <v>60</v>
      </c>
      <c r="S9" s="104">
        <v>121</v>
      </c>
      <c r="T9" s="109">
        <f t="shared" si="22"/>
        <v>0.10149750415973377</v>
      </c>
      <c r="U9" s="110">
        <f t="shared" si="23"/>
        <v>0.10582010582010581</v>
      </c>
      <c r="V9" s="111">
        <f t="shared" si="24"/>
        <v>0.1035958904109589</v>
      </c>
      <c r="W9" s="102">
        <v>339</v>
      </c>
      <c r="X9" s="103">
        <v>328</v>
      </c>
      <c r="Y9" s="104">
        <v>667</v>
      </c>
      <c r="Z9" s="109">
        <f t="shared" si="25"/>
        <v>0.56405990016638941</v>
      </c>
      <c r="AA9" s="110">
        <f t="shared" si="26"/>
        <v>0.57848324514991178</v>
      </c>
      <c r="AB9" s="111">
        <f t="shared" si="27"/>
        <v>0.57106164383561642</v>
      </c>
      <c r="AC9" s="102">
        <v>1</v>
      </c>
      <c r="AD9" s="103">
        <v>0</v>
      </c>
      <c r="AE9" s="104">
        <v>1</v>
      </c>
      <c r="AF9" s="109">
        <f t="shared" si="28"/>
        <v>1.6638935108153079E-3</v>
      </c>
      <c r="AG9" s="110">
        <f t="shared" si="29"/>
        <v>0</v>
      </c>
      <c r="AH9" s="111">
        <f t="shared" si="30"/>
        <v>8.5616438356164379E-4</v>
      </c>
      <c r="AI9" s="102">
        <v>401</v>
      </c>
      <c r="AJ9" s="103">
        <v>388</v>
      </c>
      <c r="AK9" s="104">
        <v>789</v>
      </c>
      <c r="AL9" s="192">
        <f t="shared" si="31"/>
        <v>0.6672212978369384</v>
      </c>
      <c r="AM9" s="193">
        <f t="shared" si="32"/>
        <v>0.6843033509700176</v>
      </c>
      <c r="AN9" s="194">
        <f t="shared" si="33"/>
        <v>0.67551369863013699</v>
      </c>
      <c r="AO9" s="102">
        <v>171</v>
      </c>
      <c r="AP9" s="103">
        <v>171</v>
      </c>
      <c r="AQ9" s="105">
        <v>342</v>
      </c>
      <c r="AR9" s="195">
        <f t="shared" si="34"/>
        <v>0.28452579034941766</v>
      </c>
      <c r="AS9" s="196">
        <f t="shared" si="35"/>
        <v>0.30158730158730157</v>
      </c>
      <c r="AT9" s="197">
        <f t="shared" si="36"/>
        <v>0.2928082191780822</v>
      </c>
      <c r="AU9" s="102">
        <v>3</v>
      </c>
      <c r="AV9" s="103">
        <v>0</v>
      </c>
      <c r="AW9" s="104">
        <v>3</v>
      </c>
      <c r="AX9" s="189">
        <f t="shared" si="8"/>
        <v>0.49916805324459235</v>
      </c>
      <c r="AY9" s="190">
        <f t="shared" si="8"/>
        <v>0</v>
      </c>
      <c r="AZ9" s="191">
        <f t="shared" si="8"/>
        <v>0.25684931506849312</v>
      </c>
      <c r="BA9" s="198">
        <v>0</v>
      </c>
      <c r="BB9" s="103">
        <v>0</v>
      </c>
      <c r="BC9" s="105">
        <v>0</v>
      </c>
      <c r="BD9" s="189">
        <f t="shared" si="9"/>
        <v>0</v>
      </c>
      <c r="BE9" s="190">
        <f t="shared" si="9"/>
        <v>0</v>
      </c>
      <c r="BF9" s="191">
        <f t="shared" si="9"/>
        <v>0</v>
      </c>
      <c r="BG9" s="102">
        <v>167</v>
      </c>
      <c r="BH9" s="103">
        <v>180</v>
      </c>
      <c r="BI9" s="104">
        <v>347</v>
      </c>
      <c r="BJ9" s="246">
        <f t="shared" si="10"/>
        <v>27.787021630615637</v>
      </c>
      <c r="BK9" s="190">
        <f t="shared" si="10"/>
        <v>31.746031746031743</v>
      </c>
      <c r="BL9" s="247">
        <f t="shared" si="10"/>
        <v>29.708904109589042</v>
      </c>
      <c r="BM9" s="102">
        <v>44</v>
      </c>
      <c r="BN9" s="103">
        <v>31</v>
      </c>
      <c r="BO9" s="104">
        <v>75</v>
      </c>
      <c r="BP9" s="189">
        <f t="shared" si="11"/>
        <v>7.321131447587355</v>
      </c>
      <c r="BQ9" s="190">
        <f t="shared" si="11"/>
        <v>5.4673721340388006</v>
      </c>
      <c r="BR9" s="191">
        <f t="shared" si="11"/>
        <v>6.4212328767123292</v>
      </c>
      <c r="BS9" s="248">
        <v>63</v>
      </c>
      <c r="BT9" s="249">
        <v>39</v>
      </c>
      <c r="BU9" s="250">
        <v>102</v>
      </c>
      <c r="BV9" s="106">
        <f t="shared" si="37"/>
        <v>0.1048252911813644</v>
      </c>
      <c r="BW9" s="107">
        <f t="shared" si="38"/>
        <v>6.8783068783068779E-2</v>
      </c>
      <c r="BX9" s="108">
        <f t="shared" si="39"/>
        <v>8.7328767123287673E-2</v>
      </c>
      <c r="BY9" s="251">
        <v>28</v>
      </c>
      <c r="BZ9" s="249">
        <v>6</v>
      </c>
      <c r="CA9" s="252">
        <v>34</v>
      </c>
      <c r="CB9" s="106">
        <f t="shared" si="40"/>
        <v>4.6589018302828619E-2</v>
      </c>
      <c r="CC9" s="107">
        <f t="shared" si="41"/>
        <v>1.0582010582010581E-2</v>
      </c>
      <c r="CD9" s="108">
        <f t="shared" si="42"/>
        <v>2.9109589041095889E-2</v>
      </c>
      <c r="CE9" s="248">
        <v>63</v>
      </c>
      <c r="CF9" s="249">
        <v>43</v>
      </c>
      <c r="CG9" s="250">
        <v>106</v>
      </c>
      <c r="CH9" s="253">
        <f t="shared" si="43"/>
        <v>0.1048252911813644</v>
      </c>
      <c r="CI9" s="107">
        <f t="shared" si="44"/>
        <v>7.5837742504409167E-2</v>
      </c>
      <c r="CJ9" s="254">
        <f t="shared" si="45"/>
        <v>9.0753424657534248E-2</v>
      </c>
      <c r="CK9" s="248">
        <v>26</v>
      </c>
      <c r="CL9" s="249">
        <v>7</v>
      </c>
      <c r="CM9" s="250">
        <v>33</v>
      </c>
      <c r="CN9" s="253">
        <f t="shared" si="46"/>
        <v>4.3261231281198007E-2</v>
      </c>
      <c r="CO9" s="107">
        <f t="shared" si="47"/>
        <v>1.2345679012345678E-2</v>
      </c>
      <c r="CP9" s="254">
        <f t="shared" si="48"/>
        <v>2.8253424657534245E-2</v>
      </c>
      <c r="CQ9" s="255">
        <f t="shared" si="49"/>
        <v>89</v>
      </c>
      <c r="CR9" s="256">
        <f t="shared" si="50"/>
        <v>50</v>
      </c>
      <c r="CS9" s="257">
        <f t="shared" si="51"/>
        <v>139</v>
      </c>
      <c r="CT9" s="258">
        <f t="shared" si="52"/>
        <v>0.1480865224625624</v>
      </c>
      <c r="CU9" s="107">
        <f t="shared" si="53"/>
        <v>8.8183421516754845E-2</v>
      </c>
      <c r="CV9" s="108">
        <f t="shared" si="54"/>
        <v>0.1190068493150685</v>
      </c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</row>
    <row r="10" spans="1:126" s="2" customFormat="1" ht="18" customHeight="1">
      <c r="A10" s="101" t="s">
        <v>27</v>
      </c>
      <c r="B10" s="102">
        <v>463</v>
      </c>
      <c r="C10" s="103">
        <v>408</v>
      </c>
      <c r="D10" s="104">
        <v>871</v>
      </c>
      <c r="E10" s="102">
        <v>97</v>
      </c>
      <c r="F10" s="103">
        <v>104</v>
      </c>
      <c r="G10" s="105">
        <v>201</v>
      </c>
      <c r="H10" s="106">
        <f t="shared" si="19"/>
        <v>0.20950323974082075</v>
      </c>
      <c r="I10" s="107">
        <f t="shared" si="20"/>
        <v>0.25490196078431371</v>
      </c>
      <c r="J10" s="108">
        <f t="shared" si="21"/>
        <v>0.23076923076923078</v>
      </c>
      <c r="K10" s="102">
        <v>50</v>
      </c>
      <c r="L10" s="103">
        <v>46</v>
      </c>
      <c r="M10" s="105">
        <v>96</v>
      </c>
      <c r="N10" s="95">
        <f t="shared" si="55"/>
        <v>0.51546391752577314</v>
      </c>
      <c r="O10" s="96">
        <f t="shared" si="56"/>
        <v>0.44230769230769229</v>
      </c>
      <c r="P10" s="97">
        <f t="shared" si="57"/>
        <v>0.47761194029850745</v>
      </c>
      <c r="Q10" s="102">
        <v>121</v>
      </c>
      <c r="R10" s="103">
        <v>90</v>
      </c>
      <c r="S10" s="104">
        <v>211</v>
      </c>
      <c r="T10" s="109">
        <f t="shared" si="22"/>
        <v>0.26133909287257018</v>
      </c>
      <c r="U10" s="110">
        <f t="shared" si="23"/>
        <v>0.22058823529411764</v>
      </c>
      <c r="V10" s="111">
        <f t="shared" si="24"/>
        <v>0.24225028702640644</v>
      </c>
      <c r="W10" s="102">
        <v>123</v>
      </c>
      <c r="X10" s="103">
        <v>121</v>
      </c>
      <c r="Y10" s="104">
        <v>244</v>
      </c>
      <c r="Z10" s="109">
        <f t="shared" si="25"/>
        <v>0.26565874730021599</v>
      </c>
      <c r="AA10" s="110">
        <f t="shared" si="26"/>
        <v>0.29656862745098039</v>
      </c>
      <c r="AB10" s="111">
        <f t="shared" si="27"/>
        <v>0.28013777267508611</v>
      </c>
      <c r="AC10" s="102">
        <v>2</v>
      </c>
      <c r="AD10" s="103">
        <v>26</v>
      </c>
      <c r="AE10" s="104">
        <v>28</v>
      </c>
      <c r="AF10" s="109">
        <f t="shared" si="28"/>
        <v>4.3196544276457886E-3</v>
      </c>
      <c r="AG10" s="110">
        <f t="shared" si="29"/>
        <v>6.3725490196078427E-2</v>
      </c>
      <c r="AH10" s="111">
        <f t="shared" si="30"/>
        <v>3.2146957520091848E-2</v>
      </c>
      <c r="AI10" s="102">
        <v>246</v>
      </c>
      <c r="AJ10" s="103">
        <v>237</v>
      </c>
      <c r="AK10" s="104">
        <v>483</v>
      </c>
      <c r="AL10" s="192">
        <f t="shared" si="31"/>
        <v>0.53131749460043198</v>
      </c>
      <c r="AM10" s="193">
        <f t="shared" si="32"/>
        <v>0.58088235294117652</v>
      </c>
      <c r="AN10" s="194">
        <f t="shared" si="33"/>
        <v>0.55453501722158438</v>
      </c>
      <c r="AO10" s="102">
        <v>159</v>
      </c>
      <c r="AP10" s="103">
        <v>238</v>
      </c>
      <c r="AQ10" s="105">
        <v>397</v>
      </c>
      <c r="AR10" s="195">
        <f t="shared" si="34"/>
        <v>0.3434125269978402</v>
      </c>
      <c r="AS10" s="196">
        <f t="shared" si="35"/>
        <v>0.58333333333333337</v>
      </c>
      <c r="AT10" s="197">
        <f t="shared" si="36"/>
        <v>0.45579793340987373</v>
      </c>
      <c r="AU10" s="102">
        <v>13</v>
      </c>
      <c r="AV10" s="103">
        <v>5</v>
      </c>
      <c r="AW10" s="104">
        <v>18</v>
      </c>
      <c r="AX10" s="189">
        <f t="shared" si="8"/>
        <v>2.8077753779697625</v>
      </c>
      <c r="AY10" s="190">
        <f t="shared" si="8"/>
        <v>1.2254901960784315</v>
      </c>
      <c r="AZ10" s="191">
        <f t="shared" si="8"/>
        <v>2.0665901262916191</v>
      </c>
      <c r="BA10" s="198">
        <v>1</v>
      </c>
      <c r="BB10" s="103">
        <v>1</v>
      </c>
      <c r="BC10" s="105">
        <v>2</v>
      </c>
      <c r="BD10" s="189">
        <f t="shared" si="9"/>
        <v>0.21598272138228944</v>
      </c>
      <c r="BE10" s="190">
        <f t="shared" si="9"/>
        <v>0.24509803921568626</v>
      </c>
      <c r="BF10" s="191">
        <f t="shared" si="9"/>
        <v>0.22962112514351321</v>
      </c>
      <c r="BG10" s="102">
        <v>99</v>
      </c>
      <c r="BH10" s="103">
        <v>98</v>
      </c>
      <c r="BI10" s="104">
        <v>197</v>
      </c>
      <c r="BJ10" s="246">
        <f t="shared" si="10"/>
        <v>21.382289416846653</v>
      </c>
      <c r="BK10" s="190">
        <f t="shared" si="10"/>
        <v>24.019607843137255</v>
      </c>
      <c r="BL10" s="247">
        <f t="shared" si="10"/>
        <v>22.61768082663605</v>
      </c>
      <c r="BM10" s="102">
        <v>33</v>
      </c>
      <c r="BN10" s="103">
        <v>35</v>
      </c>
      <c r="BO10" s="104">
        <v>68</v>
      </c>
      <c r="BP10" s="189">
        <f t="shared" si="11"/>
        <v>7.1274298056155514</v>
      </c>
      <c r="BQ10" s="190">
        <f t="shared" si="11"/>
        <v>8.5784313725490193</v>
      </c>
      <c r="BR10" s="191">
        <f t="shared" si="11"/>
        <v>7.8071182548794482</v>
      </c>
      <c r="BS10" s="248">
        <v>124</v>
      </c>
      <c r="BT10" s="249">
        <v>94</v>
      </c>
      <c r="BU10" s="250">
        <v>218</v>
      </c>
      <c r="BV10" s="106">
        <f t="shared" si="37"/>
        <v>0.2678185745140389</v>
      </c>
      <c r="BW10" s="107">
        <f t="shared" si="38"/>
        <v>0.23039215686274508</v>
      </c>
      <c r="BX10" s="108">
        <f t="shared" si="39"/>
        <v>0.25028702640642941</v>
      </c>
      <c r="BY10" s="251">
        <v>37</v>
      </c>
      <c r="BZ10" s="249">
        <v>21</v>
      </c>
      <c r="CA10" s="252">
        <v>58</v>
      </c>
      <c r="CB10" s="106">
        <f t="shared" si="40"/>
        <v>7.9913606911447083E-2</v>
      </c>
      <c r="CC10" s="107">
        <f t="shared" si="41"/>
        <v>5.1470588235294115E-2</v>
      </c>
      <c r="CD10" s="108">
        <f t="shared" si="42"/>
        <v>6.6590126291618826E-2</v>
      </c>
      <c r="CE10" s="248">
        <v>56</v>
      </c>
      <c r="CF10" s="249">
        <v>36</v>
      </c>
      <c r="CG10" s="250">
        <v>92</v>
      </c>
      <c r="CH10" s="253">
        <f t="shared" si="43"/>
        <v>0.12095032397408208</v>
      </c>
      <c r="CI10" s="107">
        <f t="shared" si="44"/>
        <v>8.8235294117647065E-2</v>
      </c>
      <c r="CJ10" s="254">
        <f t="shared" si="45"/>
        <v>0.10562571756601608</v>
      </c>
      <c r="CK10" s="248">
        <v>20</v>
      </c>
      <c r="CL10" s="249">
        <v>10</v>
      </c>
      <c r="CM10" s="250">
        <v>30</v>
      </c>
      <c r="CN10" s="253">
        <f t="shared" si="46"/>
        <v>4.3196544276457881E-2</v>
      </c>
      <c r="CO10" s="107">
        <f t="shared" si="47"/>
        <v>2.4509803921568627E-2</v>
      </c>
      <c r="CP10" s="254">
        <f t="shared" si="48"/>
        <v>3.4443168771526977E-2</v>
      </c>
      <c r="CQ10" s="255">
        <f t="shared" si="49"/>
        <v>76</v>
      </c>
      <c r="CR10" s="256">
        <f t="shared" si="50"/>
        <v>46</v>
      </c>
      <c r="CS10" s="257">
        <f t="shared" si="51"/>
        <v>122</v>
      </c>
      <c r="CT10" s="258">
        <f t="shared" si="52"/>
        <v>0.16414686825053995</v>
      </c>
      <c r="CU10" s="107">
        <f t="shared" si="53"/>
        <v>0.11274509803921569</v>
      </c>
      <c r="CV10" s="108">
        <f t="shared" si="54"/>
        <v>0.14006888633754305</v>
      </c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</row>
    <row r="11" spans="1:126" s="2" customFormat="1" ht="18" customHeight="1">
      <c r="A11" s="101" t="s">
        <v>35</v>
      </c>
      <c r="B11" s="102">
        <v>360</v>
      </c>
      <c r="C11" s="103">
        <v>351</v>
      </c>
      <c r="D11" s="104">
        <v>711</v>
      </c>
      <c r="E11" s="102">
        <v>137</v>
      </c>
      <c r="F11" s="103">
        <v>121</v>
      </c>
      <c r="G11" s="105">
        <v>258</v>
      </c>
      <c r="H11" s="106">
        <f t="shared" si="19"/>
        <v>0.38055555555555554</v>
      </c>
      <c r="I11" s="107">
        <f t="shared" si="20"/>
        <v>0.34472934472934474</v>
      </c>
      <c r="J11" s="108">
        <f t="shared" si="21"/>
        <v>0.3628691983122363</v>
      </c>
      <c r="K11" s="102">
        <v>56</v>
      </c>
      <c r="L11" s="103">
        <v>53</v>
      </c>
      <c r="M11" s="105">
        <v>109</v>
      </c>
      <c r="N11" s="95">
        <f t="shared" si="55"/>
        <v>0.40875912408759124</v>
      </c>
      <c r="O11" s="96">
        <f t="shared" si="56"/>
        <v>0.43801652892561982</v>
      </c>
      <c r="P11" s="97">
        <f t="shared" si="57"/>
        <v>0.42248062015503873</v>
      </c>
      <c r="Q11" s="102">
        <v>189</v>
      </c>
      <c r="R11" s="103">
        <v>171</v>
      </c>
      <c r="S11" s="104">
        <v>360</v>
      </c>
      <c r="T11" s="109">
        <f t="shared" si="22"/>
        <v>0.52500000000000002</v>
      </c>
      <c r="U11" s="110">
        <f t="shared" si="23"/>
        <v>0.48717948717948717</v>
      </c>
      <c r="V11" s="111">
        <f t="shared" si="24"/>
        <v>0.50632911392405067</v>
      </c>
      <c r="W11" s="102">
        <v>234</v>
      </c>
      <c r="X11" s="103">
        <v>242</v>
      </c>
      <c r="Y11" s="104">
        <v>476</v>
      </c>
      <c r="Z11" s="109">
        <f t="shared" si="25"/>
        <v>0.65</v>
      </c>
      <c r="AA11" s="110">
        <f t="shared" si="26"/>
        <v>0.68945868945868949</v>
      </c>
      <c r="AB11" s="111">
        <f t="shared" si="27"/>
        <v>0.66947960618846691</v>
      </c>
      <c r="AC11" s="102">
        <v>0</v>
      </c>
      <c r="AD11" s="103">
        <v>0</v>
      </c>
      <c r="AE11" s="104">
        <v>0</v>
      </c>
      <c r="AF11" s="109">
        <f t="shared" si="28"/>
        <v>0</v>
      </c>
      <c r="AG11" s="110">
        <f t="shared" si="29"/>
        <v>0</v>
      </c>
      <c r="AH11" s="111">
        <f t="shared" si="30"/>
        <v>0</v>
      </c>
      <c r="AI11" s="102">
        <v>423</v>
      </c>
      <c r="AJ11" s="103">
        <v>413</v>
      </c>
      <c r="AK11" s="104">
        <v>836</v>
      </c>
      <c r="AL11" s="192">
        <f t="shared" si="31"/>
        <v>1.175</v>
      </c>
      <c r="AM11" s="193">
        <f t="shared" si="32"/>
        <v>1.1766381766381766</v>
      </c>
      <c r="AN11" s="194">
        <f t="shared" si="33"/>
        <v>1.1758087201125176</v>
      </c>
      <c r="AO11" s="102">
        <v>73</v>
      </c>
      <c r="AP11" s="103">
        <v>84</v>
      </c>
      <c r="AQ11" s="105">
        <v>157</v>
      </c>
      <c r="AR11" s="195">
        <f t="shared" si="34"/>
        <v>0.20277777777777778</v>
      </c>
      <c r="AS11" s="196">
        <f t="shared" si="35"/>
        <v>0.23931623931623933</v>
      </c>
      <c r="AT11" s="197">
        <f t="shared" si="36"/>
        <v>0.22081575246132207</v>
      </c>
      <c r="AU11" s="102">
        <v>4</v>
      </c>
      <c r="AV11" s="103">
        <v>8</v>
      </c>
      <c r="AW11" s="104">
        <v>12</v>
      </c>
      <c r="AX11" s="189">
        <f t="shared" si="8"/>
        <v>1.1111111111111112</v>
      </c>
      <c r="AY11" s="190">
        <f t="shared" si="8"/>
        <v>2.2792022792022792</v>
      </c>
      <c r="AZ11" s="191">
        <f t="shared" si="8"/>
        <v>1.6877637130801686</v>
      </c>
      <c r="BA11" s="198">
        <v>1</v>
      </c>
      <c r="BB11" s="103">
        <v>0</v>
      </c>
      <c r="BC11" s="105">
        <v>1</v>
      </c>
      <c r="BD11" s="189">
        <f t="shared" si="9"/>
        <v>0.27777777777777779</v>
      </c>
      <c r="BE11" s="190">
        <f t="shared" si="9"/>
        <v>0</v>
      </c>
      <c r="BF11" s="191">
        <f t="shared" si="9"/>
        <v>0.14064697609001406</v>
      </c>
      <c r="BG11" s="102">
        <v>40</v>
      </c>
      <c r="BH11" s="103">
        <v>47</v>
      </c>
      <c r="BI11" s="104">
        <v>87</v>
      </c>
      <c r="BJ11" s="246">
        <f t="shared" si="10"/>
        <v>11.111111111111111</v>
      </c>
      <c r="BK11" s="190">
        <f t="shared" si="10"/>
        <v>13.390313390313391</v>
      </c>
      <c r="BL11" s="247">
        <f t="shared" si="10"/>
        <v>12.236286919831224</v>
      </c>
      <c r="BM11" s="102">
        <v>12</v>
      </c>
      <c r="BN11" s="103">
        <v>8</v>
      </c>
      <c r="BO11" s="104">
        <v>20</v>
      </c>
      <c r="BP11" s="189">
        <f t="shared" si="11"/>
        <v>3.3333333333333335</v>
      </c>
      <c r="BQ11" s="190">
        <f t="shared" si="11"/>
        <v>2.2792022792022792</v>
      </c>
      <c r="BR11" s="191">
        <f t="shared" si="11"/>
        <v>2.8129395218002813</v>
      </c>
      <c r="BS11" s="248">
        <v>51</v>
      </c>
      <c r="BT11" s="249">
        <v>40</v>
      </c>
      <c r="BU11" s="250">
        <v>91</v>
      </c>
      <c r="BV11" s="106">
        <f t="shared" si="37"/>
        <v>0.14166666666666666</v>
      </c>
      <c r="BW11" s="107">
        <f t="shared" si="38"/>
        <v>0.11396011396011396</v>
      </c>
      <c r="BX11" s="108">
        <f t="shared" si="39"/>
        <v>0.12798874824191281</v>
      </c>
      <c r="BY11" s="251">
        <v>11</v>
      </c>
      <c r="BZ11" s="249">
        <v>9</v>
      </c>
      <c r="CA11" s="252">
        <v>20</v>
      </c>
      <c r="CB11" s="106">
        <f t="shared" si="40"/>
        <v>3.0555555555555555E-2</v>
      </c>
      <c r="CC11" s="107">
        <f t="shared" si="41"/>
        <v>2.564102564102564E-2</v>
      </c>
      <c r="CD11" s="108">
        <f t="shared" si="42"/>
        <v>2.8129395218002812E-2</v>
      </c>
      <c r="CE11" s="248">
        <v>41</v>
      </c>
      <c r="CF11" s="249">
        <v>35</v>
      </c>
      <c r="CG11" s="250">
        <v>76</v>
      </c>
      <c r="CH11" s="253">
        <f t="shared" si="43"/>
        <v>0.11388888888888889</v>
      </c>
      <c r="CI11" s="107">
        <f t="shared" si="44"/>
        <v>9.9715099715099717E-2</v>
      </c>
      <c r="CJ11" s="254">
        <f t="shared" si="45"/>
        <v>0.10689170182841069</v>
      </c>
      <c r="CK11" s="248">
        <v>5</v>
      </c>
      <c r="CL11" s="249">
        <v>4</v>
      </c>
      <c r="CM11" s="250">
        <v>9</v>
      </c>
      <c r="CN11" s="253">
        <f t="shared" si="46"/>
        <v>1.3888888888888888E-2</v>
      </c>
      <c r="CO11" s="107">
        <f t="shared" si="47"/>
        <v>1.1396011396011397E-2</v>
      </c>
      <c r="CP11" s="254">
        <f t="shared" si="48"/>
        <v>1.2658227848101266E-2</v>
      </c>
      <c r="CQ11" s="255">
        <f t="shared" si="49"/>
        <v>46</v>
      </c>
      <c r="CR11" s="256">
        <f t="shared" si="50"/>
        <v>39</v>
      </c>
      <c r="CS11" s="257">
        <f t="shared" si="51"/>
        <v>85</v>
      </c>
      <c r="CT11" s="258">
        <f t="shared" si="52"/>
        <v>0.12777777777777777</v>
      </c>
      <c r="CU11" s="107">
        <f t="shared" si="53"/>
        <v>0.1111111111111111</v>
      </c>
      <c r="CV11" s="108">
        <f t="shared" si="54"/>
        <v>0.11954992967651196</v>
      </c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</row>
    <row r="12" spans="1:126" s="2" customFormat="1" ht="18" customHeight="1">
      <c r="A12" s="101" t="s">
        <v>39</v>
      </c>
      <c r="B12" s="102">
        <v>428</v>
      </c>
      <c r="C12" s="103">
        <v>349</v>
      </c>
      <c r="D12" s="104">
        <v>777</v>
      </c>
      <c r="E12" s="102">
        <v>170</v>
      </c>
      <c r="F12" s="103">
        <v>150</v>
      </c>
      <c r="G12" s="105">
        <v>320</v>
      </c>
      <c r="H12" s="106">
        <f t="shared" si="19"/>
        <v>0.39719626168224298</v>
      </c>
      <c r="I12" s="107">
        <f t="shared" si="20"/>
        <v>0.42979942693409739</v>
      </c>
      <c r="J12" s="108">
        <f t="shared" si="21"/>
        <v>0.41184041184041181</v>
      </c>
      <c r="K12" s="102">
        <v>133</v>
      </c>
      <c r="L12" s="103">
        <v>116</v>
      </c>
      <c r="M12" s="105">
        <v>249</v>
      </c>
      <c r="N12" s="95">
        <f t="shared" si="55"/>
        <v>0.78235294117647058</v>
      </c>
      <c r="O12" s="96">
        <f t="shared" si="56"/>
        <v>0.77333333333333332</v>
      </c>
      <c r="P12" s="97">
        <f t="shared" si="57"/>
        <v>0.77812499999999996</v>
      </c>
      <c r="Q12" s="102">
        <v>68</v>
      </c>
      <c r="R12" s="103">
        <v>59</v>
      </c>
      <c r="S12" s="104">
        <v>127</v>
      </c>
      <c r="T12" s="109">
        <f t="shared" si="22"/>
        <v>0.15887850467289719</v>
      </c>
      <c r="U12" s="110">
        <f t="shared" si="23"/>
        <v>0.16905444126074498</v>
      </c>
      <c r="V12" s="111">
        <f t="shared" si="24"/>
        <v>0.16344916344916344</v>
      </c>
      <c r="W12" s="102">
        <v>368</v>
      </c>
      <c r="X12" s="103">
        <v>370</v>
      </c>
      <c r="Y12" s="104">
        <v>738</v>
      </c>
      <c r="Z12" s="109">
        <f t="shared" si="25"/>
        <v>0.85981308411214952</v>
      </c>
      <c r="AA12" s="110">
        <f t="shared" si="26"/>
        <v>1.0601719197707737</v>
      </c>
      <c r="AB12" s="111">
        <f t="shared" si="27"/>
        <v>0.9498069498069498</v>
      </c>
      <c r="AC12" s="102">
        <v>0</v>
      </c>
      <c r="AD12" s="103">
        <v>0</v>
      </c>
      <c r="AE12" s="104">
        <v>0</v>
      </c>
      <c r="AF12" s="109">
        <f t="shared" si="28"/>
        <v>0</v>
      </c>
      <c r="AG12" s="110">
        <f t="shared" si="29"/>
        <v>0</v>
      </c>
      <c r="AH12" s="111">
        <f t="shared" si="30"/>
        <v>0</v>
      </c>
      <c r="AI12" s="102">
        <v>436</v>
      </c>
      <c r="AJ12" s="103">
        <v>429</v>
      </c>
      <c r="AK12" s="104">
        <v>865</v>
      </c>
      <c r="AL12" s="192">
        <f t="shared" si="31"/>
        <v>1.0186915887850467</v>
      </c>
      <c r="AM12" s="193">
        <f t="shared" si="32"/>
        <v>1.2292263610315186</v>
      </c>
      <c r="AN12" s="194">
        <f t="shared" si="33"/>
        <v>1.1132561132561132</v>
      </c>
      <c r="AO12" s="102">
        <v>164</v>
      </c>
      <c r="AP12" s="103">
        <v>139</v>
      </c>
      <c r="AQ12" s="105">
        <v>303</v>
      </c>
      <c r="AR12" s="195">
        <f t="shared" si="34"/>
        <v>0.38317757009345793</v>
      </c>
      <c r="AS12" s="196">
        <f t="shared" si="35"/>
        <v>0.39828080229226359</v>
      </c>
      <c r="AT12" s="197">
        <f t="shared" si="36"/>
        <v>0.38996138996138996</v>
      </c>
      <c r="AU12" s="102">
        <v>4</v>
      </c>
      <c r="AV12" s="103">
        <v>13</v>
      </c>
      <c r="AW12" s="104">
        <v>17</v>
      </c>
      <c r="AX12" s="189">
        <f t="shared" si="8"/>
        <v>0.93457943925233633</v>
      </c>
      <c r="AY12" s="190">
        <f t="shared" si="8"/>
        <v>3.7249283667621778</v>
      </c>
      <c r="AZ12" s="191">
        <f t="shared" si="8"/>
        <v>2.1879021879021878</v>
      </c>
      <c r="BA12" s="198">
        <v>0</v>
      </c>
      <c r="BB12" s="103">
        <v>0</v>
      </c>
      <c r="BC12" s="105">
        <v>0</v>
      </c>
      <c r="BD12" s="189">
        <f t="shared" si="9"/>
        <v>0</v>
      </c>
      <c r="BE12" s="190">
        <f t="shared" si="9"/>
        <v>0</v>
      </c>
      <c r="BF12" s="191">
        <f t="shared" si="9"/>
        <v>0</v>
      </c>
      <c r="BG12" s="102">
        <v>90</v>
      </c>
      <c r="BH12" s="103">
        <v>83</v>
      </c>
      <c r="BI12" s="104">
        <v>173</v>
      </c>
      <c r="BJ12" s="246">
        <f t="shared" si="10"/>
        <v>21.028037383177569</v>
      </c>
      <c r="BK12" s="190">
        <f t="shared" si="10"/>
        <v>23.782234957020059</v>
      </c>
      <c r="BL12" s="247">
        <f t="shared" si="10"/>
        <v>22.265122265122265</v>
      </c>
      <c r="BM12" s="102">
        <v>16</v>
      </c>
      <c r="BN12" s="103">
        <v>14</v>
      </c>
      <c r="BO12" s="104">
        <v>30</v>
      </c>
      <c r="BP12" s="189">
        <f t="shared" si="11"/>
        <v>3.7383177570093453</v>
      </c>
      <c r="BQ12" s="190">
        <f t="shared" si="11"/>
        <v>4.0114613180515759</v>
      </c>
      <c r="BR12" s="191">
        <f t="shared" si="11"/>
        <v>3.8610038610038608</v>
      </c>
      <c r="BS12" s="248">
        <v>131</v>
      </c>
      <c r="BT12" s="249">
        <v>91</v>
      </c>
      <c r="BU12" s="250">
        <v>222</v>
      </c>
      <c r="BV12" s="106">
        <f t="shared" si="37"/>
        <v>0.30607476635514019</v>
      </c>
      <c r="BW12" s="107">
        <f t="shared" si="38"/>
        <v>0.26074498567335241</v>
      </c>
      <c r="BX12" s="108">
        <f t="shared" si="39"/>
        <v>0.2857142857142857</v>
      </c>
      <c r="BY12" s="251">
        <v>21</v>
      </c>
      <c r="BZ12" s="249">
        <v>10</v>
      </c>
      <c r="CA12" s="252">
        <v>31</v>
      </c>
      <c r="CB12" s="106">
        <f t="shared" si="40"/>
        <v>4.9065420560747662E-2</v>
      </c>
      <c r="CC12" s="107">
        <f t="shared" si="41"/>
        <v>2.865329512893983E-2</v>
      </c>
      <c r="CD12" s="108">
        <f t="shared" si="42"/>
        <v>3.9897039897039896E-2</v>
      </c>
      <c r="CE12" s="248">
        <v>101</v>
      </c>
      <c r="CF12" s="249">
        <v>56</v>
      </c>
      <c r="CG12" s="250">
        <v>157</v>
      </c>
      <c r="CH12" s="253">
        <f t="shared" si="43"/>
        <v>0.23598130841121495</v>
      </c>
      <c r="CI12" s="107">
        <f t="shared" si="44"/>
        <v>0.16045845272206305</v>
      </c>
      <c r="CJ12" s="254">
        <f t="shared" si="45"/>
        <v>0.20205920205920205</v>
      </c>
      <c r="CK12" s="248">
        <v>16</v>
      </c>
      <c r="CL12" s="249">
        <v>7</v>
      </c>
      <c r="CM12" s="250">
        <v>23</v>
      </c>
      <c r="CN12" s="253">
        <f t="shared" si="46"/>
        <v>3.7383177570093455E-2</v>
      </c>
      <c r="CO12" s="107">
        <f t="shared" si="47"/>
        <v>2.0057306590257881E-2</v>
      </c>
      <c r="CP12" s="254">
        <f t="shared" si="48"/>
        <v>2.9601029601029602E-2</v>
      </c>
      <c r="CQ12" s="255">
        <f t="shared" si="49"/>
        <v>117</v>
      </c>
      <c r="CR12" s="256">
        <f t="shared" si="50"/>
        <v>63</v>
      </c>
      <c r="CS12" s="257">
        <f t="shared" si="51"/>
        <v>180</v>
      </c>
      <c r="CT12" s="258">
        <f t="shared" si="52"/>
        <v>0.27336448598130841</v>
      </c>
      <c r="CU12" s="107">
        <f t="shared" si="53"/>
        <v>0.18051575931232092</v>
      </c>
      <c r="CV12" s="108">
        <f t="shared" si="54"/>
        <v>0.23166023166023167</v>
      </c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</row>
    <row r="13" spans="1:126" s="2" customFormat="1" ht="18" customHeight="1">
      <c r="A13" s="101" t="s">
        <v>37</v>
      </c>
      <c r="B13" s="102">
        <v>240</v>
      </c>
      <c r="C13" s="103">
        <v>214</v>
      </c>
      <c r="D13" s="104">
        <v>454</v>
      </c>
      <c r="E13" s="102">
        <v>80</v>
      </c>
      <c r="F13" s="103">
        <v>85</v>
      </c>
      <c r="G13" s="105">
        <v>165</v>
      </c>
      <c r="H13" s="106">
        <f t="shared" si="19"/>
        <v>0.33333333333333331</v>
      </c>
      <c r="I13" s="107">
        <f t="shared" si="20"/>
        <v>0.39719626168224298</v>
      </c>
      <c r="J13" s="108">
        <f t="shared" si="21"/>
        <v>0.36343612334801761</v>
      </c>
      <c r="K13" s="102">
        <v>53</v>
      </c>
      <c r="L13" s="103">
        <v>67</v>
      </c>
      <c r="M13" s="105">
        <v>120</v>
      </c>
      <c r="N13" s="95">
        <f t="shared" si="55"/>
        <v>0.66249999999999998</v>
      </c>
      <c r="O13" s="96">
        <f t="shared" si="56"/>
        <v>0.78823529411764703</v>
      </c>
      <c r="P13" s="97">
        <f t="shared" si="57"/>
        <v>0.72727272727272729</v>
      </c>
      <c r="Q13" s="102">
        <v>87</v>
      </c>
      <c r="R13" s="103">
        <v>31</v>
      </c>
      <c r="S13" s="104">
        <v>118</v>
      </c>
      <c r="T13" s="109">
        <f t="shared" si="22"/>
        <v>0.36249999999999999</v>
      </c>
      <c r="U13" s="110">
        <f t="shared" si="23"/>
        <v>0.14485981308411214</v>
      </c>
      <c r="V13" s="111">
        <f t="shared" si="24"/>
        <v>0.25991189427312777</v>
      </c>
      <c r="W13" s="102">
        <v>202</v>
      </c>
      <c r="X13" s="103">
        <v>241</v>
      </c>
      <c r="Y13" s="104">
        <v>443</v>
      </c>
      <c r="Z13" s="109">
        <f t="shared" si="25"/>
        <v>0.84166666666666667</v>
      </c>
      <c r="AA13" s="110">
        <f t="shared" si="26"/>
        <v>1.1261682242990654</v>
      </c>
      <c r="AB13" s="111">
        <f t="shared" si="27"/>
        <v>0.97577092511013219</v>
      </c>
      <c r="AC13" s="102">
        <v>0</v>
      </c>
      <c r="AD13" s="103">
        <v>8</v>
      </c>
      <c r="AE13" s="104">
        <v>8</v>
      </c>
      <c r="AF13" s="109">
        <f t="shared" si="28"/>
        <v>0</v>
      </c>
      <c r="AG13" s="110">
        <f t="shared" si="29"/>
        <v>3.7383177570093455E-2</v>
      </c>
      <c r="AH13" s="111">
        <f t="shared" si="30"/>
        <v>1.7621145374449341E-2</v>
      </c>
      <c r="AI13" s="102">
        <v>289</v>
      </c>
      <c r="AJ13" s="103">
        <v>280</v>
      </c>
      <c r="AK13" s="104">
        <v>569</v>
      </c>
      <c r="AL13" s="192">
        <f t="shared" si="31"/>
        <v>1.2041666666666666</v>
      </c>
      <c r="AM13" s="193">
        <f t="shared" si="32"/>
        <v>1.308411214953271</v>
      </c>
      <c r="AN13" s="194">
        <f t="shared" si="33"/>
        <v>1.2533039647577093</v>
      </c>
      <c r="AO13" s="102">
        <v>82</v>
      </c>
      <c r="AP13" s="103">
        <v>77</v>
      </c>
      <c r="AQ13" s="105">
        <v>159</v>
      </c>
      <c r="AR13" s="195">
        <f t="shared" ref="AR13:AR22" si="58">IF(AO13=0,0,AO13/B13)</f>
        <v>0.34166666666666667</v>
      </c>
      <c r="AS13" s="196">
        <f t="shared" ref="AS13:AS22" si="59">IF(AP13=0,0,AP13/C13)</f>
        <v>0.35981308411214952</v>
      </c>
      <c r="AT13" s="197">
        <f t="shared" ref="AT13:AT22" si="60">AQ13/D13</f>
        <v>0.35022026431718062</v>
      </c>
      <c r="AU13" s="102">
        <v>0</v>
      </c>
      <c r="AV13" s="103">
        <v>2</v>
      </c>
      <c r="AW13" s="104">
        <v>2</v>
      </c>
      <c r="AX13" s="189">
        <f t="shared" si="8"/>
        <v>0</v>
      </c>
      <c r="AY13" s="190">
        <f t="shared" si="8"/>
        <v>0.93457943925233633</v>
      </c>
      <c r="AZ13" s="191">
        <f t="shared" si="8"/>
        <v>0.44052863436123352</v>
      </c>
      <c r="BA13" s="198">
        <v>0</v>
      </c>
      <c r="BB13" s="103">
        <v>0</v>
      </c>
      <c r="BC13" s="105">
        <v>0</v>
      </c>
      <c r="BD13" s="189">
        <f t="shared" si="9"/>
        <v>0</v>
      </c>
      <c r="BE13" s="190">
        <f t="shared" si="9"/>
        <v>0</v>
      </c>
      <c r="BF13" s="191">
        <f t="shared" si="9"/>
        <v>0</v>
      </c>
      <c r="BG13" s="102">
        <v>22</v>
      </c>
      <c r="BH13" s="103">
        <v>21</v>
      </c>
      <c r="BI13" s="104">
        <v>43</v>
      </c>
      <c r="BJ13" s="246">
        <f t="shared" si="10"/>
        <v>9.1666666666666661</v>
      </c>
      <c r="BK13" s="190">
        <f t="shared" si="10"/>
        <v>9.8130841121495322</v>
      </c>
      <c r="BL13" s="247">
        <f t="shared" si="10"/>
        <v>9.4713656387665193</v>
      </c>
      <c r="BM13" s="102">
        <v>18</v>
      </c>
      <c r="BN13" s="103">
        <v>14</v>
      </c>
      <c r="BO13" s="104">
        <v>32</v>
      </c>
      <c r="BP13" s="189">
        <f t="shared" si="11"/>
        <v>7.5</v>
      </c>
      <c r="BQ13" s="190">
        <f t="shared" si="11"/>
        <v>6.5420560747663545</v>
      </c>
      <c r="BR13" s="191">
        <f t="shared" si="11"/>
        <v>7.0484581497797363</v>
      </c>
      <c r="BS13" s="248">
        <v>55</v>
      </c>
      <c r="BT13" s="249">
        <v>18</v>
      </c>
      <c r="BU13" s="250">
        <v>73</v>
      </c>
      <c r="BV13" s="106">
        <f t="shared" si="37"/>
        <v>0.22916666666666666</v>
      </c>
      <c r="BW13" s="107">
        <f t="shared" si="38"/>
        <v>8.4112149532710276E-2</v>
      </c>
      <c r="BX13" s="108">
        <f t="shared" si="39"/>
        <v>0.16079295154185022</v>
      </c>
      <c r="BY13" s="251">
        <v>9</v>
      </c>
      <c r="BZ13" s="249">
        <v>7</v>
      </c>
      <c r="CA13" s="252">
        <v>16</v>
      </c>
      <c r="CB13" s="106">
        <f t="shared" si="40"/>
        <v>3.7499999999999999E-2</v>
      </c>
      <c r="CC13" s="107">
        <f t="shared" si="41"/>
        <v>3.2710280373831772E-2</v>
      </c>
      <c r="CD13" s="108">
        <f t="shared" si="42"/>
        <v>3.5242290748898682E-2</v>
      </c>
      <c r="CE13" s="248">
        <v>59</v>
      </c>
      <c r="CF13" s="249">
        <v>26</v>
      </c>
      <c r="CG13" s="250">
        <v>85</v>
      </c>
      <c r="CH13" s="253">
        <f t="shared" si="43"/>
        <v>0.24583333333333332</v>
      </c>
      <c r="CI13" s="107">
        <f t="shared" si="44"/>
        <v>0.12149532710280374</v>
      </c>
      <c r="CJ13" s="254">
        <f t="shared" si="45"/>
        <v>0.18722466960352424</v>
      </c>
      <c r="CK13" s="248">
        <v>11</v>
      </c>
      <c r="CL13" s="249">
        <v>6</v>
      </c>
      <c r="CM13" s="250">
        <v>17</v>
      </c>
      <c r="CN13" s="253">
        <f t="shared" si="46"/>
        <v>4.583333333333333E-2</v>
      </c>
      <c r="CO13" s="107">
        <f t="shared" si="47"/>
        <v>2.8037383177570093E-2</v>
      </c>
      <c r="CP13" s="254">
        <f t="shared" si="48"/>
        <v>3.7444933920704845E-2</v>
      </c>
      <c r="CQ13" s="255">
        <f t="shared" si="49"/>
        <v>70</v>
      </c>
      <c r="CR13" s="256">
        <f t="shared" si="50"/>
        <v>32</v>
      </c>
      <c r="CS13" s="257">
        <f t="shared" si="51"/>
        <v>102</v>
      </c>
      <c r="CT13" s="258">
        <f t="shared" si="52"/>
        <v>0.29166666666666669</v>
      </c>
      <c r="CU13" s="107">
        <f t="shared" si="53"/>
        <v>0.14953271028037382</v>
      </c>
      <c r="CV13" s="108">
        <f t="shared" si="54"/>
        <v>0.22466960352422907</v>
      </c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</row>
    <row r="14" spans="1:126" s="2" customFormat="1" ht="18" customHeight="1">
      <c r="A14" s="101" t="s">
        <v>38</v>
      </c>
      <c r="B14" s="102">
        <v>231</v>
      </c>
      <c r="C14" s="103">
        <v>214</v>
      </c>
      <c r="D14" s="104">
        <v>445</v>
      </c>
      <c r="E14" s="102">
        <v>60</v>
      </c>
      <c r="F14" s="103">
        <v>66</v>
      </c>
      <c r="G14" s="105">
        <v>126</v>
      </c>
      <c r="H14" s="106">
        <f t="shared" si="19"/>
        <v>0.25974025974025972</v>
      </c>
      <c r="I14" s="107">
        <f t="shared" si="20"/>
        <v>0.30841121495327101</v>
      </c>
      <c r="J14" s="108">
        <f t="shared" si="21"/>
        <v>0.28314606741573034</v>
      </c>
      <c r="K14" s="102">
        <v>29</v>
      </c>
      <c r="L14" s="103">
        <v>39</v>
      </c>
      <c r="M14" s="105">
        <v>68</v>
      </c>
      <c r="N14" s="95">
        <f t="shared" si="55"/>
        <v>0.48333333333333334</v>
      </c>
      <c r="O14" s="96">
        <f t="shared" si="56"/>
        <v>0.59090909090909094</v>
      </c>
      <c r="P14" s="97">
        <f t="shared" si="57"/>
        <v>0.53968253968253965</v>
      </c>
      <c r="Q14" s="102">
        <v>44</v>
      </c>
      <c r="R14" s="103">
        <v>55</v>
      </c>
      <c r="S14" s="104">
        <v>99</v>
      </c>
      <c r="T14" s="109">
        <f t="shared" si="22"/>
        <v>0.19047619047619047</v>
      </c>
      <c r="U14" s="110">
        <f t="shared" si="23"/>
        <v>0.2570093457943925</v>
      </c>
      <c r="V14" s="111">
        <f t="shared" si="24"/>
        <v>0.22247191011235956</v>
      </c>
      <c r="W14" s="102">
        <v>80</v>
      </c>
      <c r="X14" s="103">
        <v>123</v>
      </c>
      <c r="Y14" s="104">
        <v>203</v>
      </c>
      <c r="Z14" s="109">
        <f t="shared" si="25"/>
        <v>0.34632034632034631</v>
      </c>
      <c r="AA14" s="110">
        <f t="shared" si="26"/>
        <v>0.57476635514018692</v>
      </c>
      <c r="AB14" s="111">
        <f t="shared" si="27"/>
        <v>0.45617977528089887</v>
      </c>
      <c r="AC14" s="102">
        <v>1</v>
      </c>
      <c r="AD14" s="103">
        <v>1</v>
      </c>
      <c r="AE14" s="104">
        <v>2</v>
      </c>
      <c r="AF14" s="109">
        <f t="shared" si="28"/>
        <v>4.329004329004329E-3</v>
      </c>
      <c r="AG14" s="110">
        <f t="shared" si="29"/>
        <v>4.6728971962616819E-3</v>
      </c>
      <c r="AH14" s="111">
        <f t="shared" si="30"/>
        <v>4.4943820224719105E-3</v>
      </c>
      <c r="AI14" s="102">
        <v>125</v>
      </c>
      <c r="AJ14" s="103">
        <v>179</v>
      </c>
      <c r="AK14" s="104">
        <v>304</v>
      </c>
      <c r="AL14" s="192">
        <f t="shared" si="31"/>
        <v>0.54112554112554112</v>
      </c>
      <c r="AM14" s="193">
        <f t="shared" si="32"/>
        <v>0.83644859813084116</v>
      </c>
      <c r="AN14" s="194">
        <f t="shared" si="33"/>
        <v>0.68314606741573036</v>
      </c>
      <c r="AO14" s="102">
        <v>52</v>
      </c>
      <c r="AP14" s="103">
        <v>151</v>
      </c>
      <c r="AQ14" s="105">
        <v>203</v>
      </c>
      <c r="AR14" s="195">
        <f t="shared" si="58"/>
        <v>0.22510822510822512</v>
      </c>
      <c r="AS14" s="196">
        <f t="shared" si="59"/>
        <v>0.70560747663551404</v>
      </c>
      <c r="AT14" s="197">
        <f t="shared" si="60"/>
        <v>0.45617977528089887</v>
      </c>
      <c r="AU14" s="102">
        <v>1</v>
      </c>
      <c r="AV14" s="103">
        <v>3</v>
      </c>
      <c r="AW14" s="104">
        <v>4</v>
      </c>
      <c r="AX14" s="189">
        <f t="shared" si="8"/>
        <v>0.4329004329004329</v>
      </c>
      <c r="AY14" s="190">
        <f t="shared" si="8"/>
        <v>1.4018691588785046</v>
      </c>
      <c r="AZ14" s="191">
        <f t="shared" si="8"/>
        <v>0.89887640449438211</v>
      </c>
      <c r="BA14" s="198">
        <v>0</v>
      </c>
      <c r="BB14" s="103">
        <v>0</v>
      </c>
      <c r="BC14" s="105">
        <v>0</v>
      </c>
      <c r="BD14" s="189">
        <f t="shared" si="9"/>
        <v>0</v>
      </c>
      <c r="BE14" s="190">
        <f t="shared" si="9"/>
        <v>0</v>
      </c>
      <c r="BF14" s="191">
        <f t="shared" si="9"/>
        <v>0</v>
      </c>
      <c r="BG14" s="102">
        <v>30</v>
      </c>
      <c r="BH14" s="103">
        <v>52</v>
      </c>
      <c r="BI14" s="104">
        <v>82</v>
      </c>
      <c r="BJ14" s="246">
        <f t="shared" si="10"/>
        <v>12.987012987012985</v>
      </c>
      <c r="BK14" s="190">
        <f t="shared" si="10"/>
        <v>24.299065420560748</v>
      </c>
      <c r="BL14" s="247">
        <f t="shared" si="10"/>
        <v>18.426966292134832</v>
      </c>
      <c r="BM14" s="102">
        <v>32</v>
      </c>
      <c r="BN14" s="103">
        <v>31</v>
      </c>
      <c r="BO14" s="104">
        <v>63</v>
      </c>
      <c r="BP14" s="189">
        <f t="shared" si="11"/>
        <v>13.852813852813853</v>
      </c>
      <c r="BQ14" s="190">
        <f t="shared" si="11"/>
        <v>14.485981308411214</v>
      </c>
      <c r="BR14" s="191">
        <f t="shared" si="11"/>
        <v>14.157303370786517</v>
      </c>
      <c r="BS14" s="248">
        <v>20</v>
      </c>
      <c r="BT14" s="249">
        <v>26</v>
      </c>
      <c r="BU14" s="250">
        <v>46</v>
      </c>
      <c r="BV14" s="106">
        <f t="shared" si="37"/>
        <v>8.6580086580086577E-2</v>
      </c>
      <c r="BW14" s="107">
        <f t="shared" si="38"/>
        <v>0.12149532710280374</v>
      </c>
      <c r="BX14" s="108">
        <f t="shared" si="39"/>
        <v>0.10337078651685393</v>
      </c>
      <c r="BY14" s="251">
        <v>9</v>
      </c>
      <c r="BZ14" s="249">
        <v>4</v>
      </c>
      <c r="CA14" s="252">
        <v>13</v>
      </c>
      <c r="CB14" s="106">
        <f t="shared" si="40"/>
        <v>3.896103896103896E-2</v>
      </c>
      <c r="CC14" s="107">
        <f t="shared" si="41"/>
        <v>1.8691588785046728E-2</v>
      </c>
      <c r="CD14" s="108">
        <f t="shared" si="42"/>
        <v>2.9213483146067417E-2</v>
      </c>
      <c r="CE14" s="248">
        <v>27</v>
      </c>
      <c r="CF14" s="249">
        <v>24</v>
      </c>
      <c r="CG14" s="250">
        <v>51</v>
      </c>
      <c r="CH14" s="253">
        <f t="shared" si="43"/>
        <v>0.11688311688311688</v>
      </c>
      <c r="CI14" s="107">
        <f t="shared" si="44"/>
        <v>0.11214953271028037</v>
      </c>
      <c r="CJ14" s="254">
        <f t="shared" si="45"/>
        <v>0.1146067415730337</v>
      </c>
      <c r="CK14" s="248">
        <v>31</v>
      </c>
      <c r="CL14" s="249">
        <v>20</v>
      </c>
      <c r="CM14" s="250">
        <v>51</v>
      </c>
      <c r="CN14" s="253">
        <f t="shared" si="46"/>
        <v>0.13419913419913421</v>
      </c>
      <c r="CO14" s="107">
        <f t="shared" si="47"/>
        <v>9.3457943925233641E-2</v>
      </c>
      <c r="CP14" s="254">
        <f t="shared" si="48"/>
        <v>0.1146067415730337</v>
      </c>
      <c r="CQ14" s="255">
        <f t="shared" si="49"/>
        <v>58</v>
      </c>
      <c r="CR14" s="256">
        <f t="shared" si="50"/>
        <v>44</v>
      </c>
      <c r="CS14" s="257">
        <f t="shared" si="51"/>
        <v>102</v>
      </c>
      <c r="CT14" s="258">
        <f t="shared" si="52"/>
        <v>0.25108225108225107</v>
      </c>
      <c r="CU14" s="107">
        <f t="shared" si="53"/>
        <v>0.20560747663551401</v>
      </c>
      <c r="CV14" s="108">
        <f t="shared" si="54"/>
        <v>0.2292134831460674</v>
      </c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</row>
    <row r="15" spans="1:126" s="2" customFormat="1" ht="18" customHeight="1">
      <c r="A15" s="101" t="s">
        <v>41</v>
      </c>
      <c r="B15" s="102">
        <v>198</v>
      </c>
      <c r="C15" s="103">
        <v>156</v>
      </c>
      <c r="D15" s="104">
        <v>354</v>
      </c>
      <c r="E15" s="102">
        <v>70</v>
      </c>
      <c r="F15" s="103">
        <v>62</v>
      </c>
      <c r="G15" s="105">
        <v>132</v>
      </c>
      <c r="H15" s="106">
        <f t="shared" si="19"/>
        <v>0.35353535353535354</v>
      </c>
      <c r="I15" s="107">
        <f t="shared" si="20"/>
        <v>0.39743589743589741</v>
      </c>
      <c r="J15" s="108">
        <f t="shared" si="21"/>
        <v>0.3728813559322034</v>
      </c>
      <c r="K15" s="102">
        <v>45</v>
      </c>
      <c r="L15" s="103">
        <v>47</v>
      </c>
      <c r="M15" s="105">
        <v>92</v>
      </c>
      <c r="N15" s="95">
        <f t="shared" si="55"/>
        <v>0.6428571428571429</v>
      </c>
      <c r="O15" s="96">
        <f t="shared" si="56"/>
        <v>0.75806451612903225</v>
      </c>
      <c r="P15" s="97">
        <f t="shared" si="57"/>
        <v>0.69696969696969702</v>
      </c>
      <c r="Q15" s="102">
        <v>43</v>
      </c>
      <c r="R15" s="103">
        <v>37</v>
      </c>
      <c r="S15" s="104">
        <v>80</v>
      </c>
      <c r="T15" s="109">
        <f t="shared" si="22"/>
        <v>0.21717171717171718</v>
      </c>
      <c r="U15" s="110">
        <f t="shared" si="23"/>
        <v>0.23717948717948717</v>
      </c>
      <c r="V15" s="111">
        <f t="shared" si="24"/>
        <v>0.22598870056497175</v>
      </c>
      <c r="W15" s="102">
        <v>131</v>
      </c>
      <c r="X15" s="103">
        <v>149</v>
      </c>
      <c r="Y15" s="104">
        <v>280</v>
      </c>
      <c r="Z15" s="109">
        <f t="shared" si="25"/>
        <v>0.66161616161616166</v>
      </c>
      <c r="AA15" s="110">
        <f t="shared" si="26"/>
        <v>0.95512820512820518</v>
      </c>
      <c r="AB15" s="111">
        <f t="shared" si="27"/>
        <v>0.79096045197740117</v>
      </c>
      <c r="AC15" s="102">
        <v>1</v>
      </c>
      <c r="AD15" s="103">
        <v>0</v>
      </c>
      <c r="AE15" s="104">
        <v>1</v>
      </c>
      <c r="AF15" s="109">
        <f t="shared" si="28"/>
        <v>5.0505050505050509E-3</v>
      </c>
      <c r="AG15" s="110">
        <f t="shared" si="29"/>
        <v>0</v>
      </c>
      <c r="AH15" s="111">
        <f t="shared" si="30"/>
        <v>2.8248587570621469E-3</v>
      </c>
      <c r="AI15" s="102">
        <v>175</v>
      </c>
      <c r="AJ15" s="103">
        <v>186</v>
      </c>
      <c r="AK15" s="104">
        <v>361</v>
      </c>
      <c r="AL15" s="192">
        <f t="shared" si="31"/>
        <v>0.88383838383838387</v>
      </c>
      <c r="AM15" s="193">
        <f t="shared" si="32"/>
        <v>1.1923076923076923</v>
      </c>
      <c r="AN15" s="194">
        <f t="shared" si="33"/>
        <v>1.0197740112994351</v>
      </c>
      <c r="AO15" s="102">
        <v>80</v>
      </c>
      <c r="AP15" s="103">
        <v>57</v>
      </c>
      <c r="AQ15" s="105">
        <v>137</v>
      </c>
      <c r="AR15" s="195">
        <f t="shared" si="58"/>
        <v>0.40404040404040403</v>
      </c>
      <c r="AS15" s="196">
        <f t="shared" si="59"/>
        <v>0.36538461538461536</v>
      </c>
      <c r="AT15" s="197">
        <f t="shared" si="60"/>
        <v>0.38700564971751411</v>
      </c>
      <c r="AU15" s="102">
        <v>0</v>
      </c>
      <c r="AV15" s="103">
        <v>0</v>
      </c>
      <c r="AW15" s="104">
        <v>0</v>
      </c>
      <c r="AX15" s="189">
        <f t="shared" si="8"/>
        <v>0</v>
      </c>
      <c r="AY15" s="190">
        <f t="shared" si="8"/>
        <v>0</v>
      </c>
      <c r="AZ15" s="191">
        <f t="shared" si="8"/>
        <v>0</v>
      </c>
      <c r="BA15" s="198">
        <v>0</v>
      </c>
      <c r="BB15" s="103">
        <v>0</v>
      </c>
      <c r="BC15" s="105">
        <v>0</v>
      </c>
      <c r="BD15" s="189">
        <f t="shared" si="9"/>
        <v>0</v>
      </c>
      <c r="BE15" s="190">
        <f t="shared" si="9"/>
        <v>0</v>
      </c>
      <c r="BF15" s="191">
        <f t="shared" si="9"/>
        <v>0</v>
      </c>
      <c r="BG15" s="102">
        <v>24</v>
      </c>
      <c r="BH15" s="103">
        <v>24</v>
      </c>
      <c r="BI15" s="104">
        <v>48</v>
      </c>
      <c r="BJ15" s="246">
        <f t="shared" si="10"/>
        <v>12.121212121212121</v>
      </c>
      <c r="BK15" s="190">
        <f t="shared" si="10"/>
        <v>15.384615384615385</v>
      </c>
      <c r="BL15" s="247">
        <f t="shared" si="10"/>
        <v>13.559322033898304</v>
      </c>
      <c r="BM15" s="102">
        <v>2</v>
      </c>
      <c r="BN15" s="103">
        <v>5</v>
      </c>
      <c r="BO15" s="104">
        <v>7</v>
      </c>
      <c r="BP15" s="189">
        <f t="shared" si="11"/>
        <v>1.0101010101010102</v>
      </c>
      <c r="BQ15" s="190">
        <f t="shared" si="11"/>
        <v>3.2051282051282048</v>
      </c>
      <c r="BR15" s="191">
        <f t="shared" si="11"/>
        <v>1.977401129943503</v>
      </c>
      <c r="BS15" s="248">
        <v>30</v>
      </c>
      <c r="BT15" s="249">
        <v>15</v>
      </c>
      <c r="BU15" s="250">
        <v>45</v>
      </c>
      <c r="BV15" s="106">
        <f t="shared" ref="BV15:BV20" si="61">IF(B15=0,0,BS15/B15)</f>
        <v>0.15151515151515152</v>
      </c>
      <c r="BW15" s="107">
        <f t="shared" ref="BW15:BW20" si="62">IF(C15=0,0,BT15/C15)</f>
        <v>9.6153846153846159E-2</v>
      </c>
      <c r="BX15" s="108">
        <f t="shared" ref="BX15:BX20" si="63">IF(D15=0,0,BU15/D15)</f>
        <v>0.1271186440677966</v>
      </c>
      <c r="BY15" s="251">
        <v>5</v>
      </c>
      <c r="BZ15" s="249">
        <v>3</v>
      </c>
      <c r="CA15" s="252">
        <v>8</v>
      </c>
      <c r="CB15" s="106">
        <f t="shared" si="40"/>
        <v>2.5252525252525252E-2</v>
      </c>
      <c r="CC15" s="107">
        <f t="shared" si="41"/>
        <v>1.9230769230769232E-2</v>
      </c>
      <c r="CD15" s="108">
        <f t="shared" si="42"/>
        <v>2.2598870056497175E-2</v>
      </c>
      <c r="CE15" s="248">
        <v>24</v>
      </c>
      <c r="CF15" s="249">
        <v>11</v>
      </c>
      <c r="CG15" s="250">
        <v>35</v>
      </c>
      <c r="CH15" s="253">
        <f t="shared" si="43"/>
        <v>0.12121212121212122</v>
      </c>
      <c r="CI15" s="107">
        <f t="shared" si="44"/>
        <v>7.0512820512820512E-2</v>
      </c>
      <c r="CJ15" s="254">
        <f t="shared" si="45"/>
        <v>9.8870056497175146E-2</v>
      </c>
      <c r="CK15" s="248">
        <v>8</v>
      </c>
      <c r="CL15" s="249">
        <v>6</v>
      </c>
      <c r="CM15" s="250">
        <v>14</v>
      </c>
      <c r="CN15" s="253">
        <f t="shared" si="46"/>
        <v>4.0404040404040407E-2</v>
      </c>
      <c r="CO15" s="107">
        <f t="shared" si="47"/>
        <v>3.8461538461538464E-2</v>
      </c>
      <c r="CP15" s="254">
        <f t="shared" si="48"/>
        <v>3.954802259887006E-2</v>
      </c>
      <c r="CQ15" s="255">
        <f t="shared" si="49"/>
        <v>32</v>
      </c>
      <c r="CR15" s="256">
        <f t="shared" si="50"/>
        <v>17</v>
      </c>
      <c r="CS15" s="257">
        <f t="shared" si="51"/>
        <v>49</v>
      </c>
      <c r="CT15" s="258">
        <f t="shared" si="52"/>
        <v>0.16161616161616163</v>
      </c>
      <c r="CU15" s="107">
        <f t="shared" si="53"/>
        <v>0.10897435897435898</v>
      </c>
      <c r="CV15" s="108">
        <f t="shared" si="54"/>
        <v>0.1384180790960452</v>
      </c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</row>
    <row r="16" spans="1:126" s="2" customFormat="1" ht="18" customHeight="1">
      <c r="A16" s="101" t="s">
        <v>36</v>
      </c>
      <c r="B16" s="102">
        <v>503</v>
      </c>
      <c r="C16" s="103">
        <v>487</v>
      </c>
      <c r="D16" s="104">
        <v>990</v>
      </c>
      <c r="E16" s="102">
        <v>146</v>
      </c>
      <c r="F16" s="103">
        <v>182</v>
      </c>
      <c r="G16" s="105">
        <v>328</v>
      </c>
      <c r="H16" s="106">
        <f t="shared" si="19"/>
        <v>0.29025844930417494</v>
      </c>
      <c r="I16" s="107">
        <f t="shared" si="20"/>
        <v>0.37371663244353182</v>
      </c>
      <c r="J16" s="108">
        <f t="shared" si="21"/>
        <v>0.33131313131313134</v>
      </c>
      <c r="K16" s="102">
        <v>86</v>
      </c>
      <c r="L16" s="103">
        <v>120</v>
      </c>
      <c r="M16" s="105">
        <v>206</v>
      </c>
      <c r="N16" s="95">
        <f t="shared" si="55"/>
        <v>0.58904109589041098</v>
      </c>
      <c r="O16" s="96">
        <f t="shared" si="56"/>
        <v>0.65934065934065933</v>
      </c>
      <c r="P16" s="97">
        <f t="shared" si="57"/>
        <v>0.62804878048780488</v>
      </c>
      <c r="Q16" s="102">
        <v>118</v>
      </c>
      <c r="R16" s="103">
        <v>146</v>
      </c>
      <c r="S16" s="104">
        <v>264</v>
      </c>
      <c r="T16" s="109">
        <f t="shared" si="22"/>
        <v>0.23459244532803181</v>
      </c>
      <c r="U16" s="110">
        <f t="shared" si="23"/>
        <v>0.29979466119096509</v>
      </c>
      <c r="V16" s="111">
        <f t="shared" si="24"/>
        <v>0.26666666666666666</v>
      </c>
      <c r="W16" s="102">
        <v>252</v>
      </c>
      <c r="X16" s="103">
        <v>418</v>
      </c>
      <c r="Y16" s="104">
        <v>670</v>
      </c>
      <c r="Z16" s="109">
        <f t="shared" si="25"/>
        <v>0.50099403578528823</v>
      </c>
      <c r="AA16" s="110">
        <f t="shared" si="26"/>
        <v>0.85831622176591371</v>
      </c>
      <c r="AB16" s="111">
        <f t="shared" si="27"/>
        <v>0.6767676767676768</v>
      </c>
      <c r="AC16" s="102">
        <v>4</v>
      </c>
      <c r="AD16" s="103">
        <v>0</v>
      </c>
      <c r="AE16" s="104">
        <v>4</v>
      </c>
      <c r="AF16" s="109">
        <f t="shared" si="28"/>
        <v>7.9522862823061622E-3</v>
      </c>
      <c r="AG16" s="110">
        <f t="shared" si="29"/>
        <v>0</v>
      </c>
      <c r="AH16" s="111">
        <f t="shared" si="30"/>
        <v>4.0404040404040404E-3</v>
      </c>
      <c r="AI16" s="102">
        <v>374</v>
      </c>
      <c r="AJ16" s="103">
        <v>564</v>
      </c>
      <c r="AK16" s="104">
        <v>938</v>
      </c>
      <c r="AL16" s="192">
        <f t="shared" si="31"/>
        <v>0.74353876739562619</v>
      </c>
      <c r="AM16" s="193">
        <f t="shared" si="32"/>
        <v>1.1581108829568789</v>
      </c>
      <c r="AN16" s="194">
        <f t="shared" si="33"/>
        <v>0.94747474747474747</v>
      </c>
      <c r="AO16" s="102">
        <v>200</v>
      </c>
      <c r="AP16" s="103">
        <v>206</v>
      </c>
      <c r="AQ16" s="105">
        <v>406</v>
      </c>
      <c r="AR16" s="195">
        <f t="shared" si="58"/>
        <v>0.39761431411530818</v>
      </c>
      <c r="AS16" s="196">
        <f t="shared" si="59"/>
        <v>0.42299794661190965</v>
      </c>
      <c r="AT16" s="197">
        <f t="shared" si="60"/>
        <v>0.41010101010101008</v>
      </c>
      <c r="AU16" s="102">
        <v>11</v>
      </c>
      <c r="AV16" s="103">
        <v>19</v>
      </c>
      <c r="AW16" s="104">
        <v>30</v>
      </c>
      <c r="AX16" s="189">
        <f t="shared" si="8"/>
        <v>2.1868787276341948</v>
      </c>
      <c r="AY16" s="190">
        <f t="shared" si="8"/>
        <v>3.9014373716632447</v>
      </c>
      <c r="AZ16" s="191">
        <f t="shared" si="8"/>
        <v>3.0303030303030303</v>
      </c>
      <c r="BA16" s="198">
        <v>2</v>
      </c>
      <c r="BB16" s="103">
        <v>1</v>
      </c>
      <c r="BC16" s="105">
        <v>3</v>
      </c>
      <c r="BD16" s="189">
        <f t="shared" si="9"/>
        <v>0.39761431411530812</v>
      </c>
      <c r="BE16" s="190">
        <f t="shared" si="9"/>
        <v>0.20533880903490762</v>
      </c>
      <c r="BF16" s="191">
        <f t="shared" si="9"/>
        <v>0.30303030303030304</v>
      </c>
      <c r="BG16" s="102">
        <v>142</v>
      </c>
      <c r="BH16" s="103">
        <v>137</v>
      </c>
      <c r="BI16" s="104">
        <v>279</v>
      </c>
      <c r="BJ16" s="246">
        <f t="shared" si="10"/>
        <v>28.230616302186878</v>
      </c>
      <c r="BK16" s="190">
        <f t="shared" si="10"/>
        <v>28.131416837782343</v>
      </c>
      <c r="BL16" s="247">
        <f t="shared" si="10"/>
        <v>28.18181818181818</v>
      </c>
      <c r="BM16" s="102">
        <v>67</v>
      </c>
      <c r="BN16" s="103">
        <v>68</v>
      </c>
      <c r="BO16" s="104">
        <v>135</v>
      </c>
      <c r="BP16" s="189">
        <f t="shared" si="11"/>
        <v>13.320079522862823</v>
      </c>
      <c r="BQ16" s="190">
        <f t="shared" si="11"/>
        <v>13.963039014373715</v>
      </c>
      <c r="BR16" s="191">
        <f t="shared" si="11"/>
        <v>13.636363636363635</v>
      </c>
      <c r="BS16" s="248">
        <v>98</v>
      </c>
      <c r="BT16" s="249">
        <v>33</v>
      </c>
      <c r="BU16" s="250">
        <v>131</v>
      </c>
      <c r="BV16" s="106">
        <f t="shared" si="61"/>
        <v>0.19483101391650098</v>
      </c>
      <c r="BW16" s="107">
        <f t="shared" si="62"/>
        <v>6.7761806981519512E-2</v>
      </c>
      <c r="BX16" s="108">
        <f t="shared" si="63"/>
        <v>0.13232323232323231</v>
      </c>
      <c r="BY16" s="251">
        <v>18</v>
      </c>
      <c r="BZ16" s="249">
        <v>8</v>
      </c>
      <c r="CA16" s="252">
        <v>26</v>
      </c>
      <c r="CB16" s="106">
        <f t="shared" si="40"/>
        <v>3.5785288270377733E-2</v>
      </c>
      <c r="CC16" s="107">
        <f t="shared" si="41"/>
        <v>1.6427104722792608E-2</v>
      </c>
      <c r="CD16" s="108">
        <f t="shared" si="42"/>
        <v>2.6262626262626262E-2</v>
      </c>
      <c r="CE16" s="248">
        <v>108</v>
      </c>
      <c r="CF16" s="249">
        <v>38</v>
      </c>
      <c r="CG16" s="250">
        <v>146</v>
      </c>
      <c r="CH16" s="253">
        <f t="shared" si="43"/>
        <v>0.2147117296222664</v>
      </c>
      <c r="CI16" s="107">
        <f t="shared" si="44"/>
        <v>7.8028747433264892E-2</v>
      </c>
      <c r="CJ16" s="254">
        <f t="shared" si="45"/>
        <v>0.14747474747474748</v>
      </c>
      <c r="CK16" s="248">
        <v>22</v>
      </c>
      <c r="CL16" s="249">
        <v>7</v>
      </c>
      <c r="CM16" s="250">
        <v>29</v>
      </c>
      <c r="CN16" s="253">
        <f t="shared" si="46"/>
        <v>4.37375745526839E-2</v>
      </c>
      <c r="CO16" s="107">
        <f t="shared" si="47"/>
        <v>1.4373716632443531E-2</v>
      </c>
      <c r="CP16" s="254">
        <f t="shared" si="48"/>
        <v>2.9292929292929294E-2</v>
      </c>
      <c r="CQ16" s="255">
        <f t="shared" si="49"/>
        <v>130</v>
      </c>
      <c r="CR16" s="256">
        <f t="shared" si="50"/>
        <v>45</v>
      </c>
      <c r="CS16" s="257">
        <f t="shared" si="51"/>
        <v>175</v>
      </c>
      <c r="CT16" s="258">
        <f t="shared" si="52"/>
        <v>0.25844930417495032</v>
      </c>
      <c r="CU16" s="107">
        <f t="shared" si="53"/>
        <v>9.2402464065708415E-2</v>
      </c>
      <c r="CV16" s="108">
        <f t="shared" si="54"/>
        <v>0.17676767676767677</v>
      </c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</row>
    <row r="17" spans="1:126" s="2" customFormat="1" ht="18" customHeight="1">
      <c r="A17" s="101" t="s">
        <v>40</v>
      </c>
      <c r="B17" s="102">
        <v>164</v>
      </c>
      <c r="C17" s="103">
        <v>141</v>
      </c>
      <c r="D17" s="104">
        <v>305</v>
      </c>
      <c r="E17" s="102">
        <v>68</v>
      </c>
      <c r="F17" s="103">
        <v>60</v>
      </c>
      <c r="G17" s="105">
        <v>128</v>
      </c>
      <c r="H17" s="106">
        <f t="shared" si="19"/>
        <v>0.41463414634146339</v>
      </c>
      <c r="I17" s="107">
        <f t="shared" si="20"/>
        <v>0.42553191489361702</v>
      </c>
      <c r="J17" s="108">
        <f t="shared" si="21"/>
        <v>0.41967213114754098</v>
      </c>
      <c r="K17" s="102">
        <v>47</v>
      </c>
      <c r="L17" s="103">
        <v>42</v>
      </c>
      <c r="M17" s="105">
        <v>89</v>
      </c>
      <c r="N17" s="95">
        <f t="shared" si="55"/>
        <v>0.69117647058823528</v>
      </c>
      <c r="O17" s="96">
        <f t="shared" si="56"/>
        <v>0.7</v>
      </c>
      <c r="P17" s="97">
        <f t="shared" si="57"/>
        <v>0.6953125</v>
      </c>
      <c r="Q17" s="102">
        <v>27</v>
      </c>
      <c r="R17" s="103">
        <v>21</v>
      </c>
      <c r="S17" s="104">
        <v>48</v>
      </c>
      <c r="T17" s="109">
        <f t="shared" si="22"/>
        <v>0.16463414634146342</v>
      </c>
      <c r="U17" s="110">
        <f t="shared" si="23"/>
        <v>0.14893617021276595</v>
      </c>
      <c r="V17" s="111">
        <f t="shared" si="24"/>
        <v>0.15737704918032788</v>
      </c>
      <c r="W17" s="102">
        <v>125</v>
      </c>
      <c r="X17" s="103">
        <v>140</v>
      </c>
      <c r="Y17" s="104">
        <v>265</v>
      </c>
      <c r="Z17" s="109">
        <f t="shared" si="25"/>
        <v>0.76219512195121952</v>
      </c>
      <c r="AA17" s="110">
        <f t="shared" si="26"/>
        <v>0.99290780141843971</v>
      </c>
      <c r="AB17" s="111">
        <f t="shared" si="27"/>
        <v>0.86885245901639341</v>
      </c>
      <c r="AC17" s="102">
        <v>1</v>
      </c>
      <c r="AD17" s="103">
        <v>0</v>
      </c>
      <c r="AE17" s="104">
        <v>1</v>
      </c>
      <c r="AF17" s="109">
        <f t="shared" si="28"/>
        <v>6.0975609756097563E-3</v>
      </c>
      <c r="AG17" s="110">
        <f t="shared" si="29"/>
        <v>0</v>
      </c>
      <c r="AH17" s="111">
        <f t="shared" si="30"/>
        <v>3.2786885245901639E-3</v>
      </c>
      <c r="AI17" s="102">
        <v>153</v>
      </c>
      <c r="AJ17" s="103">
        <v>161</v>
      </c>
      <c r="AK17" s="104">
        <v>314</v>
      </c>
      <c r="AL17" s="192">
        <f t="shared" si="31"/>
        <v>0.93292682926829273</v>
      </c>
      <c r="AM17" s="193">
        <f t="shared" si="32"/>
        <v>1.1418439716312057</v>
      </c>
      <c r="AN17" s="194">
        <f t="shared" si="33"/>
        <v>1.0295081967213116</v>
      </c>
      <c r="AO17" s="102">
        <v>104</v>
      </c>
      <c r="AP17" s="103">
        <v>108</v>
      </c>
      <c r="AQ17" s="105">
        <v>212</v>
      </c>
      <c r="AR17" s="195">
        <f t="shared" si="58"/>
        <v>0.63414634146341464</v>
      </c>
      <c r="AS17" s="196">
        <f t="shared" si="59"/>
        <v>0.76595744680851063</v>
      </c>
      <c r="AT17" s="197">
        <f t="shared" si="60"/>
        <v>0.69508196721311477</v>
      </c>
      <c r="AU17" s="102">
        <v>1</v>
      </c>
      <c r="AV17" s="103">
        <v>0</v>
      </c>
      <c r="AW17" s="104">
        <v>1</v>
      </c>
      <c r="AX17" s="189">
        <f t="shared" si="8"/>
        <v>0.6097560975609756</v>
      </c>
      <c r="AY17" s="190">
        <f t="shared" si="8"/>
        <v>0</v>
      </c>
      <c r="AZ17" s="191">
        <f t="shared" si="8"/>
        <v>0.32786885245901637</v>
      </c>
      <c r="BA17" s="198">
        <v>0</v>
      </c>
      <c r="BB17" s="103">
        <v>0</v>
      </c>
      <c r="BC17" s="105">
        <v>0</v>
      </c>
      <c r="BD17" s="189">
        <f t="shared" si="9"/>
        <v>0</v>
      </c>
      <c r="BE17" s="190">
        <f t="shared" si="9"/>
        <v>0</v>
      </c>
      <c r="BF17" s="191">
        <f t="shared" si="9"/>
        <v>0</v>
      </c>
      <c r="BG17" s="102">
        <v>48</v>
      </c>
      <c r="BH17" s="103">
        <v>47</v>
      </c>
      <c r="BI17" s="104">
        <v>95</v>
      </c>
      <c r="BJ17" s="246">
        <f t="shared" si="10"/>
        <v>29.268292682926827</v>
      </c>
      <c r="BK17" s="190">
        <f t="shared" si="10"/>
        <v>33.333333333333329</v>
      </c>
      <c r="BL17" s="247">
        <f t="shared" si="10"/>
        <v>31.147540983606557</v>
      </c>
      <c r="BM17" s="102">
        <v>8</v>
      </c>
      <c r="BN17" s="103">
        <v>10</v>
      </c>
      <c r="BO17" s="104">
        <v>18</v>
      </c>
      <c r="BP17" s="189">
        <f t="shared" si="11"/>
        <v>4.8780487804878048</v>
      </c>
      <c r="BQ17" s="190">
        <f t="shared" si="11"/>
        <v>7.0921985815602842</v>
      </c>
      <c r="BR17" s="191">
        <f t="shared" si="11"/>
        <v>5.9016393442622954</v>
      </c>
      <c r="BS17" s="248">
        <v>70</v>
      </c>
      <c r="BT17" s="249">
        <v>54</v>
      </c>
      <c r="BU17" s="250">
        <v>124</v>
      </c>
      <c r="BV17" s="106">
        <f t="shared" si="61"/>
        <v>0.42682926829268292</v>
      </c>
      <c r="BW17" s="107">
        <f t="shared" si="62"/>
        <v>0.38297872340425532</v>
      </c>
      <c r="BX17" s="108">
        <f t="shared" si="63"/>
        <v>0.40655737704918032</v>
      </c>
      <c r="BY17" s="251">
        <v>7</v>
      </c>
      <c r="BZ17" s="249">
        <v>1</v>
      </c>
      <c r="CA17" s="252">
        <v>8</v>
      </c>
      <c r="CB17" s="106">
        <f t="shared" si="40"/>
        <v>4.2682926829268296E-2</v>
      </c>
      <c r="CC17" s="107">
        <f t="shared" si="41"/>
        <v>7.0921985815602835E-3</v>
      </c>
      <c r="CD17" s="108">
        <f t="shared" si="42"/>
        <v>2.6229508196721311E-2</v>
      </c>
      <c r="CE17" s="248">
        <v>61</v>
      </c>
      <c r="CF17" s="249">
        <v>49</v>
      </c>
      <c r="CG17" s="250">
        <v>110</v>
      </c>
      <c r="CH17" s="253">
        <f t="shared" si="43"/>
        <v>0.37195121951219512</v>
      </c>
      <c r="CI17" s="107">
        <f t="shared" si="44"/>
        <v>0.3475177304964539</v>
      </c>
      <c r="CJ17" s="254">
        <f t="shared" si="45"/>
        <v>0.36065573770491804</v>
      </c>
      <c r="CK17" s="248">
        <v>13</v>
      </c>
      <c r="CL17" s="249">
        <v>0</v>
      </c>
      <c r="CM17" s="250">
        <v>13</v>
      </c>
      <c r="CN17" s="253">
        <f t="shared" si="46"/>
        <v>7.926829268292683E-2</v>
      </c>
      <c r="CO17" s="107">
        <f t="shared" si="47"/>
        <v>0</v>
      </c>
      <c r="CP17" s="254">
        <f t="shared" si="48"/>
        <v>4.2622950819672129E-2</v>
      </c>
      <c r="CQ17" s="255">
        <f t="shared" si="49"/>
        <v>74</v>
      </c>
      <c r="CR17" s="256">
        <f t="shared" si="50"/>
        <v>49</v>
      </c>
      <c r="CS17" s="257">
        <f t="shared" si="51"/>
        <v>123</v>
      </c>
      <c r="CT17" s="258">
        <f t="shared" si="52"/>
        <v>0.45121951219512196</v>
      </c>
      <c r="CU17" s="107">
        <f t="shared" si="53"/>
        <v>0.3475177304964539</v>
      </c>
      <c r="CV17" s="108">
        <f t="shared" si="54"/>
        <v>0.40327868852459015</v>
      </c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</row>
    <row r="18" spans="1:126" s="2" customFormat="1" ht="18" customHeight="1">
      <c r="A18" s="101" t="s">
        <v>28</v>
      </c>
      <c r="B18" s="102">
        <v>76</v>
      </c>
      <c r="C18" s="103">
        <v>83</v>
      </c>
      <c r="D18" s="104">
        <v>159</v>
      </c>
      <c r="E18" s="102">
        <v>24</v>
      </c>
      <c r="F18" s="103">
        <v>27</v>
      </c>
      <c r="G18" s="105">
        <v>51</v>
      </c>
      <c r="H18" s="106">
        <f t="shared" si="19"/>
        <v>0.31578947368421051</v>
      </c>
      <c r="I18" s="107">
        <f t="shared" si="20"/>
        <v>0.3253012048192771</v>
      </c>
      <c r="J18" s="108">
        <f t="shared" si="21"/>
        <v>0.32075471698113206</v>
      </c>
      <c r="K18" s="102">
        <v>19</v>
      </c>
      <c r="L18" s="103">
        <v>20</v>
      </c>
      <c r="M18" s="105">
        <v>39</v>
      </c>
      <c r="N18" s="95">
        <f t="shared" si="55"/>
        <v>0.79166666666666663</v>
      </c>
      <c r="O18" s="96">
        <f t="shared" si="56"/>
        <v>0.7407407407407407</v>
      </c>
      <c r="P18" s="97">
        <f t="shared" si="57"/>
        <v>0.76470588235294112</v>
      </c>
      <c r="Q18" s="102">
        <v>6</v>
      </c>
      <c r="R18" s="103">
        <v>11</v>
      </c>
      <c r="S18" s="104">
        <v>17</v>
      </c>
      <c r="T18" s="109">
        <f t="shared" si="22"/>
        <v>7.8947368421052627E-2</v>
      </c>
      <c r="U18" s="110">
        <f t="shared" si="23"/>
        <v>0.13253012048192772</v>
      </c>
      <c r="V18" s="111">
        <f t="shared" si="24"/>
        <v>0.1069182389937107</v>
      </c>
      <c r="W18" s="102">
        <v>35</v>
      </c>
      <c r="X18" s="103">
        <v>49</v>
      </c>
      <c r="Y18" s="104">
        <v>84</v>
      </c>
      <c r="Z18" s="109">
        <f t="shared" si="25"/>
        <v>0.46052631578947367</v>
      </c>
      <c r="AA18" s="110">
        <f t="shared" si="26"/>
        <v>0.59036144578313254</v>
      </c>
      <c r="AB18" s="111">
        <f t="shared" si="27"/>
        <v>0.52830188679245282</v>
      </c>
      <c r="AC18" s="102">
        <v>0</v>
      </c>
      <c r="AD18" s="103">
        <v>0</v>
      </c>
      <c r="AE18" s="104">
        <v>0</v>
      </c>
      <c r="AF18" s="109">
        <f t="shared" si="28"/>
        <v>0</v>
      </c>
      <c r="AG18" s="110">
        <f t="shared" si="29"/>
        <v>0</v>
      </c>
      <c r="AH18" s="111">
        <f t="shared" si="30"/>
        <v>0</v>
      </c>
      <c r="AI18" s="102">
        <v>41</v>
      </c>
      <c r="AJ18" s="103">
        <v>60</v>
      </c>
      <c r="AK18" s="104">
        <v>101</v>
      </c>
      <c r="AL18" s="192">
        <f t="shared" si="31"/>
        <v>0.53947368421052633</v>
      </c>
      <c r="AM18" s="193">
        <f t="shared" si="32"/>
        <v>0.72289156626506024</v>
      </c>
      <c r="AN18" s="194">
        <f t="shared" si="33"/>
        <v>0.63522012578616349</v>
      </c>
      <c r="AO18" s="102">
        <v>52</v>
      </c>
      <c r="AP18" s="103">
        <v>69</v>
      </c>
      <c r="AQ18" s="105">
        <v>121</v>
      </c>
      <c r="AR18" s="195">
        <f t="shared" si="58"/>
        <v>0.68421052631578949</v>
      </c>
      <c r="AS18" s="196">
        <f t="shared" si="59"/>
        <v>0.83132530120481929</v>
      </c>
      <c r="AT18" s="197">
        <f t="shared" si="60"/>
        <v>0.76100628930817615</v>
      </c>
      <c r="AU18" s="102">
        <v>14</v>
      </c>
      <c r="AV18" s="103">
        <v>30</v>
      </c>
      <c r="AW18" s="104">
        <v>44</v>
      </c>
      <c r="AX18" s="189">
        <f t="shared" si="8"/>
        <v>18.421052631578945</v>
      </c>
      <c r="AY18" s="190">
        <f t="shared" si="8"/>
        <v>36.144578313253014</v>
      </c>
      <c r="AZ18" s="191">
        <f t="shared" si="8"/>
        <v>27.672955974842768</v>
      </c>
      <c r="BA18" s="198">
        <v>0</v>
      </c>
      <c r="BB18" s="103">
        <v>1</v>
      </c>
      <c r="BC18" s="105">
        <v>1</v>
      </c>
      <c r="BD18" s="189">
        <f t="shared" si="9"/>
        <v>0</v>
      </c>
      <c r="BE18" s="190">
        <f t="shared" si="9"/>
        <v>1.2048192771084338</v>
      </c>
      <c r="BF18" s="191">
        <f t="shared" si="9"/>
        <v>0.62893081761006298</v>
      </c>
      <c r="BG18" s="102">
        <v>0</v>
      </c>
      <c r="BH18" s="103">
        <v>0</v>
      </c>
      <c r="BI18" s="104">
        <v>0</v>
      </c>
      <c r="BJ18" s="246">
        <f t="shared" si="10"/>
        <v>0</v>
      </c>
      <c r="BK18" s="190">
        <f t="shared" si="10"/>
        <v>0</v>
      </c>
      <c r="BL18" s="247">
        <f t="shared" si="10"/>
        <v>0</v>
      </c>
      <c r="BM18" s="102">
        <v>0</v>
      </c>
      <c r="BN18" s="103">
        <v>0</v>
      </c>
      <c r="BO18" s="104">
        <v>0</v>
      </c>
      <c r="BP18" s="189">
        <f t="shared" si="11"/>
        <v>0</v>
      </c>
      <c r="BQ18" s="190">
        <f t="shared" si="11"/>
        <v>0</v>
      </c>
      <c r="BR18" s="191">
        <f t="shared" si="11"/>
        <v>0</v>
      </c>
      <c r="BS18" s="248">
        <v>24</v>
      </c>
      <c r="BT18" s="249">
        <v>5</v>
      </c>
      <c r="BU18" s="250">
        <v>29</v>
      </c>
      <c r="BV18" s="106">
        <f t="shared" si="61"/>
        <v>0.31578947368421051</v>
      </c>
      <c r="BW18" s="107">
        <f t="shared" si="62"/>
        <v>6.0240963855421686E-2</v>
      </c>
      <c r="BX18" s="108">
        <f t="shared" si="63"/>
        <v>0.18238993710691823</v>
      </c>
      <c r="BY18" s="251">
        <v>5</v>
      </c>
      <c r="BZ18" s="249">
        <v>0</v>
      </c>
      <c r="CA18" s="252">
        <v>5</v>
      </c>
      <c r="CB18" s="106">
        <f t="shared" ref="CB18:CB29" si="64">IF(B18=0,0,BY18/B18)</f>
        <v>6.5789473684210523E-2</v>
      </c>
      <c r="CC18" s="107">
        <f t="shared" ref="CC18:CC29" si="65">IF(C18=0,0,BZ18/C18)</f>
        <v>0</v>
      </c>
      <c r="CD18" s="108">
        <f t="shared" ref="CD18:CD29" si="66">IF(D18=0,0,CA18/D18)</f>
        <v>3.1446540880503145E-2</v>
      </c>
      <c r="CE18" s="248">
        <v>20</v>
      </c>
      <c r="CF18" s="249">
        <v>11</v>
      </c>
      <c r="CG18" s="250">
        <v>31</v>
      </c>
      <c r="CH18" s="253">
        <f t="shared" ref="CH18:CH28" si="67">IF(B18=0,0,CE18/B18)</f>
        <v>0.26315789473684209</v>
      </c>
      <c r="CI18" s="107">
        <f t="shared" ref="CH18:CI29" si="68">IF(C18=0,0,CF18/C18)</f>
        <v>0.13253012048192772</v>
      </c>
      <c r="CJ18" s="254">
        <f t="shared" ref="CJ18:CJ28" si="69">IF(D18=0,0,CG18/D18)</f>
        <v>0.19496855345911951</v>
      </c>
      <c r="CK18" s="248">
        <v>1</v>
      </c>
      <c r="CL18" s="249">
        <v>2</v>
      </c>
      <c r="CM18" s="250">
        <v>3</v>
      </c>
      <c r="CN18" s="253">
        <f t="shared" ref="CN18:CN29" si="70">IF(B18=0,0,CK18/B18)</f>
        <v>1.3157894736842105E-2</v>
      </c>
      <c r="CO18" s="107">
        <f t="shared" ref="CO18:CO29" si="71">IF(C18=0,0,CL18/C18)</f>
        <v>2.4096385542168676E-2</v>
      </c>
      <c r="CP18" s="254">
        <f t="shared" ref="CP18:CP29" si="72">IF(D18=0,0,CM18/D18)</f>
        <v>1.8867924528301886E-2</v>
      </c>
      <c r="CQ18" s="255">
        <f t="shared" ref="CQ18:CQ28" si="73">CE18+CK18</f>
        <v>21</v>
      </c>
      <c r="CR18" s="256">
        <f t="shared" ref="CR18:CR28" si="74">CF18+CL18</f>
        <v>13</v>
      </c>
      <c r="CS18" s="257">
        <f t="shared" ref="CS18:CS28" si="75">CQ18+CR18</f>
        <v>34</v>
      </c>
      <c r="CT18" s="258">
        <f t="shared" ref="CT18:CT29" si="76">IF(B18=0,0,CQ18/B18)</f>
        <v>0.27631578947368424</v>
      </c>
      <c r="CU18" s="107">
        <f t="shared" ref="CU18:CU29" si="77">IF(C18=0,0,CR18/C18)</f>
        <v>0.15662650602409639</v>
      </c>
      <c r="CV18" s="108">
        <f t="shared" ref="CV18:CV29" si="78">IF(D18=0,0,CS18/D18)</f>
        <v>0.21383647798742139</v>
      </c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</row>
    <row r="19" spans="1:126" s="2" customFormat="1" ht="18" customHeight="1">
      <c r="A19" s="101" t="s">
        <v>29</v>
      </c>
      <c r="B19" s="102">
        <v>56</v>
      </c>
      <c r="C19" s="103">
        <v>44</v>
      </c>
      <c r="D19" s="104">
        <v>100</v>
      </c>
      <c r="E19" s="102">
        <v>3</v>
      </c>
      <c r="F19" s="103">
        <v>4</v>
      </c>
      <c r="G19" s="105">
        <v>7</v>
      </c>
      <c r="H19" s="106">
        <f t="shared" si="19"/>
        <v>5.3571428571428568E-2</v>
      </c>
      <c r="I19" s="107">
        <f t="shared" si="20"/>
        <v>9.0909090909090912E-2</v>
      </c>
      <c r="J19" s="108">
        <f t="shared" si="21"/>
        <v>7.0000000000000007E-2</v>
      </c>
      <c r="K19" s="102">
        <v>2</v>
      </c>
      <c r="L19" s="103">
        <v>4</v>
      </c>
      <c r="M19" s="105">
        <v>6</v>
      </c>
      <c r="N19" s="95">
        <f t="shared" si="55"/>
        <v>0.66666666666666663</v>
      </c>
      <c r="O19" s="96">
        <f t="shared" si="56"/>
        <v>1</v>
      </c>
      <c r="P19" s="97">
        <f t="shared" si="57"/>
        <v>0.8571428571428571</v>
      </c>
      <c r="Q19" s="102">
        <v>1</v>
      </c>
      <c r="R19" s="103">
        <v>0</v>
      </c>
      <c r="S19" s="104">
        <v>1</v>
      </c>
      <c r="T19" s="109">
        <f t="shared" si="22"/>
        <v>1.7857142857142856E-2</v>
      </c>
      <c r="U19" s="110">
        <f t="shared" si="23"/>
        <v>0</v>
      </c>
      <c r="V19" s="111">
        <f t="shared" si="24"/>
        <v>0.01</v>
      </c>
      <c r="W19" s="102">
        <v>3</v>
      </c>
      <c r="X19" s="103">
        <v>6</v>
      </c>
      <c r="Y19" s="104">
        <v>9</v>
      </c>
      <c r="Z19" s="109">
        <f t="shared" si="25"/>
        <v>5.3571428571428568E-2</v>
      </c>
      <c r="AA19" s="110">
        <f t="shared" si="26"/>
        <v>0.13636363636363635</v>
      </c>
      <c r="AB19" s="111">
        <f t="shared" si="27"/>
        <v>0.09</v>
      </c>
      <c r="AC19" s="102">
        <v>0</v>
      </c>
      <c r="AD19" s="103">
        <v>0</v>
      </c>
      <c r="AE19" s="104">
        <v>0</v>
      </c>
      <c r="AF19" s="109">
        <f t="shared" si="28"/>
        <v>0</v>
      </c>
      <c r="AG19" s="110">
        <f t="shared" si="29"/>
        <v>0</v>
      </c>
      <c r="AH19" s="111">
        <f t="shared" si="30"/>
        <v>0</v>
      </c>
      <c r="AI19" s="102">
        <v>4</v>
      </c>
      <c r="AJ19" s="103">
        <v>6</v>
      </c>
      <c r="AK19" s="104">
        <v>10</v>
      </c>
      <c r="AL19" s="192">
        <f t="shared" si="31"/>
        <v>7.1428571428571425E-2</v>
      </c>
      <c r="AM19" s="193">
        <f t="shared" si="32"/>
        <v>0.13636363636363635</v>
      </c>
      <c r="AN19" s="194">
        <f t="shared" si="33"/>
        <v>0.1</v>
      </c>
      <c r="AO19" s="102">
        <v>10</v>
      </c>
      <c r="AP19" s="103">
        <v>11</v>
      </c>
      <c r="AQ19" s="105">
        <v>21</v>
      </c>
      <c r="AR19" s="195">
        <f t="shared" si="58"/>
        <v>0.17857142857142858</v>
      </c>
      <c r="AS19" s="196">
        <f t="shared" si="59"/>
        <v>0.25</v>
      </c>
      <c r="AT19" s="197">
        <f t="shared" si="60"/>
        <v>0.21</v>
      </c>
      <c r="AU19" s="102">
        <v>0</v>
      </c>
      <c r="AV19" s="103">
        <v>0</v>
      </c>
      <c r="AW19" s="104">
        <v>0</v>
      </c>
      <c r="AX19" s="189">
        <f t="shared" si="8"/>
        <v>0</v>
      </c>
      <c r="AY19" s="190">
        <f t="shared" si="8"/>
        <v>0</v>
      </c>
      <c r="AZ19" s="191">
        <f t="shared" si="8"/>
        <v>0</v>
      </c>
      <c r="BA19" s="198">
        <v>0</v>
      </c>
      <c r="BB19" s="103">
        <v>0</v>
      </c>
      <c r="BC19" s="105">
        <v>0</v>
      </c>
      <c r="BD19" s="189">
        <f t="shared" si="9"/>
        <v>0</v>
      </c>
      <c r="BE19" s="190">
        <f t="shared" si="9"/>
        <v>0</v>
      </c>
      <c r="BF19" s="191">
        <f t="shared" si="9"/>
        <v>0</v>
      </c>
      <c r="BG19" s="102">
        <v>6</v>
      </c>
      <c r="BH19" s="103">
        <v>5</v>
      </c>
      <c r="BI19" s="104">
        <v>11</v>
      </c>
      <c r="BJ19" s="246">
        <f t="shared" si="10"/>
        <v>10.714285714285714</v>
      </c>
      <c r="BK19" s="190">
        <f t="shared" si="10"/>
        <v>11.363636363636363</v>
      </c>
      <c r="BL19" s="247">
        <f t="shared" si="10"/>
        <v>11</v>
      </c>
      <c r="BM19" s="102">
        <v>0</v>
      </c>
      <c r="BN19" s="103">
        <v>2</v>
      </c>
      <c r="BO19" s="104">
        <v>2</v>
      </c>
      <c r="BP19" s="189">
        <f t="shared" si="11"/>
        <v>0</v>
      </c>
      <c r="BQ19" s="190">
        <f t="shared" si="11"/>
        <v>4.5454545454545459</v>
      </c>
      <c r="BR19" s="191">
        <f t="shared" si="11"/>
        <v>2</v>
      </c>
      <c r="BS19" s="248">
        <v>14</v>
      </c>
      <c r="BT19" s="249">
        <v>6</v>
      </c>
      <c r="BU19" s="250">
        <v>20</v>
      </c>
      <c r="BV19" s="106">
        <f t="shared" si="61"/>
        <v>0.25</v>
      </c>
      <c r="BW19" s="107">
        <f t="shared" si="62"/>
        <v>0.13636363636363635</v>
      </c>
      <c r="BX19" s="108">
        <f t="shared" si="63"/>
        <v>0.2</v>
      </c>
      <c r="BY19" s="251">
        <v>0</v>
      </c>
      <c r="BZ19" s="249">
        <v>0</v>
      </c>
      <c r="CA19" s="252">
        <v>0</v>
      </c>
      <c r="CB19" s="106">
        <f t="shared" si="64"/>
        <v>0</v>
      </c>
      <c r="CC19" s="107">
        <f t="shared" si="65"/>
        <v>0</v>
      </c>
      <c r="CD19" s="108">
        <f t="shared" si="66"/>
        <v>0</v>
      </c>
      <c r="CE19" s="248">
        <v>8</v>
      </c>
      <c r="CF19" s="249">
        <v>5</v>
      </c>
      <c r="CG19" s="250">
        <v>13</v>
      </c>
      <c r="CH19" s="253">
        <f t="shared" si="67"/>
        <v>0.14285714285714285</v>
      </c>
      <c r="CI19" s="107">
        <f t="shared" si="68"/>
        <v>0.11363636363636363</v>
      </c>
      <c r="CJ19" s="254">
        <f t="shared" si="69"/>
        <v>0.13</v>
      </c>
      <c r="CK19" s="248">
        <v>1</v>
      </c>
      <c r="CL19" s="249">
        <v>0</v>
      </c>
      <c r="CM19" s="250">
        <v>1</v>
      </c>
      <c r="CN19" s="253">
        <f t="shared" si="70"/>
        <v>1.7857142857142856E-2</v>
      </c>
      <c r="CO19" s="107">
        <f t="shared" si="71"/>
        <v>0</v>
      </c>
      <c r="CP19" s="254">
        <f t="shared" si="72"/>
        <v>0.01</v>
      </c>
      <c r="CQ19" s="255">
        <f t="shared" si="73"/>
        <v>9</v>
      </c>
      <c r="CR19" s="256">
        <f t="shared" si="74"/>
        <v>5</v>
      </c>
      <c r="CS19" s="257">
        <f t="shared" si="75"/>
        <v>14</v>
      </c>
      <c r="CT19" s="258">
        <f t="shared" si="76"/>
        <v>0.16071428571428573</v>
      </c>
      <c r="CU19" s="107">
        <f t="shared" si="77"/>
        <v>0.11363636363636363</v>
      </c>
      <c r="CV19" s="108">
        <f t="shared" si="78"/>
        <v>0.14000000000000001</v>
      </c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</row>
    <row r="20" spans="1:126" s="2" customFormat="1" ht="18" customHeight="1">
      <c r="A20" s="101" t="s">
        <v>44</v>
      </c>
      <c r="B20" s="102">
        <v>93</v>
      </c>
      <c r="C20" s="103">
        <v>104</v>
      </c>
      <c r="D20" s="104">
        <v>197</v>
      </c>
      <c r="E20" s="102">
        <v>39</v>
      </c>
      <c r="F20" s="103">
        <v>55</v>
      </c>
      <c r="G20" s="105">
        <v>94</v>
      </c>
      <c r="H20" s="106">
        <f t="shared" si="19"/>
        <v>0.41935483870967744</v>
      </c>
      <c r="I20" s="107">
        <f t="shared" si="20"/>
        <v>0.52884615384615385</v>
      </c>
      <c r="J20" s="108">
        <f t="shared" si="21"/>
        <v>0.47715736040609136</v>
      </c>
      <c r="K20" s="102">
        <v>21</v>
      </c>
      <c r="L20" s="103">
        <v>26</v>
      </c>
      <c r="M20" s="105">
        <v>47</v>
      </c>
      <c r="N20" s="95">
        <f t="shared" si="55"/>
        <v>0.53846153846153844</v>
      </c>
      <c r="O20" s="96">
        <f t="shared" si="56"/>
        <v>0.47272727272727272</v>
      </c>
      <c r="P20" s="97">
        <f t="shared" si="57"/>
        <v>0.5</v>
      </c>
      <c r="Q20" s="102">
        <v>10</v>
      </c>
      <c r="R20" s="103">
        <v>16</v>
      </c>
      <c r="S20" s="104">
        <v>26</v>
      </c>
      <c r="T20" s="109">
        <f t="shared" si="22"/>
        <v>0.10752688172043011</v>
      </c>
      <c r="U20" s="110">
        <f t="shared" si="23"/>
        <v>0.15384615384615385</v>
      </c>
      <c r="V20" s="111">
        <f t="shared" si="24"/>
        <v>0.13197969543147209</v>
      </c>
      <c r="W20" s="102">
        <v>76</v>
      </c>
      <c r="X20" s="103">
        <v>138</v>
      </c>
      <c r="Y20" s="104">
        <v>214</v>
      </c>
      <c r="Z20" s="109">
        <f t="shared" si="25"/>
        <v>0.81720430107526887</v>
      </c>
      <c r="AA20" s="110">
        <f t="shared" si="26"/>
        <v>1.3269230769230769</v>
      </c>
      <c r="AB20" s="111">
        <f t="shared" si="27"/>
        <v>1.0862944162436547</v>
      </c>
      <c r="AC20" s="102">
        <v>3</v>
      </c>
      <c r="AD20" s="103">
        <v>5</v>
      </c>
      <c r="AE20" s="104">
        <v>8</v>
      </c>
      <c r="AF20" s="109">
        <f t="shared" si="28"/>
        <v>3.2258064516129031E-2</v>
      </c>
      <c r="AG20" s="110">
        <f t="shared" si="29"/>
        <v>4.807692307692308E-2</v>
      </c>
      <c r="AH20" s="111">
        <f t="shared" si="30"/>
        <v>4.060913705583756E-2</v>
      </c>
      <c r="AI20" s="102">
        <v>89</v>
      </c>
      <c r="AJ20" s="103">
        <v>159</v>
      </c>
      <c r="AK20" s="104">
        <v>248</v>
      </c>
      <c r="AL20" s="192">
        <f t="shared" si="31"/>
        <v>0.956989247311828</v>
      </c>
      <c r="AM20" s="193">
        <f t="shared" si="32"/>
        <v>1.5288461538461537</v>
      </c>
      <c r="AN20" s="194">
        <f t="shared" si="33"/>
        <v>1.2588832487309645</v>
      </c>
      <c r="AO20" s="102">
        <v>82</v>
      </c>
      <c r="AP20" s="103">
        <v>105</v>
      </c>
      <c r="AQ20" s="105">
        <v>187</v>
      </c>
      <c r="AR20" s="195">
        <f t="shared" si="58"/>
        <v>0.88172043010752688</v>
      </c>
      <c r="AS20" s="196">
        <f t="shared" si="59"/>
        <v>1.0096153846153846</v>
      </c>
      <c r="AT20" s="197">
        <f t="shared" si="60"/>
        <v>0.949238578680203</v>
      </c>
      <c r="AU20" s="102">
        <v>1</v>
      </c>
      <c r="AV20" s="103">
        <v>2</v>
      </c>
      <c r="AW20" s="104">
        <v>3</v>
      </c>
      <c r="AX20" s="189">
        <f t="shared" si="8"/>
        <v>1.0752688172043012</v>
      </c>
      <c r="AY20" s="190">
        <f t="shared" si="8"/>
        <v>1.9230769230769231</v>
      </c>
      <c r="AZ20" s="191">
        <f t="shared" si="8"/>
        <v>1.5228426395939088</v>
      </c>
      <c r="BA20" s="198">
        <v>1</v>
      </c>
      <c r="BB20" s="103">
        <v>0</v>
      </c>
      <c r="BC20" s="105">
        <v>1</v>
      </c>
      <c r="BD20" s="189">
        <f t="shared" si="9"/>
        <v>1.0752688172043012</v>
      </c>
      <c r="BE20" s="190">
        <f t="shared" si="9"/>
        <v>0</v>
      </c>
      <c r="BF20" s="191">
        <f t="shared" si="9"/>
        <v>0.50761421319796951</v>
      </c>
      <c r="BG20" s="102">
        <v>20</v>
      </c>
      <c r="BH20" s="103">
        <v>27</v>
      </c>
      <c r="BI20" s="104">
        <v>47</v>
      </c>
      <c r="BJ20" s="246">
        <f t="shared" si="10"/>
        <v>21.50537634408602</v>
      </c>
      <c r="BK20" s="190">
        <f t="shared" si="10"/>
        <v>25.961538461538463</v>
      </c>
      <c r="BL20" s="247">
        <f t="shared" si="10"/>
        <v>23.857868020304569</v>
      </c>
      <c r="BM20" s="102">
        <v>6</v>
      </c>
      <c r="BN20" s="103">
        <v>7</v>
      </c>
      <c r="BO20" s="104">
        <v>13</v>
      </c>
      <c r="BP20" s="189">
        <f t="shared" si="11"/>
        <v>6.4516129032258061</v>
      </c>
      <c r="BQ20" s="190">
        <f t="shared" si="11"/>
        <v>6.7307692307692308</v>
      </c>
      <c r="BR20" s="191">
        <f t="shared" si="11"/>
        <v>6.5989847715736047</v>
      </c>
      <c r="BS20" s="248">
        <v>13</v>
      </c>
      <c r="BT20" s="249">
        <v>7</v>
      </c>
      <c r="BU20" s="250">
        <v>20</v>
      </c>
      <c r="BV20" s="106">
        <f t="shared" si="61"/>
        <v>0.13978494623655913</v>
      </c>
      <c r="BW20" s="107">
        <f t="shared" si="62"/>
        <v>6.7307692307692304E-2</v>
      </c>
      <c r="BX20" s="108">
        <f t="shared" si="63"/>
        <v>0.10152284263959391</v>
      </c>
      <c r="BY20" s="251">
        <v>1</v>
      </c>
      <c r="BZ20" s="249">
        <v>0</v>
      </c>
      <c r="CA20" s="252">
        <v>1</v>
      </c>
      <c r="CB20" s="106">
        <f t="shared" si="64"/>
        <v>1.0752688172043012E-2</v>
      </c>
      <c r="CC20" s="107">
        <f t="shared" si="65"/>
        <v>0</v>
      </c>
      <c r="CD20" s="108">
        <f t="shared" si="66"/>
        <v>5.076142131979695E-3</v>
      </c>
      <c r="CE20" s="248">
        <v>9</v>
      </c>
      <c r="CF20" s="249">
        <v>6</v>
      </c>
      <c r="CG20" s="250">
        <v>15</v>
      </c>
      <c r="CH20" s="253">
        <f t="shared" si="67"/>
        <v>9.6774193548387094E-2</v>
      </c>
      <c r="CI20" s="107">
        <f t="shared" si="68"/>
        <v>5.7692307692307696E-2</v>
      </c>
      <c r="CJ20" s="254">
        <f t="shared" si="69"/>
        <v>7.6142131979695438E-2</v>
      </c>
      <c r="CK20" s="248">
        <v>2</v>
      </c>
      <c r="CL20" s="249">
        <v>3</v>
      </c>
      <c r="CM20" s="250">
        <v>5</v>
      </c>
      <c r="CN20" s="253">
        <f t="shared" si="70"/>
        <v>2.1505376344086023E-2</v>
      </c>
      <c r="CO20" s="107">
        <f t="shared" si="71"/>
        <v>2.8846153846153848E-2</v>
      </c>
      <c r="CP20" s="254">
        <f t="shared" si="72"/>
        <v>2.5380710659898477E-2</v>
      </c>
      <c r="CQ20" s="255">
        <f t="shared" si="73"/>
        <v>11</v>
      </c>
      <c r="CR20" s="256">
        <f t="shared" si="74"/>
        <v>9</v>
      </c>
      <c r="CS20" s="257">
        <f t="shared" si="75"/>
        <v>20</v>
      </c>
      <c r="CT20" s="258">
        <f t="shared" si="76"/>
        <v>0.11827956989247312</v>
      </c>
      <c r="CU20" s="107">
        <f t="shared" si="77"/>
        <v>8.6538461538461536E-2</v>
      </c>
      <c r="CV20" s="108">
        <f t="shared" si="78"/>
        <v>0.10152284263959391</v>
      </c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</row>
    <row r="21" spans="1:126" s="2" customFormat="1" ht="18" customHeight="1">
      <c r="A21" s="101" t="s">
        <v>30</v>
      </c>
      <c r="B21" s="102">
        <v>32</v>
      </c>
      <c r="C21" s="103">
        <v>28</v>
      </c>
      <c r="D21" s="104">
        <v>60</v>
      </c>
      <c r="E21" s="102">
        <v>9</v>
      </c>
      <c r="F21" s="103">
        <v>4</v>
      </c>
      <c r="G21" s="105">
        <v>13</v>
      </c>
      <c r="H21" s="106">
        <f t="shared" si="19"/>
        <v>0.28125</v>
      </c>
      <c r="I21" s="107">
        <f t="shared" si="20"/>
        <v>0.14285714285714285</v>
      </c>
      <c r="J21" s="108">
        <f t="shared" si="21"/>
        <v>0.21666666666666667</v>
      </c>
      <c r="K21" s="102">
        <v>8</v>
      </c>
      <c r="L21" s="103">
        <v>3</v>
      </c>
      <c r="M21" s="105">
        <v>11</v>
      </c>
      <c r="N21" s="95">
        <f t="shared" si="55"/>
        <v>0.88888888888888884</v>
      </c>
      <c r="O21" s="96">
        <f t="shared" si="56"/>
        <v>0.75</v>
      </c>
      <c r="P21" s="97">
        <f t="shared" si="57"/>
        <v>0.84615384615384615</v>
      </c>
      <c r="Q21" s="102">
        <v>2</v>
      </c>
      <c r="R21" s="103">
        <v>9</v>
      </c>
      <c r="S21" s="104">
        <v>11</v>
      </c>
      <c r="T21" s="109">
        <f t="shared" si="22"/>
        <v>6.25E-2</v>
      </c>
      <c r="U21" s="110">
        <f t="shared" si="23"/>
        <v>0.32142857142857145</v>
      </c>
      <c r="V21" s="111">
        <f t="shared" si="24"/>
        <v>0.18333333333333332</v>
      </c>
      <c r="W21" s="102">
        <v>16</v>
      </c>
      <c r="X21" s="103">
        <v>11</v>
      </c>
      <c r="Y21" s="104">
        <v>27</v>
      </c>
      <c r="Z21" s="109">
        <f t="shared" si="25"/>
        <v>0.5</v>
      </c>
      <c r="AA21" s="110">
        <f t="shared" si="26"/>
        <v>0.39285714285714285</v>
      </c>
      <c r="AB21" s="111">
        <f t="shared" si="27"/>
        <v>0.45</v>
      </c>
      <c r="AC21" s="102">
        <v>0</v>
      </c>
      <c r="AD21" s="103">
        <v>1</v>
      </c>
      <c r="AE21" s="104">
        <v>1</v>
      </c>
      <c r="AF21" s="109">
        <f t="shared" si="28"/>
        <v>0</v>
      </c>
      <c r="AG21" s="110">
        <f t="shared" si="29"/>
        <v>3.5714285714285712E-2</v>
      </c>
      <c r="AH21" s="111">
        <f t="shared" si="30"/>
        <v>1.6666666666666666E-2</v>
      </c>
      <c r="AI21" s="102">
        <v>18</v>
      </c>
      <c r="AJ21" s="103">
        <v>21</v>
      </c>
      <c r="AK21" s="104">
        <v>39</v>
      </c>
      <c r="AL21" s="192">
        <f t="shared" si="31"/>
        <v>0.5625</v>
      </c>
      <c r="AM21" s="193">
        <f t="shared" si="32"/>
        <v>0.75</v>
      </c>
      <c r="AN21" s="194">
        <f t="shared" si="33"/>
        <v>0.65</v>
      </c>
      <c r="AO21" s="102">
        <v>6</v>
      </c>
      <c r="AP21" s="103">
        <v>3</v>
      </c>
      <c r="AQ21" s="105">
        <v>9</v>
      </c>
      <c r="AR21" s="195">
        <f t="shared" si="58"/>
        <v>0.1875</v>
      </c>
      <c r="AS21" s="196">
        <f t="shared" si="59"/>
        <v>0.10714285714285714</v>
      </c>
      <c r="AT21" s="197">
        <f t="shared" si="60"/>
        <v>0.15</v>
      </c>
      <c r="AU21" s="102">
        <v>0</v>
      </c>
      <c r="AV21" s="103">
        <v>5</v>
      </c>
      <c r="AW21" s="104">
        <v>5</v>
      </c>
      <c r="AX21" s="189">
        <f t="shared" ref="AX21:AZ29" si="79">IF(AU21=0,0,AU21/B21*100)</f>
        <v>0</v>
      </c>
      <c r="AY21" s="190">
        <f t="shared" si="79"/>
        <v>17.857142857142858</v>
      </c>
      <c r="AZ21" s="191">
        <f t="shared" si="79"/>
        <v>8.3333333333333321</v>
      </c>
      <c r="BA21" s="198">
        <v>0</v>
      </c>
      <c r="BB21" s="103">
        <v>0</v>
      </c>
      <c r="BC21" s="105">
        <v>0</v>
      </c>
      <c r="BD21" s="189">
        <f t="shared" ref="BD21:BF29" si="80">IF(BA21=0,0,BA21/B21*100)</f>
        <v>0</v>
      </c>
      <c r="BE21" s="190">
        <f t="shared" si="80"/>
        <v>0</v>
      </c>
      <c r="BF21" s="191">
        <f t="shared" si="80"/>
        <v>0</v>
      </c>
      <c r="BG21" s="102">
        <v>8</v>
      </c>
      <c r="BH21" s="103">
        <v>9</v>
      </c>
      <c r="BI21" s="104">
        <v>17</v>
      </c>
      <c r="BJ21" s="246">
        <f t="shared" ref="BJ21:BL29" si="81">IF(BG21=0,0,BG21/B21*100)</f>
        <v>25</v>
      </c>
      <c r="BK21" s="190">
        <f t="shared" si="81"/>
        <v>32.142857142857146</v>
      </c>
      <c r="BL21" s="247">
        <f t="shared" si="81"/>
        <v>28.333333333333332</v>
      </c>
      <c r="BM21" s="102">
        <v>0</v>
      </c>
      <c r="BN21" s="103">
        <v>0</v>
      </c>
      <c r="BO21" s="104">
        <v>0</v>
      </c>
      <c r="BP21" s="189">
        <f t="shared" ref="BP21:BR29" si="82">IF(BM21=0,0,BM21/B21*100)</f>
        <v>0</v>
      </c>
      <c r="BQ21" s="190">
        <f t="shared" si="82"/>
        <v>0</v>
      </c>
      <c r="BR21" s="191">
        <f t="shared" si="82"/>
        <v>0</v>
      </c>
      <c r="BS21" s="248">
        <v>3</v>
      </c>
      <c r="BT21" s="249">
        <v>1</v>
      </c>
      <c r="BU21" s="250">
        <v>4</v>
      </c>
      <c r="BV21" s="106">
        <f t="shared" ref="BV21:BV24" si="83">IF(B21=0,0,BS21/B21)</f>
        <v>9.375E-2</v>
      </c>
      <c r="BW21" s="107">
        <f t="shared" ref="BW21:BW24" si="84">IF(C21=0,0,BT21/C21)</f>
        <v>3.5714285714285712E-2</v>
      </c>
      <c r="BX21" s="108">
        <f t="shared" ref="BX21:BX24" si="85">IF(D21=0,0,BU21/D21)</f>
        <v>6.6666666666666666E-2</v>
      </c>
      <c r="BY21" s="251">
        <v>0</v>
      </c>
      <c r="BZ21" s="249">
        <v>0</v>
      </c>
      <c r="CA21" s="252">
        <v>0</v>
      </c>
      <c r="CB21" s="106">
        <f t="shared" si="64"/>
        <v>0</v>
      </c>
      <c r="CC21" s="107">
        <f t="shared" si="65"/>
        <v>0</v>
      </c>
      <c r="CD21" s="108">
        <f t="shared" si="66"/>
        <v>0</v>
      </c>
      <c r="CE21" s="248">
        <v>0</v>
      </c>
      <c r="CF21" s="249">
        <v>0</v>
      </c>
      <c r="CG21" s="250">
        <v>0</v>
      </c>
      <c r="CH21" s="253">
        <f t="shared" si="67"/>
        <v>0</v>
      </c>
      <c r="CI21" s="107">
        <f t="shared" si="68"/>
        <v>0</v>
      </c>
      <c r="CJ21" s="254">
        <f t="shared" si="69"/>
        <v>0</v>
      </c>
      <c r="CK21" s="248">
        <v>0</v>
      </c>
      <c r="CL21" s="249">
        <v>0</v>
      </c>
      <c r="CM21" s="250">
        <v>0</v>
      </c>
      <c r="CN21" s="253">
        <f t="shared" si="70"/>
        <v>0</v>
      </c>
      <c r="CO21" s="107">
        <f t="shared" si="71"/>
        <v>0</v>
      </c>
      <c r="CP21" s="254">
        <f t="shared" si="72"/>
        <v>0</v>
      </c>
      <c r="CQ21" s="255">
        <f t="shared" si="73"/>
        <v>0</v>
      </c>
      <c r="CR21" s="256">
        <f t="shared" si="74"/>
        <v>0</v>
      </c>
      <c r="CS21" s="257">
        <f t="shared" si="75"/>
        <v>0</v>
      </c>
      <c r="CT21" s="258">
        <f t="shared" si="76"/>
        <v>0</v>
      </c>
      <c r="CU21" s="107">
        <f t="shared" si="77"/>
        <v>0</v>
      </c>
      <c r="CV21" s="108">
        <f t="shared" si="78"/>
        <v>0</v>
      </c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</row>
    <row r="22" spans="1:126" s="2" customFormat="1" ht="18" customHeight="1">
      <c r="A22" s="101" t="s">
        <v>31</v>
      </c>
      <c r="B22" s="102">
        <v>25</v>
      </c>
      <c r="C22" s="103">
        <v>20</v>
      </c>
      <c r="D22" s="104">
        <v>45</v>
      </c>
      <c r="E22" s="102">
        <v>6</v>
      </c>
      <c r="F22" s="103">
        <v>9</v>
      </c>
      <c r="G22" s="105">
        <v>15</v>
      </c>
      <c r="H22" s="106">
        <f t="shared" si="19"/>
        <v>0.24</v>
      </c>
      <c r="I22" s="107">
        <f t="shared" si="20"/>
        <v>0.45</v>
      </c>
      <c r="J22" s="108">
        <f t="shared" si="21"/>
        <v>0.33333333333333331</v>
      </c>
      <c r="K22" s="102">
        <v>2</v>
      </c>
      <c r="L22" s="103">
        <v>4</v>
      </c>
      <c r="M22" s="105">
        <v>6</v>
      </c>
      <c r="N22" s="95">
        <f t="shared" si="55"/>
        <v>0.33333333333333331</v>
      </c>
      <c r="O22" s="96">
        <f t="shared" si="56"/>
        <v>0.44444444444444442</v>
      </c>
      <c r="P22" s="97">
        <f t="shared" si="57"/>
        <v>0.4</v>
      </c>
      <c r="Q22" s="102">
        <v>4</v>
      </c>
      <c r="R22" s="103">
        <v>13</v>
      </c>
      <c r="S22" s="104">
        <v>17</v>
      </c>
      <c r="T22" s="109">
        <f t="shared" si="22"/>
        <v>0.16</v>
      </c>
      <c r="U22" s="110">
        <f t="shared" si="23"/>
        <v>0.65</v>
      </c>
      <c r="V22" s="111">
        <f t="shared" si="24"/>
        <v>0.37777777777777777</v>
      </c>
      <c r="W22" s="102">
        <v>2</v>
      </c>
      <c r="X22" s="103">
        <v>20</v>
      </c>
      <c r="Y22" s="104">
        <v>22</v>
      </c>
      <c r="Z22" s="109">
        <f t="shared" si="25"/>
        <v>0.08</v>
      </c>
      <c r="AA22" s="110">
        <f t="shared" si="26"/>
        <v>1</v>
      </c>
      <c r="AB22" s="111">
        <f t="shared" si="27"/>
        <v>0.48888888888888887</v>
      </c>
      <c r="AC22" s="102">
        <v>0</v>
      </c>
      <c r="AD22" s="103">
        <v>0</v>
      </c>
      <c r="AE22" s="104">
        <v>0</v>
      </c>
      <c r="AF22" s="109">
        <f t="shared" si="28"/>
        <v>0</v>
      </c>
      <c r="AG22" s="110">
        <f t="shared" si="29"/>
        <v>0</v>
      </c>
      <c r="AH22" s="111">
        <f t="shared" si="30"/>
        <v>0</v>
      </c>
      <c r="AI22" s="102">
        <v>6</v>
      </c>
      <c r="AJ22" s="103">
        <v>33</v>
      </c>
      <c r="AK22" s="104">
        <v>39</v>
      </c>
      <c r="AL22" s="192">
        <f t="shared" si="31"/>
        <v>0.24</v>
      </c>
      <c r="AM22" s="193">
        <f t="shared" si="32"/>
        <v>1.65</v>
      </c>
      <c r="AN22" s="194">
        <f t="shared" si="33"/>
        <v>0.8666666666666667</v>
      </c>
      <c r="AO22" s="102">
        <v>0</v>
      </c>
      <c r="AP22" s="103">
        <v>1</v>
      </c>
      <c r="AQ22" s="105">
        <v>1</v>
      </c>
      <c r="AR22" s="195">
        <f t="shared" si="58"/>
        <v>0</v>
      </c>
      <c r="AS22" s="196">
        <f t="shared" si="59"/>
        <v>0.05</v>
      </c>
      <c r="AT22" s="197">
        <f t="shared" si="60"/>
        <v>2.2222222222222223E-2</v>
      </c>
      <c r="AU22" s="102">
        <v>0</v>
      </c>
      <c r="AV22" s="103">
        <v>0</v>
      </c>
      <c r="AW22" s="104">
        <v>0</v>
      </c>
      <c r="AX22" s="189">
        <f t="shared" si="79"/>
        <v>0</v>
      </c>
      <c r="AY22" s="190">
        <f t="shared" si="79"/>
        <v>0</v>
      </c>
      <c r="AZ22" s="191">
        <f t="shared" si="79"/>
        <v>0</v>
      </c>
      <c r="BA22" s="198">
        <v>0</v>
      </c>
      <c r="BB22" s="103">
        <v>0</v>
      </c>
      <c r="BC22" s="105">
        <v>0</v>
      </c>
      <c r="BD22" s="189">
        <f t="shared" si="80"/>
        <v>0</v>
      </c>
      <c r="BE22" s="190">
        <f t="shared" si="80"/>
        <v>0</v>
      </c>
      <c r="BF22" s="191">
        <f t="shared" si="80"/>
        <v>0</v>
      </c>
      <c r="BG22" s="102">
        <v>2</v>
      </c>
      <c r="BH22" s="103">
        <v>1</v>
      </c>
      <c r="BI22" s="104">
        <v>3</v>
      </c>
      <c r="BJ22" s="246">
        <f t="shared" si="81"/>
        <v>8</v>
      </c>
      <c r="BK22" s="190">
        <f t="shared" si="81"/>
        <v>5</v>
      </c>
      <c r="BL22" s="247">
        <f t="shared" si="81"/>
        <v>6.666666666666667</v>
      </c>
      <c r="BM22" s="102">
        <v>0</v>
      </c>
      <c r="BN22" s="103">
        <v>0</v>
      </c>
      <c r="BO22" s="104">
        <v>0</v>
      </c>
      <c r="BP22" s="189">
        <f t="shared" si="82"/>
        <v>0</v>
      </c>
      <c r="BQ22" s="190">
        <f t="shared" si="82"/>
        <v>0</v>
      </c>
      <c r="BR22" s="191">
        <f t="shared" si="82"/>
        <v>0</v>
      </c>
      <c r="BS22" s="248">
        <v>0</v>
      </c>
      <c r="BT22" s="249">
        <v>1</v>
      </c>
      <c r="BU22" s="250">
        <v>1</v>
      </c>
      <c r="BV22" s="106">
        <f t="shared" si="83"/>
        <v>0</v>
      </c>
      <c r="BW22" s="107">
        <f t="shared" si="84"/>
        <v>0.05</v>
      </c>
      <c r="BX22" s="108">
        <f t="shared" si="85"/>
        <v>2.2222222222222223E-2</v>
      </c>
      <c r="BY22" s="251">
        <v>0</v>
      </c>
      <c r="BZ22" s="249">
        <v>0</v>
      </c>
      <c r="CA22" s="252">
        <v>0</v>
      </c>
      <c r="CB22" s="106">
        <f t="shared" si="64"/>
        <v>0</v>
      </c>
      <c r="CC22" s="107">
        <f t="shared" si="65"/>
        <v>0</v>
      </c>
      <c r="CD22" s="108">
        <f t="shared" si="66"/>
        <v>0</v>
      </c>
      <c r="CE22" s="248">
        <v>0</v>
      </c>
      <c r="CF22" s="249">
        <v>0</v>
      </c>
      <c r="CG22" s="250">
        <v>0</v>
      </c>
      <c r="CH22" s="253">
        <f t="shared" si="67"/>
        <v>0</v>
      </c>
      <c r="CI22" s="107">
        <f t="shared" si="68"/>
        <v>0</v>
      </c>
      <c r="CJ22" s="254">
        <f t="shared" si="69"/>
        <v>0</v>
      </c>
      <c r="CK22" s="248">
        <v>0</v>
      </c>
      <c r="CL22" s="249">
        <v>0</v>
      </c>
      <c r="CM22" s="250">
        <v>0</v>
      </c>
      <c r="CN22" s="253">
        <f t="shared" si="70"/>
        <v>0</v>
      </c>
      <c r="CO22" s="107">
        <f t="shared" si="71"/>
        <v>0</v>
      </c>
      <c r="CP22" s="254">
        <f t="shared" si="72"/>
        <v>0</v>
      </c>
      <c r="CQ22" s="255">
        <f t="shared" si="73"/>
        <v>0</v>
      </c>
      <c r="CR22" s="256">
        <f t="shared" si="74"/>
        <v>0</v>
      </c>
      <c r="CS22" s="257">
        <f t="shared" si="75"/>
        <v>0</v>
      </c>
      <c r="CT22" s="258">
        <f t="shared" si="76"/>
        <v>0</v>
      </c>
      <c r="CU22" s="107">
        <f t="shared" si="77"/>
        <v>0</v>
      </c>
      <c r="CV22" s="108">
        <f t="shared" si="78"/>
        <v>0</v>
      </c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</row>
    <row r="23" spans="1:126" s="2" customFormat="1" ht="18" customHeight="1" thickBot="1">
      <c r="A23" s="120" t="s">
        <v>32</v>
      </c>
      <c r="B23" s="121">
        <v>26</v>
      </c>
      <c r="C23" s="122">
        <v>32</v>
      </c>
      <c r="D23" s="123">
        <v>58</v>
      </c>
      <c r="E23" s="121">
        <v>3</v>
      </c>
      <c r="F23" s="122">
        <v>0</v>
      </c>
      <c r="G23" s="124">
        <v>3</v>
      </c>
      <c r="H23" s="125">
        <f t="shared" si="19"/>
        <v>0.11538461538461539</v>
      </c>
      <c r="I23" s="126">
        <f t="shared" si="20"/>
        <v>0</v>
      </c>
      <c r="J23" s="127">
        <f t="shared" si="21"/>
        <v>5.1724137931034482E-2</v>
      </c>
      <c r="K23" s="121">
        <v>3</v>
      </c>
      <c r="L23" s="122">
        <v>0</v>
      </c>
      <c r="M23" s="124">
        <v>3</v>
      </c>
      <c r="N23" s="128">
        <f t="shared" si="55"/>
        <v>1</v>
      </c>
      <c r="O23" s="129">
        <f t="shared" si="56"/>
        <v>0</v>
      </c>
      <c r="P23" s="130">
        <f t="shared" si="57"/>
        <v>1</v>
      </c>
      <c r="Q23" s="121">
        <v>0</v>
      </c>
      <c r="R23" s="122">
        <v>0</v>
      </c>
      <c r="S23" s="123">
        <v>0</v>
      </c>
      <c r="T23" s="131">
        <f t="shared" si="22"/>
        <v>0</v>
      </c>
      <c r="U23" s="132">
        <f t="shared" si="23"/>
        <v>0</v>
      </c>
      <c r="V23" s="133">
        <f t="shared" si="24"/>
        <v>0</v>
      </c>
      <c r="W23" s="121">
        <v>4</v>
      </c>
      <c r="X23" s="122">
        <v>0</v>
      </c>
      <c r="Y23" s="123">
        <v>4</v>
      </c>
      <c r="Z23" s="134">
        <f t="shared" si="25"/>
        <v>0.15384615384615385</v>
      </c>
      <c r="AA23" s="135">
        <f t="shared" si="26"/>
        <v>0</v>
      </c>
      <c r="AB23" s="136">
        <f t="shared" si="27"/>
        <v>6.8965517241379309E-2</v>
      </c>
      <c r="AC23" s="121">
        <v>0</v>
      </c>
      <c r="AD23" s="122">
        <v>0</v>
      </c>
      <c r="AE23" s="123">
        <v>0</v>
      </c>
      <c r="AF23" s="134">
        <f t="shared" si="28"/>
        <v>0</v>
      </c>
      <c r="AG23" s="135">
        <f t="shared" si="29"/>
        <v>0</v>
      </c>
      <c r="AH23" s="136">
        <f t="shared" si="30"/>
        <v>0</v>
      </c>
      <c r="AI23" s="121">
        <v>4</v>
      </c>
      <c r="AJ23" s="122">
        <v>0</v>
      </c>
      <c r="AK23" s="123">
        <v>4</v>
      </c>
      <c r="AL23" s="131">
        <f t="shared" si="31"/>
        <v>0.15384615384615385</v>
      </c>
      <c r="AM23" s="132">
        <f t="shared" si="32"/>
        <v>0</v>
      </c>
      <c r="AN23" s="133">
        <f t="shared" si="33"/>
        <v>6.8965517241379309E-2</v>
      </c>
      <c r="AO23" s="121">
        <v>1</v>
      </c>
      <c r="AP23" s="122">
        <v>2</v>
      </c>
      <c r="AQ23" s="124">
        <v>3</v>
      </c>
      <c r="AR23" s="203">
        <f t="shared" ref="AR23" si="86">IF(AO23=0,0,AO23/B23)</f>
        <v>3.8461538461538464E-2</v>
      </c>
      <c r="AS23" s="204">
        <f t="shared" ref="AS23" si="87">IF(AP23=0,0,AP23/C23)</f>
        <v>6.25E-2</v>
      </c>
      <c r="AT23" s="205">
        <f t="shared" ref="AT23" si="88">AQ23/D23</f>
        <v>5.1724137931034482E-2</v>
      </c>
      <c r="AU23" s="121">
        <v>0</v>
      </c>
      <c r="AV23" s="122">
        <v>0</v>
      </c>
      <c r="AW23" s="123">
        <v>0</v>
      </c>
      <c r="AX23" s="206">
        <f t="shared" si="79"/>
        <v>0</v>
      </c>
      <c r="AY23" s="207">
        <f t="shared" si="79"/>
        <v>0</v>
      </c>
      <c r="AZ23" s="208">
        <f t="shared" si="79"/>
        <v>0</v>
      </c>
      <c r="BA23" s="209">
        <v>0</v>
      </c>
      <c r="BB23" s="122">
        <v>0</v>
      </c>
      <c r="BC23" s="124">
        <v>0</v>
      </c>
      <c r="BD23" s="206">
        <f t="shared" si="80"/>
        <v>0</v>
      </c>
      <c r="BE23" s="207">
        <f t="shared" si="80"/>
        <v>0</v>
      </c>
      <c r="BF23" s="208">
        <f t="shared" si="80"/>
        <v>0</v>
      </c>
      <c r="BG23" s="121">
        <v>5</v>
      </c>
      <c r="BH23" s="122">
        <v>10</v>
      </c>
      <c r="BI23" s="123">
        <v>15</v>
      </c>
      <c r="BJ23" s="273">
        <f t="shared" si="81"/>
        <v>19.230769230769234</v>
      </c>
      <c r="BK23" s="207">
        <f t="shared" si="81"/>
        <v>31.25</v>
      </c>
      <c r="BL23" s="274">
        <f t="shared" si="81"/>
        <v>25.862068965517242</v>
      </c>
      <c r="BM23" s="121">
        <v>2</v>
      </c>
      <c r="BN23" s="122">
        <v>3</v>
      </c>
      <c r="BO23" s="123">
        <v>5</v>
      </c>
      <c r="BP23" s="206">
        <f t="shared" si="82"/>
        <v>7.6923076923076925</v>
      </c>
      <c r="BQ23" s="207">
        <f t="shared" si="82"/>
        <v>9.375</v>
      </c>
      <c r="BR23" s="208">
        <f t="shared" si="82"/>
        <v>8.6206896551724146</v>
      </c>
      <c r="BS23" s="275">
        <v>5</v>
      </c>
      <c r="BT23" s="276">
        <v>4</v>
      </c>
      <c r="BU23" s="277">
        <v>9</v>
      </c>
      <c r="BV23" s="125">
        <f t="shared" si="83"/>
        <v>0.19230769230769232</v>
      </c>
      <c r="BW23" s="126">
        <f t="shared" si="84"/>
        <v>0.125</v>
      </c>
      <c r="BX23" s="127">
        <f t="shared" si="85"/>
        <v>0.15517241379310345</v>
      </c>
      <c r="BY23" s="278">
        <v>0</v>
      </c>
      <c r="BZ23" s="276">
        <v>1</v>
      </c>
      <c r="CA23" s="279">
        <v>1</v>
      </c>
      <c r="CB23" s="125">
        <f t="shared" si="64"/>
        <v>0</v>
      </c>
      <c r="CC23" s="126">
        <f t="shared" si="65"/>
        <v>3.125E-2</v>
      </c>
      <c r="CD23" s="127">
        <f t="shared" si="66"/>
        <v>1.7241379310344827E-2</v>
      </c>
      <c r="CE23" s="275">
        <v>5</v>
      </c>
      <c r="CF23" s="276">
        <v>2</v>
      </c>
      <c r="CG23" s="277">
        <v>7</v>
      </c>
      <c r="CH23" s="280">
        <f t="shared" si="67"/>
        <v>0.19230769230769232</v>
      </c>
      <c r="CI23" s="126">
        <f t="shared" si="68"/>
        <v>6.25E-2</v>
      </c>
      <c r="CJ23" s="281">
        <f t="shared" si="69"/>
        <v>0.1206896551724138</v>
      </c>
      <c r="CK23" s="275">
        <v>0</v>
      </c>
      <c r="CL23" s="276">
        <v>0</v>
      </c>
      <c r="CM23" s="277">
        <v>0</v>
      </c>
      <c r="CN23" s="280">
        <f t="shared" si="70"/>
        <v>0</v>
      </c>
      <c r="CO23" s="126">
        <f t="shared" si="71"/>
        <v>0</v>
      </c>
      <c r="CP23" s="281">
        <f t="shared" si="72"/>
        <v>0</v>
      </c>
      <c r="CQ23" s="282">
        <f t="shared" si="73"/>
        <v>5</v>
      </c>
      <c r="CR23" s="283">
        <f t="shared" si="74"/>
        <v>2</v>
      </c>
      <c r="CS23" s="284">
        <f t="shared" si="75"/>
        <v>7</v>
      </c>
      <c r="CT23" s="285">
        <f t="shared" si="76"/>
        <v>0.19230769230769232</v>
      </c>
      <c r="CU23" s="126">
        <f t="shared" si="77"/>
        <v>6.25E-2</v>
      </c>
      <c r="CV23" s="127">
        <f t="shared" si="78"/>
        <v>0.1206896551724138</v>
      </c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</row>
    <row r="24" spans="1:126" s="2" customFormat="1" ht="18" customHeight="1" thickBot="1">
      <c r="A24" s="137" t="s">
        <v>46</v>
      </c>
      <c r="B24" s="138">
        <v>6477</v>
      </c>
      <c r="C24" s="139">
        <v>5917</v>
      </c>
      <c r="D24" s="140">
        <v>12394</v>
      </c>
      <c r="E24" s="138">
        <v>1988</v>
      </c>
      <c r="F24" s="139">
        <v>2012</v>
      </c>
      <c r="G24" s="141">
        <v>4000</v>
      </c>
      <c r="H24" s="142">
        <f>IF(B24=0,0,E24/B24)</f>
        <v>0.30693222170758067</v>
      </c>
      <c r="I24" s="143">
        <f t="shared" si="20"/>
        <v>0.34003718100388708</v>
      </c>
      <c r="J24" s="144">
        <f t="shared" si="21"/>
        <v>0.32273680813296757</v>
      </c>
      <c r="K24" s="138">
        <v>1250</v>
      </c>
      <c r="L24" s="139">
        <v>1281</v>
      </c>
      <c r="M24" s="141">
        <v>2531</v>
      </c>
      <c r="N24" s="142">
        <f t="shared" si="55"/>
        <v>0.62877263581488929</v>
      </c>
      <c r="O24" s="143">
        <f t="shared" si="56"/>
        <v>0.63667992047713717</v>
      </c>
      <c r="P24" s="144">
        <f>IF(G24=0,0,M24/G24)</f>
        <v>0.63275000000000003</v>
      </c>
      <c r="Q24" s="138">
        <v>1558</v>
      </c>
      <c r="R24" s="139">
        <v>1478</v>
      </c>
      <c r="S24" s="140">
        <v>3036</v>
      </c>
      <c r="T24" s="145">
        <f t="shared" si="22"/>
        <v>0.24054346147907982</v>
      </c>
      <c r="U24" s="146">
        <f t="shared" si="23"/>
        <v>0.24978874429609599</v>
      </c>
      <c r="V24" s="147">
        <f t="shared" si="24"/>
        <v>0.24495723737292238</v>
      </c>
      <c r="W24" s="138">
        <v>3587</v>
      </c>
      <c r="X24" s="139">
        <v>4160</v>
      </c>
      <c r="Y24" s="140">
        <v>7747</v>
      </c>
      <c r="Z24" s="145">
        <f t="shared" si="25"/>
        <v>0.5538057742782152</v>
      </c>
      <c r="AA24" s="146">
        <f t="shared" si="26"/>
        <v>0.70305898259252997</v>
      </c>
      <c r="AB24" s="147">
        <f t="shared" si="27"/>
        <v>0.62506051315152489</v>
      </c>
      <c r="AC24" s="138">
        <v>21</v>
      </c>
      <c r="AD24" s="139">
        <v>51</v>
      </c>
      <c r="AE24" s="140">
        <v>72</v>
      </c>
      <c r="AF24" s="145">
        <f t="shared" si="28"/>
        <v>3.2422417786012042E-3</v>
      </c>
      <c r="AG24" s="146">
        <f t="shared" si="29"/>
        <v>8.6192327192834203E-3</v>
      </c>
      <c r="AH24" s="147">
        <f t="shared" si="30"/>
        <v>5.8092625463934166E-3</v>
      </c>
      <c r="AI24" s="138">
        <v>5166</v>
      </c>
      <c r="AJ24" s="139">
        <v>5689</v>
      </c>
      <c r="AK24" s="140">
        <v>10855</v>
      </c>
      <c r="AL24" s="145">
        <f t="shared" si="31"/>
        <v>0.79759147753589621</v>
      </c>
      <c r="AM24" s="146">
        <f t="shared" si="32"/>
        <v>0.9614669596079094</v>
      </c>
      <c r="AN24" s="147">
        <f t="shared" si="33"/>
        <v>0.87582701307084077</v>
      </c>
      <c r="AO24" s="138">
        <v>2117</v>
      </c>
      <c r="AP24" s="139">
        <v>2445</v>
      </c>
      <c r="AQ24" s="141">
        <v>4562</v>
      </c>
      <c r="AR24" s="210">
        <f>IF(AO24=0,0,AO24/B24)</f>
        <v>0.32684884977613093</v>
      </c>
      <c r="AS24" s="211">
        <f t="shared" ref="AS24:AS27" si="89">IF(AP24=0,0,AP24/C24)</f>
        <v>0.41321615683623458</v>
      </c>
      <c r="AT24" s="212">
        <f t="shared" ref="AT24:AT27" si="90">AQ24/D24</f>
        <v>0.36808132967564949</v>
      </c>
      <c r="AU24" s="138">
        <v>74</v>
      </c>
      <c r="AV24" s="139">
        <v>123</v>
      </c>
      <c r="AW24" s="140">
        <v>197</v>
      </c>
      <c r="AX24" s="213">
        <f t="shared" si="79"/>
        <v>1.1425042457928054</v>
      </c>
      <c r="AY24" s="214">
        <f t="shared" si="79"/>
        <v>2.0787561264154131</v>
      </c>
      <c r="AZ24" s="215">
        <f t="shared" si="79"/>
        <v>1.5894787800548653</v>
      </c>
      <c r="BA24" s="216">
        <v>12</v>
      </c>
      <c r="BB24" s="139">
        <v>8</v>
      </c>
      <c r="BC24" s="141">
        <v>20</v>
      </c>
      <c r="BD24" s="213">
        <f t="shared" si="80"/>
        <v>0.18527095877721167</v>
      </c>
      <c r="BE24" s="214">
        <f t="shared" si="80"/>
        <v>0.13520365049856345</v>
      </c>
      <c r="BF24" s="215">
        <f t="shared" si="80"/>
        <v>0.16136840406648378</v>
      </c>
      <c r="BG24" s="138">
        <v>1323</v>
      </c>
      <c r="BH24" s="139">
        <v>1393</v>
      </c>
      <c r="BI24" s="140">
        <v>2716</v>
      </c>
      <c r="BJ24" s="286">
        <f t="shared" si="81"/>
        <v>20.426123205187587</v>
      </c>
      <c r="BK24" s="214">
        <f t="shared" si="81"/>
        <v>23.542335643062362</v>
      </c>
      <c r="BL24" s="287">
        <f t="shared" si="81"/>
        <v>21.913829272228497</v>
      </c>
      <c r="BM24" s="138">
        <v>418</v>
      </c>
      <c r="BN24" s="139">
        <v>397</v>
      </c>
      <c r="BO24" s="140">
        <v>815</v>
      </c>
      <c r="BP24" s="213">
        <f t="shared" si="82"/>
        <v>6.4536050640728728</v>
      </c>
      <c r="BQ24" s="214">
        <f t="shared" si="82"/>
        <v>6.7094811559912122</v>
      </c>
      <c r="BR24" s="215">
        <f t="shared" si="82"/>
        <v>6.5757624657092144</v>
      </c>
      <c r="BS24" s="288">
        <v>1159</v>
      </c>
      <c r="BT24" s="289">
        <v>731</v>
      </c>
      <c r="BU24" s="290">
        <v>1890</v>
      </c>
      <c r="BV24" s="142">
        <f t="shared" si="83"/>
        <v>0.17894086768565695</v>
      </c>
      <c r="BW24" s="143">
        <f t="shared" si="84"/>
        <v>0.12354233564306236</v>
      </c>
      <c r="BX24" s="144">
        <f t="shared" si="85"/>
        <v>0.15249314184282717</v>
      </c>
      <c r="BY24" s="291">
        <v>265</v>
      </c>
      <c r="BZ24" s="289">
        <v>138</v>
      </c>
      <c r="CA24" s="292">
        <v>403</v>
      </c>
      <c r="CB24" s="142">
        <f t="shared" si="64"/>
        <v>4.0914003396634244E-2</v>
      </c>
      <c r="CC24" s="143">
        <f t="shared" si="65"/>
        <v>2.3322629711002196E-2</v>
      </c>
      <c r="CD24" s="144">
        <f t="shared" si="66"/>
        <v>3.2515733419396481E-2</v>
      </c>
      <c r="CE24" s="288">
        <v>1010</v>
      </c>
      <c r="CF24" s="289">
        <v>598</v>
      </c>
      <c r="CG24" s="290">
        <v>1608</v>
      </c>
      <c r="CH24" s="293">
        <f t="shared" si="67"/>
        <v>0.15593639030415316</v>
      </c>
      <c r="CI24" s="143">
        <f t="shared" si="68"/>
        <v>0.10106472874767619</v>
      </c>
      <c r="CJ24" s="294">
        <f t="shared" si="69"/>
        <v>0.12974019686945296</v>
      </c>
      <c r="CK24" s="288">
        <v>270</v>
      </c>
      <c r="CL24" s="289">
        <v>135</v>
      </c>
      <c r="CM24" s="290">
        <v>405</v>
      </c>
      <c r="CN24" s="293">
        <f t="shared" si="70"/>
        <v>4.1685965724872626E-2</v>
      </c>
      <c r="CO24" s="143">
        <f t="shared" si="71"/>
        <v>2.2815616021632585E-2</v>
      </c>
      <c r="CP24" s="294">
        <f t="shared" si="72"/>
        <v>3.2677101823462965E-2</v>
      </c>
      <c r="CQ24" s="295">
        <f t="shared" si="73"/>
        <v>1280</v>
      </c>
      <c r="CR24" s="296">
        <f t="shared" si="74"/>
        <v>733</v>
      </c>
      <c r="CS24" s="297">
        <f t="shared" si="75"/>
        <v>2013</v>
      </c>
      <c r="CT24" s="298">
        <f t="shared" si="76"/>
        <v>0.19762235602902578</v>
      </c>
      <c r="CU24" s="143">
        <f t="shared" si="77"/>
        <v>0.12388034476930877</v>
      </c>
      <c r="CV24" s="299">
        <f t="shared" si="78"/>
        <v>0.16241729869291593</v>
      </c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</row>
    <row r="25" spans="1:126" s="2" customFormat="1" ht="18" customHeight="1" thickBot="1">
      <c r="A25" s="137" t="s">
        <v>90</v>
      </c>
      <c r="B25" s="138">
        <v>53</v>
      </c>
      <c r="C25" s="139">
        <v>54</v>
      </c>
      <c r="D25" s="140">
        <v>107</v>
      </c>
      <c r="E25" s="138">
        <v>12</v>
      </c>
      <c r="F25" s="139">
        <v>10</v>
      </c>
      <c r="G25" s="141">
        <v>22</v>
      </c>
      <c r="H25" s="142">
        <f t="shared" ref="H25:H26" si="91">IF(B25=0,0,E25/B25)</f>
        <v>0.22641509433962265</v>
      </c>
      <c r="I25" s="143">
        <f t="shared" ref="I25:I26" si="92">IF(C25=0,0,F25/C25)</f>
        <v>0.18518518518518517</v>
      </c>
      <c r="J25" s="144">
        <f t="shared" ref="J25:J26" si="93">IF(D25=0,0,G25/D25)</f>
        <v>0.20560747663551401</v>
      </c>
      <c r="K25" s="138">
        <v>0</v>
      </c>
      <c r="L25" s="139">
        <v>0</v>
      </c>
      <c r="M25" s="141">
        <v>0</v>
      </c>
      <c r="N25" s="142">
        <f t="shared" ref="N25:N27" si="94">IF(E25=0,0,K25/E25)</f>
        <v>0</v>
      </c>
      <c r="O25" s="143">
        <f t="shared" ref="O25:O27" si="95">IF(F25=0,0,L25/F25)</f>
        <v>0</v>
      </c>
      <c r="P25" s="144">
        <f t="shared" ref="P25:P27" si="96">IF(G25=0,0,M25/G25)</f>
        <v>0</v>
      </c>
      <c r="Q25" s="138">
        <v>9</v>
      </c>
      <c r="R25" s="139">
        <v>4</v>
      </c>
      <c r="S25" s="140">
        <v>13</v>
      </c>
      <c r="T25" s="145">
        <f t="shared" ref="T25:T27" si="97">IF(B25=0,0,Q25/B25)</f>
        <v>0.16981132075471697</v>
      </c>
      <c r="U25" s="146">
        <f t="shared" ref="U25:U27" si="98">IF(C25=0,0,R25/C25)</f>
        <v>7.407407407407407E-2</v>
      </c>
      <c r="V25" s="147">
        <f t="shared" ref="V25:V27" si="99">IF(D25=0,0,S25/D25)</f>
        <v>0.12149532710280374</v>
      </c>
      <c r="W25" s="138">
        <v>13</v>
      </c>
      <c r="X25" s="139">
        <v>13</v>
      </c>
      <c r="Y25" s="140">
        <v>26</v>
      </c>
      <c r="Z25" s="145">
        <f t="shared" ref="Z25:Z26" si="100">IF(B25=0,0,W25/B25)</f>
        <v>0.24528301886792453</v>
      </c>
      <c r="AA25" s="146">
        <f t="shared" ref="AA25:AA26" si="101">IF(C25=0,0,X25/C25)</f>
        <v>0.24074074074074073</v>
      </c>
      <c r="AB25" s="147">
        <f t="shared" ref="AB25:AB26" si="102">IF(D25=0,0,Y25/D25)</f>
        <v>0.24299065420560748</v>
      </c>
      <c r="AC25" s="138">
        <v>0</v>
      </c>
      <c r="AD25" s="139">
        <v>0</v>
      </c>
      <c r="AE25" s="140">
        <v>0</v>
      </c>
      <c r="AF25" s="145">
        <f t="shared" ref="AF25:AF26" si="103">IF(B25=0,0,AC25/B25)</f>
        <v>0</v>
      </c>
      <c r="AG25" s="146">
        <f t="shared" ref="AG25:AG26" si="104">IF(C25=0,0,AD25/C25)</f>
        <v>0</v>
      </c>
      <c r="AH25" s="147">
        <f t="shared" ref="AH25:AH26" si="105">IF(D25=0,0,AE25/D25)</f>
        <v>0</v>
      </c>
      <c r="AI25" s="138">
        <v>22</v>
      </c>
      <c r="AJ25" s="139">
        <v>17</v>
      </c>
      <c r="AK25" s="140">
        <v>39</v>
      </c>
      <c r="AL25" s="145">
        <f t="shared" ref="AL25:AL26" si="106">IF(B25=0,0,AI25/B25)</f>
        <v>0.41509433962264153</v>
      </c>
      <c r="AM25" s="146">
        <f t="shared" ref="AM25:AM26" si="107">IF(C25=0,0,AJ25/C25)</f>
        <v>0.31481481481481483</v>
      </c>
      <c r="AN25" s="147">
        <f t="shared" ref="AN25:AN26" si="108">IF(D25=0,0,AK25/D25)</f>
        <v>0.3644859813084112</v>
      </c>
      <c r="AO25" s="138">
        <v>29</v>
      </c>
      <c r="AP25" s="139">
        <v>20</v>
      </c>
      <c r="AQ25" s="141">
        <v>49</v>
      </c>
      <c r="AR25" s="210">
        <f t="shared" ref="AR25:AR26" si="109">IF(AO25=0,0,AO25/B25)</f>
        <v>0.54716981132075471</v>
      </c>
      <c r="AS25" s="211">
        <f t="shared" ref="AS25:AS26" si="110">IF(AP25=0,0,AP25/C25)</f>
        <v>0.37037037037037035</v>
      </c>
      <c r="AT25" s="212">
        <f t="shared" ref="AT25:AT26" si="111">AQ25/D25</f>
        <v>0.45794392523364486</v>
      </c>
      <c r="AU25" s="138">
        <v>0</v>
      </c>
      <c r="AV25" s="139">
        <v>0</v>
      </c>
      <c r="AW25" s="140">
        <v>0</v>
      </c>
      <c r="AX25" s="213">
        <f t="shared" ref="AX25:AX26" si="112">IF(AU25=0,0,AU25/B25*100)</f>
        <v>0</v>
      </c>
      <c r="AY25" s="214">
        <f t="shared" ref="AY25:AY26" si="113">IF(AV25=0,0,AV25/C25*100)</f>
        <v>0</v>
      </c>
      <c r="AZ25" s="215">
        <f t="shared" ref="AZ25:AZ26" si="114">IF(AW25=0,0,AW25/D25*100)</f>
        <v>0</v>
      </c>
      <c r="BA25" s="216">
        <v>0</v>
      </c>
      <c r="BB25" s="139">
        <v>0</v>
      </c>
      <c r="BC25" s="141">
        <v>0</v>
      </c>
      <c r="BD25" s="213">
        <f t="shared" ref="BD25:BD26" si="115">IF(BA25=0,0,BA25/B25*100)</f>
        <v>0</v>
      </c>
      <c r="BE25" s="214">
        <f t="shared" ref="BE25:BE26" si="116">IF(BB25=0,0,BB25/C25*100)</f>
        <v>0</v>
      </c>
      <c r="BF25" s="215">
        <f t="shared" ref="BF25:BF26" si="117">IF(BC25=0,0,BC25/D25*100)</f>
        <v>0</v>
      </c>
      <c r="BG25" s="138">
        <v>22</v>
      </c>
      <c r="BH25" s="139">
        <v>28</v>
      </c>
      <c r="BI25" s="140">
        <v>50</v>
      </c>
      <c r="BJ25" s="286">
        <f t="shared" ref="BJ25:BJ26" si="118">IF(BG25=0,0,BG25/B25*100)</f>
        <v>41.509433962264154</v>
      </c>
      <c r="BK25" s="214">
        <f t="shared" ref="BK25:BK26" si="119">IF(BH25=0,0,BH25/C25*100)</f>
        <v>51.851851851851848</v>
      </c>
      <c r="BL25" s="287">
        <f t="shared" ref="BL25:BL26" si="120">IF(BI25=0,0,BI25/D25*100)</f>
        <v>46.728971962616825</v>
      </c>
      <c r="BM25" s="138">
        <v>0</v>
      </c>
      <c r="BN25" s="139">
        <v>3</v>
      </c>
      <c r="BO25" s="140">
        <v>3</v>
      </c>
      <c r="BP25" s="213">
        <f t="shared" ref="BP25:BP26" si="121">IF(BM25=0,0,BM25/B25*100)</f>
        <v>0</v>
      </c>
      <c r="BQ25" s="214">
        <f t="shared" ref="BQ25:BQ26" si="122">IF(BN25=0,0,BN25/C25*100)</f>
        <v>5.5555555555555554</v>
      </c>
      <c r="BR25" s="215">
        <f t="shared" ref="BR25:BR26" si="123">IF(BO25=0,0,BO25/D25*100)</f>
        <v>2.8037383177570092</v>
      </c>
      <c r="BS25" s="288">
        <v>14</v>
      </c>
      <c r="BT25" s="289">
        <v>6</v>
      </c>
      <c r="BU25" s="290">
        <v>20</v>
      </c>
      <c r="BV25" s="142">
        <f t="shared" ref="BV25:BV27" si="124">IF(B25=0,0,BS25/B25)</f>
        <v>0.26415094339622641</v>
      </c>
      <c r="BW25" s="143">
        <f t="shared" ref="BW25:BW27" si="125">IF(C25=0,0,BT25/C25)</f>
        <v>0.1111111111111111</v>
      </c>
      <c r="BX25" s="144">
        <f t="shared" ref="BX25:BX27" si="126">IF(D25=0,0,BU25/D25)</f>
        <v>0.18691588785046728</v>
      </c>
      <c r="BY25" s="291">
        <v>0</v>
      </c>
      <c r="BZ25" s="289">
        <v>0</v>
      </c>
      <c r="CA25" s="292">
        <v>0</v>
      </c>
      <c r="CB25" s="142">
        <f t="shared" ref="CB25:CB26" si="127">IF(B25=0,0,BY25/B25)</f>
        <v>0</v>
      </c>
      <c r="CC25" s="143">
        <f t="shared" ref="CC25:CC26" si="128">IF(C25=0,0,BZ25/C25)</f>
        <v>0</v>
      </c>
      <c r="CD25" s="144">
        <f t="shared" ref="CD25:CD26" si="129">IF(D25=0,0,CA25/D25)</f>
        <v>0</v>
      </c>
      <c r="CE25" s="288">
        <v>1</v>
      </c>
      <c r="CF25" s="289">
        <v>0</v>
      </c>
      <c r="CG25" s="290">
        <v>1</v>
      </c>
      <c r="CH25" s="293">
        <f t="shared" ref="CH25:CH27" si="130">IF(B25=0,0,CE25/B25)</f>
        <v>1.8867924528301886E-2</v>
      </c>
      <c r="CI25" s="143">
        <f t="shared" ref="CI25:CI27" si="131">IF(C25=0,0,CF25/C25)</f>
        <v>0</v>
      </c>
      <c r="CJ25" s="294">
        <f t="shared" ref="CJ25:CJ27" si="132">IF(D25=0,0,CG25/D25)</f>
        <v>9.3457943925233638E-3</v>
      </c>
      <c r="CK25" s="288">
        <v>0</v>
      </c>
      <c r="CL25" s="289">
        <v>0</v>
      </c>
      <c r="CM25" s="290">
        <v>0</v>
      </c>
      <c r="CN25" s="293">
        <f t="shared" ref="CN25:CN27" si="133">IF(B25=0,0,CK25/B25)</f>
        <v>0</v>
      </c>
      <c r="CO25" s="143">
        <f t="shared" ref="CO25:CO27" si="134">IF(C25=0,0,CL25/C25)</f>
        <v>0</v>
      </c>
      <c r="CP25" s="294">
        <f t="shared" ref="CP25:CP27" si="135">IF(D25=0,0,CM25/D25)</f>
        <v>0</v>
      </c>
      <c r="CQ25" s="295">
        <f t="shared" ref="CQ25:CQ27" si="136">CE25+CK25</f>
        <v>1</v>
      </c>
      <c r="CR25" s="296">
        <f t="shared" ref="CR25:CR27" si="137">CF25+CL25</f>
        <v>0</v>
      </c>
      <c r="CS25" s="297">
        <f t="shared" ref="CS25:CS27" si="138">CQ25+CR25</f>
        <v>1</v>
      </c>
      <c r="CT25" s="298">
        <f t="shared" ref="CT25:CT27" si="139">IF(B25=0,0,CQ25/B25)</f>
        <v>1.8867924528301886E-2</v>
      </c>
      <c r="CU25" s="143">
        <f t="shared" ref="CU25:CU27" si="140">IF(C25=0,0,CR25/C25)</f>
        <v>0</v>
      </c>
      <c r="CV25" s="299">
        <f t="shared" ref="CV25:CV27" si="141">IF(D25=0,0,CS25/D25)</f>
        <v>9.3457943925233638E-3</v>
      </c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</row>
    <row r="26" spans="1:126" s="2" customFormat="1" ht="18" customHeight="1" thickBot="1">
      <c r="A26" s="137" t="s">
        <v>91</v>
      </c>
      <c r="B26" s="138">
        <v>101</v>
      </c>
      <c r="C26" s="139">
        <v>133</v>
      </c>
      <c r="D26" s="140">
        <v>234</v>
      </c>
      <c r="E26" s="138">
        <v>29</v>
      </c>
      <c r="F26" s="139">
        <v>31</v>
      </c>
      <c r="G26" s="141">
        <v>60</v>
      </c>
      <c r="H26" s="142">
        <f t="shared" si="91"/>
        <v>0.28712871287128711</v>
      </c>
      <c r="I26" s="143">
        <f t="shared" si="92"/>
        <v>0.23308270676691728</v>
      </c>
      <c r="J26" s="144">
        <f t="shared" si="93"/>
        <v>0.25641025641025639</v>
      </c>
      <c r="K26" s="138">
        <v>27</v>
      </c>
      <c r="L26" s="139">
        <v>29</v>
      </c>
      <c r="M26" s="141">
        <v>56</v>
      </c>
      <c r="N26" s="142">
        <f t="shared" si="94"/>
        <v>0.93103448275862066</v>
      </c>
      <c r="O26" s="143">
        <f t="shared" si="95"/>
        <v>0.93548387096774188</v>
      </c>
      <c r="P26" s="144">
        <f t="shared" si="96"/>
        <v>0.93333333333333335</v>
      </c>
      <c r="Q26" s="138">
        <v>7</v>
      </c>
      <c r="R26" s="139">
        <v>2</v>
      </c>
      <c r="S26" s="140">
        <v>9</v>
      </c>
      <c r="T26" s="145">
        <f t="shared" si="97"/>
        <v>6.9306930693069313E-2</v>
      </c>
      <c r="U26" s="146">
        <f t="shared" si="98"/>
        <v>1.5037593984962405E-2</v>
      </c>
      <c r="V26" s="147">
        <f t="shared" si="99"/>
        <v>3.8461538461538464E-2</v>
      </c>
      <c r="W26" s="138">
        <v>66</v>
      </c>
      <c r="X26" s="139">
        <v>76</v>
      </c>
      <c r="Y26" s="140">
        <v>142</v>
      </c>
      <c r="Z26" s="145">
        <f t="shared" si="100"/>
        <v>0.65346534653465349</v>
      </c>
      <c r="AA26" s="146">
        <f t="shared" si="101"/>
        <v>0.5714285714285714</v>
      </c>
      <c r="AB26" s="147">
        <f t="shared" si="102"/>
        <v>0.60683760683760679</v>
      </c>
      <c r="AC26" s="138">
        <v>0</v>
      </c>
      <c r="AD26" s="139">
        <v>0</v>
      </c>
      <c r="AE26" s="140">
        <v>0</v>
      </c>
      <c r="AF26" s="145">
        <f t="shared" si="103"/>
        <v>0</v>
      </c>
      <c r="AG26" s="146">
        <f t="shared" si="104"/>
        <v>0</v>
      </c>
      <c r="AH26" s="147">
        <f t="shared" si="105"/>
        <v>0</v>
      </c>
      <c r="AI26" s="138">
        <v>73</v>
      </c>
      <c r="AJ26" s="139">
        <v>78</v>
      </c>
      <c r="AK26" s="140">
        <v>151</v>
      </c>
      <c r="AL26" s="145">
        <f t="shared" si="106"/>
        <v>0.72277227722772275</v>
      </c>
      <c r="AM26" s="146">
        <f t="shared" si="107"/>
        <v>0.5864661654135338</v>
      </c>
      <c r="AN26" s="147">
        <f t="shared" si="108"/>
        <v>0.64529914529914534</v>
      </c>
      <c r="AO26" s="138">
        <v>32</v>
      </c>
      <c r="AP26" s="139">
        <v>53</v>
      </c>
      <c r="AQ26" s="141">
        <v>85</v>
      </c>
      <c r="AR26" s="210">
        <f t="shared" si="109"/>
        <v>0.31683168316831684</v>
      </c>
      <c r="AS26" s="211">
        <f t="shared" si="110"/>
        <v>0.39849624060150374</v>
      </c>
      <c r="AT26" s="212">
        <f t="shared" si="111"/>
        <v>0.36324786324786323</v>
      </c>
      <c r="AU26" s="138">
        <v>5</v>
      </c>
      <c r="AV26" s="139">
        <v>2</v>
      </c>
      <c r="AW26" s="140">
        <v>7</v>
      </c>
      <c r="AX26" s="213">
        <f t="shared" si="112"/>
        <v>4.9504950495049505</v>
      </c>
      <c r="AY26" s="214">
        <f t="shared" si="113"/>
        <v>1.5037593984962405</v>
      </c>
      <c r="AZ26" s="215">
        <f t="shared" si="114"/>
        <v>2.9914529914529915</v>
      </c>
      <c r="BA26" s="216">
        <v>0</v>
      </c>
      <c r="BB26" s="139">
        <v>1</v>
      </c>
      <c r="BC26" s="141">
        <v>1</v>
      </c>
      <c r="BD26" s="213">
        <f t="shared" si="115"/>
        <v>0</v>
      </c>
      <c r="BE26" s="214">
        <f t="shared" si="116"/>
        <v>0.75187969924812026</v>
      </c>
      <c r="BF26" s="215">
        <f t="shared" si="117"/>
        <v>0.42735042735042739</v>
      </c>
      <c r="BG26" s="138">
        <v>17</v>
      </c>
      <c r="BH26" s="139">
        <v>22</v>
      </c>
      <c r="BI26" s="140">
        <v>39</v>
      </c>
      <c r="BJ26" s="286">
        <f t="shared" si="118"/>
        <v>16.831683168316832</v>
      </c>
      <c r="BK26" s="214">
        <f t="shared" si="119"/>
        <v>16.541353383458645</v>
      </c>
      <c r="BL26" s="287">
        <f t="shared" si="120"/>
        <v>16.666666666666664</v>
      </c>
      <c r="BM26" s="138">
        <v>4</v>
      </c>
      <c r="BN26" s="139">
        <v>6</v>
      </c>
      <c r="BO26" s="140">
        <v>10</v>
      </c>
      <c r="BP26" s="213">
        <f t="shared" si="121"/>
        <v>3.9603960396039604</v>
      </c>
      <c r="BQ26" s="214">
        <f t="shared" si="122"/>
        <v>4.5112781954887211</v>
      </c>
      <c r="BR26" s="215">
        <f t="shared" si="123"/>
        <v>4.2735042735042734</v>
      </c>
      <c r="BS26" s="288">
        <v>12</v>
      </c>
      <c r="BT26" s="289">
        <v>9</v>
      </c>
      <c r="BU26" s="290">
        <v>21</v>
      </c>
      <c r="BV26" s="142">
        <f t="shared" si="124"/>
        <v>0.11881188118811881</v>
      </c>
      <c r="BW26" s="143">
        <f t="shared" si="125"/>
        <v>6.7669172932330823E-2</v>
      </c>
      <c r="BX26" s="144">
        <f t="shared" si="126"/>
        <v>8.9743589743589744E-2</v>
      </c>
      <c r="BY26" s="291">
        <v>3</v>
      </c>
      <c r="BZ26" s="289">
        <v>0</v>
      </c>
      <c r="CA26" s="292">
        <v>3</v>
      </c>
      <c r="CB26" s="142">
        <f t="shared" si="127"/>
        <v>2.9702970297029702E-2</v>
      </c>
      <c r="CC26" s="143">
        <f t="shared" si="128"/>
        <v>0</v>
      </c>
      <c r="CD26" s="144">
        <f t="shared" si="129"/>
        <v>1.282051282051282E-2</v>
      </c>
      <c r="CE26" s="288">
        <v>16</v>
      </c>
      <c r="CF26" s="289">
        <v>10</v>
      </c>
      <c r="CG26" s="290">
        <v>26</v>
      </c>
      <c r="CH26" s="293">
        <f t="shared" si="130"/>
        <v>0.15841584158415842</v>
      </c>
      <c r="CI26" s="143">
        <f t="shared" si="131"/>
        <v>7.5187969924812026E-2</v>
      </c>
      <c r="CJ26" s="294">
        <f t="shared" si="132"/>
        <v>0.1111111111111111</v>
      </c>
      <c r="CK26" s="288">
        <v>8</v>
      </c>
      <c r="CL26" s="289">
        <v>1</v>
      </c>
      <c r="CM26" s="290">
        <v>9</v>
      </c>
      <c r="CN26" s="293">
        <f t="shared" si="133"/>
        <v>7.9207920792079209E-2</v>
      </c>
      <c r="CO26" s="143">
        <f t="shared" si="134"/>
        <v>7.5187969924812026E-3</v>
      </c>
      <c r="CP26" s="294">
        <f t="shared" si="135"/>
        <v>3.8461538461538464E-2</v>
      </c>
      <c r="CQ26" s="295">
        <f t="shared" si="136"/>
        <v>24</v>
      </c>
      <c r="CR26" s="296">
        <f t="shared" si="137"/>
        <v>11</v>
      </c>
      <c r="CS26" s="297">
        <f t="shared" si="138"/>
        <v>35</v>
      </c>
      <c r="CT26" s="298">
        <f t="shared" si="139"/>
        <v>0.23762376237623761</v>
      </c>
      <c r="CU26" s="143">
        <f t="shared" si="140"/>
        <v>8.2706766917293228E-2</v>
      </c>
      <c r="CV26" s="299">
        <f t="shared" si="141"/>
        <v>0.14957264957264957</v>
      </c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</row>
    <row r="27" spans="1:126" s="2" customFormat="1" ht="18" customHeight="1" thickBot="1">
      <c r="A27" s="137" t="s">
        <v>92</v>
      </c>
      <c r="B27" s="138">
        <v>244</v>
      </c>
      <c r="C27" s="139">
        <v>260</v>
      </c>
      <c r="D27" s="140">
        <v>504</v>
      </c>
      <c r="E27" s="138">
        <v>62</v>
      </c>
      <c r="F27" s="139">
        <v>61</v>
      </c>
      <c r="G27" s="141">
        <v>123</v>
      </c>
      <c r="H27" s="142">
        <f t="shared" si="19"/>
        <v>0.25409836065573771</v>
      </c>
      <c r="I27" s="143">
        <f t="shared" si="20"/>
        <v>0.23461538461538461</v>
      </c>
      <c r="J27" s="144">
        <f t="shared" si="21"/>
        <v>0.24404761904761904</v>
      </c>
      <c r="K27" s="138">
        <v>49</v>
      </c>
      <c r="L27" s="139">
        <v>45</v>
      </c>
      <c r="M27" s="141">
        <v>94</v>
      </c>
      <c r="N27" s="142">
        <f t="shared" si="94"/>
        <v>0.79032258064516125</v>
      </c>
      <c r="O27" s="143">
        <f t="shared" si="95"/>
        <v>0.73770491803278693</v>
      </c>
      <c r="P27" s="144">
        <f t="shared" si="96"/>
        <v>0.76422764227642281</v>
      </c>
      <c r="Q27" s="138">
        <v>28</v>
      </c>
      <c r="R27" s="139">
        <v>43</v>
      </c>
      <c r="S27" s="140">
        <v>71</v>
      </c>
      <c r="T27" s="145">
        <f t="shared" si="97"/>
        <v>0.11475409836065574</v>
      </c>
      <c r="U27" s="146">
        <f t="shared" si="98"/>
        <v>0.16538461538461538</v>
      </c>
      <c r="V27" s="147">
        <f t="shared" si="99"/>
        <v>0.14087301587301587</v>
      </c>
      <c r="W27" s="138">
        <v>93</v>
      </c>
      <c r="X27" s="139">
        <v>106</v>
      </c>
      <c r="Y27" s="140">
        <v>199</v>
      </c>
      <c r="Z27" s="145">
        <f t="shared" si="25"/>
        <v>0.38114754098360654</v>
      </c>
      <c r="AA27" s="146">
        <f t="shared" si="26"/>
        <v>0.40769230769230769</v>
      </c>
      <c r="AB27" s="147">
        <f t="shared" si="27"/>
        <v>0.39484126984126983</v>
      </c>
      <c r="AC27" s="138">
        <v>0</v>
      </c>
      <c r="AD27" s="139">
        <v>0</v>
      </c>
      <c r="AE27" s="140">
        <v>0</v>
      </c>
      <c r="AF27" s="145">
        <f t="shared" si="28"/>
        <v>0</v>
      </c>
      <c r="AG27" s="146">
        <f t="shared" si="29"/>
        <v>0</v>
      </c>
      <c r="AH27" s="147">
        <f t="shared" si="30"/>
        <v>0</v>
      </c>
      <c r="AI27" s="138">
        <v>121</v>
      </c>
      <c r="AJ27" s="139">
        <v>149</v>
      </c>
      <c r="AK27" s="140">
        <v>270</v>
      </c>
      <c r="AL27" s="145">
        <f t="shared" si="31"/>
        <v>0.49590163934426229</v>
      </c>
      <c r="AM27" s="146">
        <f t="shared" si="32"/>
        <v>0.57307692307692304</v>
      </c>
      <c r="AN27" s="147">
        <f t="shared" si="33"/>
        <v>0.5357142857142857</v>
      </c>
      <c r="AO27" s="138">
        <v>80</v>
      </c>
      <c r="AP27" s="139">
        <v>77</v>
      </c>
      <c r="AQ27" s="141">
        <v>157</v>
      </c>
      <c r="AR27" s="210">
        <f t="shared" ref="AR27" si="142">IF(AO27=0,0,AO27/B27)</f>
        <v>0.32786885245901637</v>
      </c>
      <c r="AS27" s="211">
        <f t="shared" si="89"/>
        <v>0.29615384615384616</v>
      </c>
      <c r="AT27" s="212">
        <f t="shared" si="90"/>
        <v>0.31150793650793651</v>
      </c>
      <c r="AU27" s="138">
        <v>2</v>
      </c>
      <c r="AV27" s="139">
        <v>10</v>
      </c>
      <c r="AW27" s="140">
        <v>12</v>
      </c>
      <c r="AX27" s="213">
        <f t="shared" si="79"/>
        <v>0.81967213114754101</v>
      </c>
      <c r="AY27" s="214">
        <f t="shared" si="79"/>
        <v>3.8461538461538463</v>
      </c>
      <c r="AZ27" s="215">
        <f t="shared" si="79"/>
        <v>2.3809523809523809</v>
      </c>
      <c r="BA27" s="216">
        <v>1</v>
      </c>
      <c r="BB27" s="139">
        <v>1</v>
      </c>
      <c r="BC27" s="141">
        <v>2</v>
      </c>
      <c r="BD27" s="213">
        <f t="shared" si="80"/>
        <v>0.4098360655737705</v>
      </c>
      <c r="BE27" s="214">
        <f t="shared" si="80"/>
        <v>0.38461538461538464</v>
      </c>
      <c r="BF27" s="215">
        <f t="shared" si="80"/>
        <v>0.3968253968253968</v>
      </c>
      <c r="BG27" s="138">
        <v>54</v>
      </c>
      <c r="BH27" s="139">
        <v>62</v>
      </c>
      <c r="BI27" s="140">
        <v>116</v>
      </c>
      <c r="BJ27" s="286">
        <f t="shared" si="81"/>
        <v>22.131147540983605</v>
      </c>
      <c r="BK27" s="214">
        <f t="shared" si="81"/>
        <v>23.846153846153847</v>
      </c>
      <c r="BL27" s="287">
        <f t="shared" si="81"/>
        <v>23.015873015873016</v>
      </c>
      <c r="BM27" s="138">
        <v>27</v>
      </c>
      <c r="BN27" s="139">
        <v>16</v>
      </c>
      <c r="BO27" s="140">
        <v>43</v>
      </c>
      <c r="BP27" s="213">
        <f t="shared" si="82"/>
        <v>11.065573770491802</v>
      </c>
      <c r="BQ27" s="214">
        <f t="shared" si="82"/>
        <v>6.1538461538461542</v>
      </c>
      <c r="BR27" s="215">
        <f t="shared" si="82"/>
        <v>8.5317460317460316</v>
      </c>
      <c r="BS27" s="288">
        <v>54</v>
      </c>
      <c r="BT27" s="289">
        <v>37</v>
      </c>
      <c r="BU27" s="290">
        <v>91</v>
      </c>
      <c r="BV27" s="142">
        <f t="shared" si="124"/>
        <v>0.22131147540983606</v>
      </c>
      <c r="BW27" s="143">
        <f t="shared" si="125"/>
        <v>0.1423076923076923</v>
      </c>
      <c r="BX27" s="144">
        <f t="shared" si="126"/>
        <v>0.18055555555555555</v>
      </c>
      <c r="BY27" s="291">
        <v>7</v>
      </c>
      <c r="BZ27" s="289">
        <v>0</v>
      </c>
      <c r="CA27" s="292">
        <v>7</v>
      </c>
      <c r="CB27" s="142">
        <f t="shared" si="64"/>
        <v>2.8688524590163935E-2</v>
      </c>
      <c r="CC27" s="143">
        <f t="shared" si="65"/>
        <v>0</v>
      </c>
      <c r="CD27" s="144">
        <f t="shared" si="66"/>
        <v>1.3888888888888888E-2</v>
      </c>
      <c r="CE27" s="288">
        <v>49</v>
      </c>
      <c r="CF27" s="289">
        <v>18</v>
      </c>
      <c r="CG27" s="290">
        <v>67</v>
      </c>
      <c r="CH27" s="293">
        <f t="shared" si="130"/>
        <v>0.20081967213114754</v>
      </c>
      <c r="CI27" s="143">
        <f t="shared" si="131"/>
        <v>6.9230769230769235E-2</v>
      </c>
      <c r="CJ27" s="294">
        <f t="shared" si="132"/>
        <v>0.13293650793650794</v>
      </c>
      <c r="CK27" s="288">
        <v>4</v>
      </c>
      <c r="CL27" s="289">
        <v>0</v>
      </c>
      <c r="CM27" s="290">
        <v>4</v>
      </c>
      <c r="CN27" s="293">
        <f t="shared" si="133"/>
        <v>1.6393442622950821E-2</v>
      </c>
      <c r="CO27" s="143">
        <f t="shared" si="134"/>
        <v>0</v>
      </c>
      <c r="CP27" s="294">
        <f t="shared" si="135"/>
        <v>7.9365079365079361E-3</v>
      </c>
      <c r="CQ27" s="295">
        <f t="shared" si="136"/>
        <v>53</v>
      </c>
      <c r="CR27" s="296">
        <f t="shared" si="137"/>
        <v>18</v>
      </c>
      <c r="CS27" s="297">
        <f t="shared" si="138"/>
        <v>71</v>
      </c>
      <c r="CT27" s="298">
        <f t="shared" si="139"/>
        <v>0.21721311475409835</v>
      </c>
      <c r="CU27" s="143">
        <f t="shared" si="140"/>
        <v>6.9230769230769235E-2</v>
      </c>
      <c r="CV27" s="299">
        <f t="shared" si="141"/>
        <v>0.14087301587301587</v>
      </c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</row>
    <row r="28" spans="1:126" s="2" customFormat="1" ht="18" customHeight="1" thickBot="1">
      <c r="A28" s="148" t="s">
        <v>47</v>
      </c>
      <c r="B28" s="149">
        <v>118</v>
      </c>
      <c r="C28" s="150">
        <v>53</v>
      </c>
      <c r="D28" s="151">
        <v>171</v>
      </c>
      <c r="E28" s="149">
        <v>33</v>
      </c>
      <c r="F28" s="150">
        <v>14</v>
      </c>
      <c r="G28" s="152">
        <v>47</v>
      </c>
      <c r="H28" s="153">
        <f t="shared" si="19"/>
        <v>0.27966101694915252</v>
      </c>
      <c r="I28" s="154">
        <f t="shared" si="20"/>
        <v>0.26415094339622641</v>
      </c>
      <c r="J28" s="155">
        <f t="shared" si="21"/>
        <v>0.27485380116959063</v>
      </c>
      <c r="K28" s="149">
        <v>16</v>
      </c>
      <c r="L28" s="150">
        <v>7</v>
      </c>
      <c r="M28" s="152">
        <v>23</v>
      </c>
      <c r="N28" s="153">
        <f t="shared" si="55"/>
        <v>0.48484848484848486</v>
      </c>
      <c r="O28" s="154">
        <f t="shared" si="56"/>
        <v>0.5</v>
      </c>
      <c r="P28" s="155">
        <f t="shared" si="57"/>
        <v>0.48936170212765956</v>
      </c>
      <c r="Q28" s="149">
        <v>62</v>
      </c>
      <c r="R28" s="150">
        <v>29</v>
      </c>
      <c r="S28" s="151">
        <v>91</v>
      </c>
      <c r="T28" s="156">
        <f t="shared" si="22"/>
        <v>0.52542372881355937</v>
      </c>
      <c r="U28" s="157">
        <f t="shared" si="23"/>
        <v>0.54716981132075471</v>
      </c>
      <c r="V28" s="158">
        <f t="shared" si="24"/>
        <v>0.53216374269005851</v>
      </c>
      <c r="W28" s="159">
        <v>41</v>
      </c>
      <c r="X28" s="160">
        <v>14</v>
      </c>
      <c r="Y28" s="161">
        <v>55</v>
      </c>
      <c r="Z28" s="156">
        <f t="shared" si="25"/>
        <v>0.34745762711864409</v>
      </c>
      <c r="AA28" s="157">
        <f t="shared" si="26"/>
        <v>0.26415094339622641</v>
      </c>
      <c r="AB28" s="158">
        <f t="shared" si="27"/>
        <v>0.32163742690058478</v>
      </c>
      <c r="AC28" s="149">
        <v>1</v>
      </c>
      <c r="AD28" s="150">
        <v>0</v>
      </c>
      <c r="AE28" s="151">
        <v>1</v>
      </c>
      <c r="AF28" s="156">
        <f t="shared" si="28"/>
        <v>8.4745762711864406E-3</v>
      </c>
      <c r="AG28" s="157">
        <f t="shared" si="29"/>
        <v>0</v>
      </c>
      <c r="AH28" s="158">
        <f t="shared" si="30"/>
        <v>5.8479532163742687E-3</v>
      </c>
      <c r="AI28" s="149">
        <v>104</v>
      </c>
      <c r="AJ28" s="150">
        <v>43</v>
      </c>
      <c r="AK28" s="151">
        <v>147</v>
      </c>
      <c r="AL28" s="156">
        <f t="shared" si="31"/>
        <v>0.88135593220338981</v>
      </c>
      <c r="AM28" s="157">
        <f t="shared" si="32"/>
        <v>0.81132075471698117</v>
      </c>
      <c r="AN28" s="158">
        <f t="shared" si="33"/>
        <v>0.85964912280701755</v>
      </c>
      <c r="AO28" s="149">
        <v>29</v>
      </c>
      <c r="AP28" s="150">
        <v>11</v>
      </c>
      <c r="AQ28" s="152">
        <v>40</v>
      </c>
      <c r="AR28" s="217">
        <f t="shared" ref="AR28" si="143">IF(AO28=0,0,AO28/B28)</f>
        <v>0.24576271186440679</v>
      </c>
      <c r="AS28" s="218">
        <f t="shared" ref="AS28" si="144">IF(AP28=0,0,AP28/C28)</f>
        <v>0.20754716981132076</v>
      </c>
      <c r="AT28" s="219">
        <f t="shared" ref="AT28" si="145">AQ28/D28</f>
        <v>0.23391812865497075</v>
      </c>
      <c r="AU28" s="149">
        <v>2</v>
      </c>
      <c r="AV28" s="150">
        <v>0</v>
      </c>
      <c r="AW28" s="151">
        <v>2</v>
      </c>
      <c r="AX28" s="220">
        <f t="shared" si="79"/>
        <v>1.6949152542372881</v>
      </c>
      <c r="AY28" s="221">
        <f t="shared" si="79"/>
        <v>0</v>
      </c>
      <c r="AZ28" s="222">
        <f t="shared" si="79"/>
        <v>1.1695906432748537</v>
      </c>
      <c r="BA28" s="223">
        <v>2</v>
      </c>
      <c r="BB28" s="150">
        <v>0</v>
      </c>
      <c r="BC28" s="152">
        <v>2</v>
      </c>
      <c r="BD28" s="220">
        <f t="shared" si="80"/>
        <v>1.6949152542372881</v>
      </c>
      <c r="BE28" s="221">
        <f t="shared" si="80"/>
        <v>0</v>
      </c>
      <c r="BF28" s="222">
        <f t="shared" si="80"/>
        <v>1.1695906432748537</v>
      </c>
      <c r="BG28" s="149">
        <v>23</v>
      </c>
      <c r="BH28" s="150">
        <v>9</v>
      </c>
      <c r="BI28" s="151">
        <v>32</v>
      </c>
      <c r="BJ28" s="300">
        <f t="shared" si="81"/>
        <v>19.491525423728813</v>
      </c>
      <c r="BK28" s="221">
        <f t="shared" si="81"/>
        <v>16.981132075471699</v>
      </c>
      <c r="BL28" s="301">
        <f t="shared" si="81"/>
        <v>18.71345029239766</v>
      </c>
      <c r="BM28" s="149">
        <v>12</v>
      </c>
      <c r="BN28" s="150">
        <v>9</v>
      </c>
      <c r="BO28" s="151">
        <v>21</v>
      </c>
      <c r="BP28" s="220">
        <f t="shared" si="82"/>
        <v>10.16949152542373</v>
      </c>
      <c r="BQ28" s="221">
        <f t="shared" si="82"/>
        <v>16.981132075471699</v>
      </c>
      <c r="BR28" s="222">
        <f t="shared" si="82"/>
        <v>12.280701754385964</v>
      </c>
      <c r="BS28" s="302">
        <v>29</v>
      </c>
      <c r="BT28" s="303">
        <v>9</v>
      </c>
      <c r="BU28" s="304">
        <v>38</v>
      </c>
      <c r="BV28" s="153">
        <f t="shared" ref="BV28" si="146">IF(B28=0,0,BS28/B28)</f>
        <v>0.24576271186440679</v>
      </c>
      <c r="BW28" s="154">
        <f t="shared" ref="BW28:BW29" si="147">IF(C28=0,0,BT28/C28)</f>
        <v>0.16981132075471697</v>
      </c>
      <c r="BX28" s="155">
        <f t="shared" ref="BX28:BX29" si="148">IF(D28=0,0,BU28/D28)</f>
        <v>0.22222222222222221</v>
      </c>
      <c r="BY28" s="305">
        <v>7</v>
      </c>
      <c r="BZ28" s="303">
        <v>3</v>
      </c>
      <c r="CA28" s="306">
        <v>10</v>
      </c>
      <c r="CB28" s="153">
        <f t="shared" si="64"/>
        <v>5.9322033898305086E-2</v>
      </c>
      <c r="CC28" s="154">
        <f t="shared" si="65"/>
        <v>5.6603773584905662E-2</v>
      </c>
      <c r="CD28" s="155">
        <f t="shared" si="66"/>
        <v>5.8479532163742687E-2</v>
      </c>
      <c r="CE28" s="302">
        <v>18</v>
      </c>
      <c r="CF28" s="303">
        <v>3</v>
      </c>
      <c r="CG28" s="304">
        <v>21</v>
      </c>
      <c r="CH28" s="307">
        <f t="shared" si="67"/>
        <v>0.15254237288135594</v>
      </c>
      <c r="CI28" s="154">
        <f t="shared" si="68"/>
        <v>5.6603773584905662E-2</v>
      </c>
      <c r="CJ28" s="308">
        <f t="shared" si="69"/>
        <v>0.12280701754385964</v>
      </c>
      <c r="CK28" s="302">
        <v>6</v>
      </c>
      <c r="CL28" s="303">
        <v>2</v>
      </c>
      <c r="CM28" s="304">
        <v>8</v>
      </c>
      <c r="CN28" s="307">
        <f t="shared" si="70"/>
        <v>5.0847457627118647E-2</v>
      </c>
      <c r="CO28" s="154">
        <f t="shared" si="71"/>
        <v>3.7735849056603772E-2</v>
      </c>
      <c r="CP28" s="308">
        <f t="shared" si="72"/>
        <v>4.6783625730994149E-2</v>
      </c>
      <c r="CQ28" s="309">
        <f t="shared" si="73"/>
        <v>24</v>
      </c>
      <c r="CR28" s="310">
        <f t="shared" si="74"/>
        <v>5</v>
      </c>
      <c r="CS28" s="311">
        <f t="shared" si="75"/>
        <v>29</v>
      </c>
      <c r="CT28" s="312">
        <f t="shared" si="76"/>
        <v>0.20338983050847459</v>
      </c>
      <c r="CU28" s="154">
        <f t="shared" si="77"/>
        <v>9.4339622641509441E-2</v>
      </c>
      <c r="CV28" s="155">
        <f t="shared" si="78"/>
        <v>0.16959064327485379</v>
      </c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</row>
    <row r="29" spans="1:126" s="2" customFormat="1" ht="18" customHeight="1" thickTop="1">
      <c r="A29" s="162" t="s">
        <v>45</v>
      </c>
      <c r="B29" s="163">
        <f>SUM(B24:B28)</f>
        <v>6993</v>
      </c>
      <c r="C29" s="164">
        <f t="shared" ref="C29:G29" si="149">SUM(C24:C28)</f>
        <v>6417</v>
      </c>
      <c r="D29" s="164">
        <f t="shared" si="149"/>
        <v>13410</v>
      </c>
      <c r="E29" s="163">
        <f>SUM(E24:E28)</f>
        <v>2124</v>
      </c>
      <c r="F29" s="164">
        <f t="shared" si="149"/>
        <v>2128</v>
      </c>
      <c r="G29" s="164">
        <f t="shared" si="149"/>
        <v>4252</v>
      </c>
      <c r="H29" s="165">
        <f>IF(B29=0,0,E29/B29)</f>
        <v>0.30373230373230375</v>
      </c>
      <c r="I29" s="166">
        <f t="shared" si="20"/>
        <v>0.33161913666822501</v>
      </c>
      <c r="J29" s="167">
        <f t="shared" si="21"/>
        <v>0.31707680835197616</v>
      </c>
      <c r="K29" s="163">
        <f>SUM(K24:K28)</f>
        <v>1342</v>
      </c>
      <c r="L29" s="164">
        <f t="shared" ref="L29:M29" si="150">SUM(L24:L28)</f>
        <v>1362</v>
      </c>
      <c r="M29" s="164">
        <f t="shared" si="150"/>
        <v>2704</v>
      </c>
      <c r="N29" s="165">
        <f t="shared" si="55"/>
        <v>0.63182674199623357</v>
      </c>
      <c r="O29" s="166">
        <f t="shared" si="56"/>
        <v>0.64003759398496241</v>
      </c>
      <c r="P29" s="167">
        <f t="shared" si="57"/>
        <v>0.63593603010348076</v>
      </c>
      <c r="Q29" s="163">
        <f>SUM(Q24:Q28)</f>
        <v>1664</v>
      </c>
      <c r="R29" s="164">
        <f t="shared" ref="R29:S29" si="151">SUM(R24:R28)</f>
        <v>1556</v>
      </c>
      <c r="S29" s="164">
        <f t="shared" si="151"/>
        <v>3220</v>
      </c>
      <c r="T29" s="168">
        <f>IF(B29=0,0,Q29/B29)</f>
        <v>0.23795223795223797</v>
      </c>
      <c r="U29" s="169">
        <f t="shared" si="23"/>
        <v>0.24248091008259312</v>
      </c>
      <c r="V29" s="170">
        <f t="shared" si="24"/>
        <v>0.24011931394481731</v>
      </c>
      <c r="W29" s="163">
        <f>SUM(W24:W28)</f>
        <v>3800</v>
      </c>
      <c r="X29" s="164">
        <f t="shared" ref="X29:Y29" si="152">SUM(X24:X28)</f>
        <v>4369</v>
      </c>
      <c r="Y29" s="164">
        <f t="shared" si="152"/>
        <v>8169</v>
      </c>
      <c r="Z29" s="168">
        <f t="shared" si="25"/>
        <v>0.54340054340054345</v>
      </c>
      <c r="AA29" s="169">
        <f t="shared" si="26"/>
        <v>0.68084774816892624</v>
      </c>
      <c r="AB29" s="170">
        <f t="shared" si="27"/>
        <v>0.60917225950782994</v>
      </c>
      <c r="AC29" s="163">
        <f>SUM(AC24:AC28)</f>
        <v>22</v>
      </c>
      <c r="AD29" s="164">
        <f t="shared" ref="AD29:AE29" si="153">SUM(AD24:AD28)</f>
        <v>51</v>
      </c>
      <c r="AE29" s="164">
        <f t="shared" si="153"/>
        <v>73</v>
      </c>
      <c r="AF29" s="224">
        <f t="shared" si="28"/>
        <v>3.1460031460031459E-3</v>
      </c>
      <c r="AG29" s="169">
        <f t="shared" si="29"/>
        <v>7.9476390836839637E-3</v>
      </c>
      <c r="AH29" s="170">
        <f t="shared" si="30"/>
        <v>5.4436987322893362E-3</v>
      </c>
      <c r="AI29" s="163">
        <f>SUM(AI24:AI28)</f>
        <v>5486</v>
      </c>
      <c r="AJ29" s="164">
        <f t="shared" ref="AJ29:AK29" si="154">SUM(AJ24:AJ28)</f>
        <v>5976</v>
      </c>
      <c r="AK29" s="164">
        <f t="shared" si="154"/>
        <v>11462</v>
      </c>
      <c r="AL29" s="224">
        <f t="shared" si="31"/>
        <v>0.78449878449878452</v>
      </c>
      <c r="AM29" s="169">
        <f t="shared" si="32"/>
        <v>0.93127629733520334</v>
      </c>
      <c r="AN29" s="170">
        <f t="shared" si="33"/>
        <v>0.85473527218493661</v>
      </c>
      <c r="AO29" s="163">
        <f>SUM(AO24:AO28)</f>
        <v>2287</v>
      </c>
      <c r="AP29" s="164">
        <f t="shared" ref="AP29:AQ29" si="155">SUM(AP24:AP28)</f>
        <v>2606</v>
      </c>
      <c r="AQ29" s="164">
        <f t="shared" si="155"/>
        <v>4893</v>
      </c>
      <c r="AR29" s="225">
        <f t="shared" ref="AR29" si="156">IF(AO29=0,0,AO29/B29)</f>
        <v>0.32704132704132705</v>
      </c>
      <c r="AS29" s="226">
        <f t="shared" ref="AS29" si="157">IF(AP29=0,0,AP29/C29)</f>
        <v>0.40610877357020414</v>
      </c>
      <c r="AT29" s="227">
        <f t="shared" ref="AT29" si="158">AQ29/D29</f>
        <v>0.36487695749440718</v>
      </c>
      <c r="AU29" s="163">
        <f>SUM(AU24:AU28)</f>
        <v>83</v>
      </c>
      <c r="AV29" s="164">
        <f t="shared" ref="AV29:AW29" si="159">SUM(AV24:AV28)</f>
        <v>135</v>
      </c>
      <c r="AW29" s="164">
        <f t="shared" si="159"/>
        <v>218</v>
      </c>
      <c r="AX29" s="228">
        <f t="shared" si="79"/>
        <v>1.1869011869011867</v>
      </c>
      <c r="AY29" s="229">
        <f t="shared" si="79"/>
        <v>2.1037868162692845</v>
      </c>
      <c r="AZ29" s="230">
        <f t="shared" si="79"/>
        <v>1.6256524981357194</v>
      </c>
      <c r="BA29" s="163">
        <f>SUM(BA24:BA28)</f>
        <v>15</v>
      </c>
      <c r="BB29" s="164">
        <f t="shared" ref="BB29:BC29" si="160">SUM(BB24:BB28)</f>
        <v>10</v>
      </c>
      <c r="BC29" s="164">
        <f t="shared" si="160"/>
        <v>25</v>
      </c>
      <c r="BD29" s="228">
        <f>IF(BA29=0,0,BA29/B29*100)</f>
        <v>0.21450021450021448</v>
      </c>
      <c r="BE29" s="229">
        <f t="shared" si="80"/>
        <v>0.15583606046439144</v>
      </c>
      <c r="BF29" s="230">
        <f t="shared" si="80"/>
        <v>0.18642803877703207</v>
      </c>
      <c r="BG29" s="163">
        <f>SUM(BG24:BG28)</f>
        <v>1439</v>
      </c>
      <c r="BH29" s="164">
        <f t="shared" ref="BH29:BI29" si="161">SUM(BH24:BH28)</f>
        <v>1514</v>
      </c>
      <c r="BI29" s="164">
        <f t="shared" si="161"/>
        <v>2953</v>
      </c>
      <c r="BJ29" s="313">
        <f>IF(BG29=0,0,BG29/B29*100)</f>
        <v>20.57772057772058</v>
      </c>
      <c r="BK29" s="229">
        <f t="shared" si="81"/>
        <v>23.593579554308867</v>
      </c>
      <c r="BL29" s="314">
        <f t="shared" si="81"/>
        <v>22.020879940343026</v>
      </c>
      <c r="BM29" s="163">
        <f>SUM(BM24:BM28)</f>
        <v>461</v>
      </c>
      <c r="BN29" s="164">
        <f t="shared" ref="BN29:BO29" si="162">SUM(BN24:BN28)</f>
        <v>431</v>
      </c>
      <c r="BO29" s="164">
        <f t="shared" si="162"/>
        <v>892</v>
      </c>
      <c r="BP29" s="228">
        <f t="shared" si="82"/>
        <v>6.592306592306592</v>
      </c>
      <c r="BQ29" s="229">
        <f t="shared" si="82"/>
        <v>6.7165342060152717</v>
      </c>
      <c r="BR29" s="230">
        <f t="shared" si="82"/>
        <v>6.6517524235645036</v>
      </c>
      <c r="BS29" s="163">
        <f>SUM(BS24:BS28)</f>
        <v>1268</v>
      </c>
      <c r="BT29" s="164">
        <f t="shared" ref="BT29:BU29" si="163">SUM(BT24:BT28)</f>
        <v>792</v>
      </c>
      <c r="BU29" s="164">
        <f t="shared" si="163"/>
        <v>2060</v>
      </c>
      <c r="BV29" s="315">
        <f>IF(B29=0,0,BS29/B29)</f>
        <v>0.18132418132418132</v>
      </c>
      <c r="BW29" s="166">
        <f t="shared" si="147"/>
        <v>0.12342215988779803</v>
      </c>
      <c r="BX29" s="167">
        <f t="shared" si="148"/>
        <v>0.15361670395227442</v>
      </c>
      <c r="BY29" s="163">
        <f>SUM(BY24:BY28)</f>
        <v>282</v>
      </c>
      <c r="BZ29" s="164">
        <f t="shared" ref="BZ29:CA29" si="164">SUM(BZ24:BZ28)</f>
        <v>141</v>
      </c>
      <c r="CA29" s="164">
        <f t="shared" si="164"/>
        <v>423</v>
      </c>
      <c r="CB29" s="165">
        <f t="shared" si="64"/>
        <v>4.0326040326040327E-2</v>
      </c>
      <c r="CC29" s="166">
        <f t="shared" si="65"/>
        <v>2.1972884525479196E-2</v>
      </c>
      <c r="CD29" s="167">
        <f t="shared" si="66"/>
        <v>3.1543624161073827E-2</v>
      </c>
      <c r="CE29" s="163">
        <f>SUM(CE24:CE28)</f>
        <v>1094</v>
      </c>
      <c r="CF29" s="164">
        <f t="shared" ref="CF29:CG29" si="165">SUM(CF24:CF28)</f>
        <v>629</v>
      </c>
      <c r="CG29" s="164">
        <f t="shared" si="165"/>
        <v>1723</v>
      </c>
      <c r="CH29" s="316">
        <f t="shared" si="68"/>
        <v>0.15644215644215645</v>
      </c>
      <c r="CI29" s="166">
        <f t="shared" si="68"/>
        <v>9.8020882032102227E-2</v>
      </c>
      <c r="CJ29" s="317">
        <f>IF(D29=0,0,CG29/D29)</f>
        <v>0.1284862043251305</v>
      </c>
      <c r="CK29" s="163">
        <f>SUM(CK24:CK28)</f>
        <v>288</v>
      </c>
      <c r="CL29" s="164">
        <f t="shared" ref="CL29:CM29" si="166">SUM(CL24:CL28)</f>
        <v>138</v>
      </c>
      <c r="CM29" s="164">
        <f t="shared" si="166"/>
        <v>426</v>
      </c>
      <c r="CN29" s="316">
        <f t="shared" si="70"/>
        <v>4.1184041184041183E-2</v>
      </c>
      <c r="CO29" s="166">
        <f t="shared" si="71"/>
        <v>2.1505376344086023E-2</v>
      </c>
      <c r="CP29" s="317">
        <f t="shared" si="72"/>
        <v>3.1767337807606266E-2</v>
      </c>
      <c r="CQ29" s="163">
        <f>SUM(CQ24:CQ28)</f>
        <v>1382</v>
      </c>
      <c r="CR29" s="164">
        <f t="shared" ref="CR29:CS29" si="167">SUM(CR24:CR28)</f>
        <v>767</v>
      </c>
      <c r="CS29" s="164">
        <f t="shared" si="167"/>
        <v>2149</v>
      </c>
      <c r="CT29" s="318">
        <f t="shared" si="76"/>
        <v>0.19762619762619762</v>
      </c>
      <c r="CU29" s="166">
        <f t="shared" si="77"/>
        <v>0.11952625837618824</v>
      </c>
      <c r="CV29" s="167">
        <f t="shared" si="78"/>
        <v>0.16025354213273676</v>
      </c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</row>
    <row r="30" spans="1:126" s="1" customFormat="1" ht="9" customHeight="1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5"/>
      <c r="U30" s="5"/>
      <c r="V30" s="5"/>
      <c r="W30" s="4"/>
      <c r="X30" s="4"/>
      <c r="Y30" s="4"/>
      <c r="Z30" s="5"/>
      <c r="AA30" s="5"/>
      <c r="AB30" s="5"/>
      <c r="AC30" s="4"/>
      <c r="AD30" s="4"/>
      <c r="AE30" s="4"/>
      <c r="AF30" s="5"/>
      <c r="AG30" s="5"/>
      <c r="AH30" s="5"/>
      <c r="AI30" s="4"/>
      <c r="AJ30" s="4"/>
      <c r="AK30" s="4"/>
      <c r="AL30" s="5"/>
      <c r="AM30" s="5"/>
      <c r="AN30" s="5"/>
      <c r="AO30" s="4"/>
      <c r="AP30" s="4"/>
      <c r="AQ30" s="4"/>
      <c r="AR30" s="5"/>
      <c r="AS30" s="5"/>
      <c r="AT30" s="5"/>
      <c r="AU30" s="4"/>
      <c r="AV30" s="4"/>
      <c r="AW30" s="4"/>
      <c r="AX30" s="6"/>
      <c r="AY30" s="6"/>
      <c r="AZ30" s="6"/>
      <c r="BA30" s="4"/>
      <c r="BB30" s="4"/>
      <c r="BC30" s="4"/>
      <c r="BD30" s="6"/>
      <c r="BE30" s="6"/>
      <c r="BF30" s="14"/>
      <c r="BG30" s="4"/>
      <c r="BH30" s="4"/>
      <c r="BI30" s="4"/>
      <c r="BJ30" s="6"/>
      <c r="BK30" s="6"/>
      <c r="BL30" s="6"/>
      <c r="BM30" s="4"/>
      <c r="BN30" s="4"/>
      <c r="BO30" s="4"/>
      <c r="BP30" s="6"/>
      <c r="BQ30" s="6"/>
      <c r="BR30" s="14"/>
      <c r="BS30" s="4"/>
      <c r="BT30" s="4"/>
      <c r="BU30" s="4"/>
      <c r="BV30" s="6"/>
      <c r="BW30" s="6"/>
      <c r="BX30" s="6"/>
      <c r="BY30" s="4"/>
      <c r="BZ30" s="4"/>
      <c r="CA30" s="4"/>
      <c r="CB30" s="6"/>
      <c r="CC30" s="6"/>
      <c r="CD30" s="6"/>
      <c r="CE30" s="4"/>
      <c r="CF30" s="4"/>
      <c r="CG30" s="4"/>
      <c r="CH30" s="75"/>
      <c r="CI30" s="75"/>
      <c r="CJ30" s="75"/>
      <c r="CK30" s="4"/>
      <c r="CL30" s="4"/>
      <c r="CM30" s="4"/>
      <c r="CN30" s="7"/>
      <c r="CO30" s="7"/>
      <c r="CP30" s="7"/>
      <c r="CQ30" s="4"/>
    </row>
    <row r="34" spans="1:100" ht="9" customHeight="1">
      <c r="A34" s="38" t="s">
        <v>70</v>
      </c>
      <c r="B34" s="39">
        <f>B5</f>
        <v>1487</v>
      </c>
      <c r="C34" s="39">
        <f>C5</f>
        <v>1392</v>
      </c>
      <c r="D34" s="39">
        <f>D5</f>
        <v>2879</v>
      </c>
      <c r="E34" s="39"/>
      <c r="F34" s="39"/>
      <c r="G34" s="39">
        <f>G5</f>
        <v>843</v>
      </c>
      <c r="H34" s="39"/>
      <c r="I34" s="39"/>
      <c r="J34" s="40">
        <f t="shared" ref="J34:J41" si="168">IF(G34=0,0,G34/$D34)</f>
        <v>0.29281000347342828</v>
      </c>
      <c r="K34" s="39"/>
      <c r="L34" s="39"/>
      <c r="M34" s="39"/>
      <c r="N34" s="39"/>
      <c r="O34" s="39"/>
      <c r="P34" s="39"/>
      <c r="Q34" s="39"/>
      <c r="R34" s="39"/>
      <c r="T34" s="41"/>
      <c r="U34" s="41"/>
      <c r="V34" s="41"/>
      <c r="W34" s="39"/>
      <c r="X34" s="39"/>
      <c r="Y34" s="39"/>
      <c r="Z34" s="41"/>
      <c r="AA34" s="41"/>
      <c r="AB34" s="41"/>
      <c r="AC34" s="39"/>
      <c r="AD34" s="39"/>
      <c r="AE34" s="39"/>
      <c r="AF34" s="41"/>
      <c r="AG34" s="41"/>
      <c r="AH34" s="41"/>
      <c r="AI34" s="39"/>
      <c r="AJ34" s="39"/>
      <c r="AK34" s="39">
        <f>AK5</f>
        <v>2491</v>
      </c>
      <c r="AL34" s="41"/>
      <c r="AM34" s="41"/>
      <c r="AN34" s="41">
        <f t="shared" ref="AN34:AN41" si="169">IF(AK34=0,0,AK34/$D34)</f>
        <v>0.86523098298020151</v>
      </c>
      <c r="AO34" s="39"/>
      <c r="AP34" s="39"/>
      <c r="AQ34" s="39"/>
      <c r="AR34" s="41"/>
      <c r="AS34" s="41"/>
      <c r="AT34" s="41"/>
      <c r="AU34" s="39"/>
      <c r="AV34" s="39"/>
      <c r="AW34" s="39"/>
      <c r="AX34" s="39"/>
      <c r="AY34" s="39"/>
      <c r="AZ34" s="39"/>
      <c r="BA34" s="39"/>
      <c r="BB34" s="39"/>
      <c r="BC34" s="39"/>
      <c r="BD34" s="39"/>
      <c r="BE34" s="39"/>
      <c r="BF34" s="39"/>
      <c r="BG34" s="39"/>
      <c r="BH34" s="39"/>
      <c r="BI34" s="39"/>
      <c r="BJ34" s="39"/>
      <c r="BK34" s="39"/>
      <c r="BL34" s="39"/>
      <c r="BM34" s="39"/>
      <c r="BN34" s="39"/>
      <c r="BO34" s="39"/>
      <c r="BP34" s="39"/>
      <c r="BQ34" s="39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39"/>
      <c r="CD34" s="39"/>
      <c r="CE34" s="39"/>
      <c r="CF34" s="39"/>
      <c r="CG34" s="39">
        <f>CG5</f>
        <v>286</v>
      </c>
      <c r="CH34" s="39"/>
      <c r="CI34" s="39"/>
      <c r="CJ34" s="39"/>
      <c r="CK34" s="39"/>
      <c r="CL34" s="39"/>
      <c r="CM34" s="39">
        <f>CM5</f>
        <v>128</v>
      </c>
      <c r="CN34" s="39"/>
      <c r="CO34" s="39"/>
      <c r="CP34" s="39"/>
      <c r="CS34" s="42"/>
      <c r="CV34" s="42">
        <f>(CG34+CM34)/D34</f>
        <v>0.14379993053143453</v>
      </c>
    </row>
    <row r="35" spans="1:100" ht="9" customHeight="1">
      <c r="A35" s="38" t="s">
        <v>71</v>
      </c>
      <c r="B35" s="39">
        <f>B9+B10+B11+B13</f>
        <v>1664</v>
      </c>
      <c r="C35" s="39">
        <f>C9+C10+C11+C13</f>
        <v>1540</v>
      </c>
      <c r="D35" s="39">
        <f>D9+D10+D11+D13</f>
        <v>3204</v>
      </c>
      <c r="E35" s="39"/>
      <c r="F35" s="39"/>
      <c r="G35" s="39">
        <f>G9+G10+G11+G13</f>
        <v>925</v>
      </c>
      <c r="H35" s="39"/>
      <c r="I35" s="39"/>
      <c r="J35" s="40">
        <f t="shared" si="168"/>
        <v>0.28870162297128588</v>
      </c>
      <c r="K35" s="39"/>
      <c r="L35" s="39"/>
      <c r="M35" s="39"/>
      <c r="N35" s="39"/>
      <c r="O35" s="39"/>
      <c r="P35" s="39"/>
      <c r="Q35" s="39"/>
      <c r="R35" s="39"/>
      <c r="T35" s="41"/>
      <c r="U35" s="41"/>
      <c r="V35" s="41"/>
      <c r="W35" s="39"/>
      <c r="X35" s="39"/>
      <c r="Y35" s="39"/>
      <c r="Z35" s="41"/>
      <c r="AA35" s="41"/>
      <c r="AB35" s="41"/>
      <c r="AC35" s="39"/>
      <c r="AD35" s="39"/>
      <c r="AE35" s="39"/>
      <c r="AF35" s="41"/>
      <c r="AG35" s="41"/>
      <c r="AH35" s="41"/>
      <c r="AI35" s="39"/>
      <c r="AJ35" s="39"/>
      <c r="AK35" s="39">
        <f>AK9+AK10+AK11+AK13</f>
        <v>2677</v>
      </c>
      <c r="AL35" s="41"/>
      <c r="AM35" s="41"/>
      <c r="AN35" s="41">
        <f t="shared" si="169"/>
        <v>0.83551810237203494</v>
      </c>
      <c r="AO35" s="39"/>
      <c r="AP35" s="39"/>
      <c r="AQ35" s="39"/>
      <c r="AR35" s="41"/>
      <c r="AS35" s="41"/>
      <c r="AT35" s="41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39"/>
      <c r="CD35" s="39"/>
      <c r="CE35" s="39"/>
      <c r="CF35" s="39"/>
      <c r="CG35" s="39">
        <f>CG9+CG10+CG11+CG13</f>
        <v>359</v>
      </c>
      <c r="CH35" s="39"/>
      <c r="CI35" s="39"/>
      <c r="CJ35" s="39"/>
      <c r="CK35" s="39"/>
      <c r="CL35" s="39"/>
      <c r="CM35" s="39">
        <f>CM9+CM10+CM11+CM13</f>
        <v>89</v>
      </c>
      <c r="CN35" s="39"/>
      <c r="CO35" s="39"/>
      <c r="CP35" s="39"/>
      <c r="CS35" s="42"/>
      <c r="CV35" s="42">
        <f t="shared" ref="CV35:CV41" si="170">(CG35+CM35)/D35</f>
        <v>0.13982521847690388</v>
      </c>
    </row>
    <row r="36" spans="1:100" ht="9" customHeight="1">
      <c r="A36" s="38" t="s">
        <v>72</v>
      </c>
      <c r="B36" s="39">
        <f>B12+B14</f>
        <v>659</v>
      </c>
      <c r="C36" s="39">
        <f>C12+C14</f>
        <v>563</v>
      </c>
      <c r="D36" s="39">
        <f>D12+D14</f>
        <v>1222</v>
      </c>
      <c r="E36" s="39"/>
      <c r="F36" s="39"/>
      <c r="G36" s="39">
        <f>G12+G14</f>
        <v>446</v>
      </c>
      <c r="H36" s="39"/>
      <c r="I36" s="39"/>
      <c r="J36" s="40">
        <f t="shared" si="168"/>
        <v>0.36497545008183307</v>
      </c>
      <c r="K36" s="39"/>
      <c r="L36" s="39"/>
      <c r="M36" s="39"/>
      <c r="N36" s="39"/>
      <c r="O36" s="39"/>
      <c r="P36" s="39"/>
      <c r="Q36" s="39"/>
      <c r="R36" s="39"/>
      <c r="T36" s="41"/>
      <c r="U36" s="41"/>
      <c r="V36" s="41"/>
      <c r="W36" s="39"/>
      <c r="X36" s="39"/>
      <c r="Y36" s="39"/>
      <c r="Z36" s="41"/>
      <c r="AA36" s="41"/>
      <c r="AB36" s="41"/>
      <c r="AC36" s="39"/>
      <c r="AD36" s="39"/>
      <c r="AE36" s="39"/>
      <c r="AF36" s="41"/>
      <c r="AG36" s="41"/>
      <c r="AH36" s="41"/>
      <c r="AI36" s="39"/>
      <c r="AJ36" s="39"/>
      <c r="AK36" s="39">
        <f>AK12+AK14</f>
        <v>1169</v>
      </c>
      <c r="AL36" s="41"/>
      <c r="AM36" s="41"/>
      <c r="AN36" s="41">
        <f t="shared" si="169"/>
        <v>0.95662847790507366</v>
      </c>
      <c r="AO36" s="39"/>
      <c r="AP36" s="39"/>
      <c r="AQ36" s="39"/>
      <c r="AR36" s="41"/>
      <c r="AS36" s="41"/>
      <c r="AT36" s="41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>
        <f>CG12+CG14</f>
        <v>208</v>
      </c>
      <c r="CH36" s="39"/>
      <c r="CI36" s="39"/>
      <c r="CJ36" s="39"/>
      <c r="CK36" s="39"/>
      <c r="CL36" s="39"/>
      <c r="CM36" s="39">
        <f>CM12+CM14</f>
        <v>74</v>
      </c>
      <c r="CN36" s="39"/>
      <c r="CO36" s="39"/>
      <c r="CP36" s="39"/>
      <c r="CS36" s="42"/>
      <c r="CV36" s="42">
        <f t="shared" si="170"/>
        <v>0.23076923076923078</v>
      </c>
    </row>
    <row r="37" spans="1:100" ht="9" customHeight="1">
      <c r="A37" s="38" t="s">
        <v>73</v>
      </c>
      <c r="B37" s="39">
        <f>B8+B16+B18+B19</f>
        <v>1005</v>
      </c>
      <c r="C37" s="39">
        <f>C8+C16+C18+C19</f>
        <v>941</v>
      </c>
      <c r="D37" s="39">
        <f>D8+D16+D18+D19</f>
        <v>1946</v>
      </c>
      <c r="E37" s="39"/>
      <c r="F37" s="39"/>
      <c r="G37" s="39">
        <f>G8+G16+G18+G19</f>
        <v>659</v>
      </c>
      <c r="H37" s="39"/>
      <c r="I37" s="39"/>
      <c r="J37" s="40">
        <f t="shared" si="168"/>
        <v>0.33864337101747172</v>
      </c>
      <c r="K37" s="39"/>
      <c r="L37" s="39"/>
      <c r="M37" s="39"/>
      <c r="N37" s="39"/>
      <c r="O37" s="39"/>
      <c r="P37" s="39"/>
      <c r="Q37" s="39"/>
      <c r="R37" s="39"/>
      <c r="T37" s="41"/>
      <c r="U37" s="41"/>
      <c r="V37" s="41"/>
      <c r="W37" s="39"/>
      <c r="X37" s="39"/>
      <c r="Y37" s="39"/>
      <c r="Z37" s="41"/>
      <c r="AA37" s="41"/>
      <c r="AB37" s="41"/>
      <c r="AC37" s="39"/>
      <c r="AD37" s="39"/>
      <c r="AE37" s="39"/>
      <c r="AF37" s="41"/>
      <c r="AG37" s="41"/>
      <c r="AH37" s="41"/>
      <c r="AI37" s="39"/>
      <c r="AJ37" s="39"/>
      <c r="AK37" s="39">
        <f>AK8+AK16+AK18+AK19</f>
        <v>1793</v>
      </c>
      <c r="AL37" s="41"/>
      <c r="AM37" s="41"/>
      <c r="AN37" s="41">
        <f t="shared" si="169"/>
        <v>0.92137718396711199</v>
      </c>
      <c r="AO37" s="39"/>
      <c r="AP37" s="39"/>
      <c r="AQ37" s="39"/>
      <c r="AR37" s="41"/>
      <c r="AS37" s="41"/>
      <c r="AT37" s="41"/>
      <c r="AU37" s="39"/>
      <c r="AV37" s="39"/>
      <c r="AW37" s="39"/>
      <c r="AX37" s="39"/>
      <c r="AY37" s="39"/>
      <c r="AZ37" s="39"/>
      <c r="BA37" s="39"/>
      <c r="BB37" s="39"/>
      <c r="BC37" s="39"/>
      <c r="BD37" s="39"/>
      <c r="BE37" s="39"/>
      <c r="BF37" s="39"/>
      <c r="BG37" s="39"/>
      <c r="BH37" s="39"/>
      <c r="BI37" s="39"/>
      <c r="BJ37" s="39"/>
      <c r="BK37" s="39"/>
      <c r="BL37" s="39"/>
      <c r="BM37" s="39"/>
      <c r="BN37" s="39"/>
      <c r="BO37" s="39"/>
      <c r="BP37" s="39"/>
      <c r="BQ37" s="39"/>
      <c r="BR37" s="39"/>
      <c r="BS37" s="39"/>
      <c r="BT37" s="39"/>
      <c r="BU37" s="39"/>
      <c r="BV37" s="39"/>
      <c r="BW37" s="39"/>
      <c r="BX37" s="39"/>
      <c r="BY37" s="39"/>
      <c r="BZ37" s="39"/>
      <c r="CA37" s="39"/>
      <c r="CB37" s="39"/>
      <c r="CC37" s="39"/>
      <c r="CD37" s="39"/>
      <c r="CE37" s="39"/>
      <c r="CF37" s="39"/>
      <c r="CG37" s="39">
        <f>CG8+CG16+CG18+CG19</f>
        <v>259</v>
      </c>
      <c r="CH37" s="39"/>
      <c r="CI37" s="39"/>
      <c r="CJ37" s="39"/>
      <c r="CK37" s="39"/>
      <c r="CL37" s="39"/>
      <c r="CM37" s="39">
        <f>CM8+CM16+CM18+CM19</f>
        <v>38</v>
      </c>
      <c r="CN37" s="39"/>
      <c r="CO37" s="39"/>
      <c r="CP37" s="39"/>
      <c r="CS37" s="42"/>
      <c r="CV37" s="42">
        <f t="shared" si="170"/>
        <v>0.15262076053442961</v>
      </c>
    </row>
    <row r="38" spans="1:100" ht="9" customHeight="1">
      <c r="A38" s="38" t="s">
        <v>74</v>
      </c>
      <c r="B38" s="39">
        <f>B6+B20+B21+B22+B23</f>
        <v>710</v>
      </c>
      <c r="C38" s="39">
        <f>C6+C20+C21+C22+C23</f>
        <v>642</v>
      </c>
      <c r="D38" s="39">
        <f>D6+D20+D21+D22+D23</f>
        <v>1352</v>
      </c>
      <c r="E38" s="39"/>
      <c r="F38" s="39"/>
      <c r="G38" s="39">
        <f>G6+G20+G21+G22+G23</f>
        <v>474</v>
      </c>
      <c r="H38" s="39"/>
      <c r="I38" s="39"/>
      <c r="J38" s="40">
        <f t="shared" si="168"/>
        <v>0.35059171597633138</v>
      </c>
      <c r="K38" s="39"/>
      <c r="L38" s="39"/>
      <c r="M38" s="39"/>
      <c r="N38" s="39"/>
      <c r="O38" s="39"/>
      <c r="P38" s="39"/>
      <c r="Q38" s="39"/>
      <c r="R38" s="39"/>
      <c r="T38" s="41"/>
      <c r="U38" s="41"/>
      <c r="V38" s="41"/>
      <c r="W38" s="39"/>
      <c r="X38" s="39"/>
      <c r="Y38" s="39"/>
      <c r="Z38" s="41"/>
      <c r="AA38" s="41"/>
      <c r="AB38" s="41"/>
      <c r="AC38" s="39"/>
      <c r="AD38" s="39"/>
      <c r="AE38" s="39"/>
      <c r="AF38" s="41"/>
      <c r="AG38" s="41"/>
      <c r="AH38" s="41"/>
      <c r="AI38" s="39"/>
      <c r="AJ38" s="39"/>
      <c r="AK38" s="39">
        <f>AK6+AK20+AK21+AK22+AK23</f>
        <v>1100</v>
      </c>
      <c r="AL38" s="41"/>
      <c r="AM38" s="41"/>
      <c r="AN38" s="41">
        <f t="shared" si="169"/>
        <v>0.81360946745562135</v>
      </c>
      <c r="AO38" s="39"/>
      <c r="AP38" s="39"/>
      <c r="AQ38" s="39"/>
      <c r="AR38" s="41"/>
      <c r="AS38" s="41"/>
      <c r="AT38" s="41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39"/>
      <c r="BL38" s="39"/>
      <c r="BM38" s="39"/>
      <c r="BN38" s="39"/>
      <c r="BO38" s="39"/>
      <c r="BP38" s="39"/>
      <c r="BQ38" s="39"/>
      <c r="BR38" s="39"/>
      <c r="BS38" s="39"/>
      <c r="BT38" s="39"/>
      <c r="BU38" s="39"/>
      <c r="BV38" s="39"/>
      <c r="BW38" s="39"/>
      <c r="BX38" s="39"/>
      <c r="BY38" s="39"/>
      <c r="BZ38" s="39"/>
      <c r="CA38" s="39"/>
      <c r="CB38" s="39"/>
      <c r="CC38" s="39"/>
      <c r="CD38" s="39"/>
      <c r="CE38" s="39"/>
      <c r="CF38" s="39"/>
      <c r="CG38" s="39">
        <f>CG6+CG20+CG21+CG22+CG23</f>
        <v>154</v>
      </c>
      <c r="CH38" s="39"/>
      <c r="CI38" s="39"/>
      <c r="CJ38" s="39"/>
      <c r="CK38" s="39"/>
      <c r="CL38" s="39"/>
      <c r="CM38" s="39">
        <f>CM6+CM20+CM21+CM22+CM23</f>
        <v>11</v>
      </c>
      <c r="CN38" s="39"/>
      <c r="CO38" s="39"/>
      <c r="CP38" s="39"/>
      <c r="CS38" s="42"/>
      <c r="CV38" s="42">
        <f t="shared" si="170"/>
        <v>0.12204142011834319</v>
      </c>
    </row>
    <row r="39" spans="1:100" ht="9" customHeight="1">
      <c r="A39" s="38" t="s">
        <v>75</v>
      </c>
      <c r="B39" s="39">
        <f>B7+B17</f>
        <v>754</v>
      </c>
      <c r="C39" s="39">
        <f>C7+C17</f>
        <v>683</v>
      </c>
      <c r="D39" s="39">
        <f>D7+D17</f>
        <v>1437</v>
      </c>
      <c r="E39" s="39"/>
      <c r="F39" s="39"/>
      <c r="G39" s="39">
        <f>G7+G17</f>
        <v>521</v>
      </c>
      <c r="H39" s="39"/>
      <c r="I39" s="39"/>
      <c r="J39" s="40">
        <f t="shared" si="168"/>
        <v>0.36256089074460685</v>
      </c>
      <c r="K39" s="39"/>
      <c r="L39" s="39"/>
      <c r="M39" s="39"/>
      <c r="N39" s="39"/>
      <c r="O39" s="39"/>
      <c r="P39" s="39"/>
      <c r="Q39" s="39"/>
      <c r="R39" s="39"/>
      <c r="T39" s="41"/>
      <c r="U39" s="41"/>
      <c r="V39" s="41"/>
      <c r="W39" s="39"/>
      <c r="X39" s="39"/>
      <c r="Y39" s="39"/>
      <c r="Z39" s="41"/>
      <c r="AA39" s="41"/>
      <c r="AB39" s="41"/>
      <c r="AC39" s="39"/>
      <c r="AD39" s="39"/>
      <c r="AE39" s="39"/>
      <c r="AF39" s="41"/>
      <c r="AG39" s="41"/>
      <c r="AH39" s="41"/>
      <c r="AI39" s="39"/>
      <c r="AJ39" s="39"/>
      <c r="AK39" s="39">
        <f>AK7+AK17</f>
        <v>1264</v>
      </c>
      <c r="AL39" s="41"/>
      <c r="AM39" s="41"/>
      <c r="AN39" s="41">
        <f t="shared" si="169"/>
        <v>0.87961029923451639</v>
      </c>
      <c r="AO39" s="39"/>
      <c r="AP39" s="39"/>
      <c r="AQ39" s="39"/>
      <c r="AR39" s="41"/>
      <c r="AS39" s="41"/>
      <c r="AT39" s="41"/>
      <c r="AU39" s="39"/>
      <c r="AV39" s="39"/>
      <c r="AW39" s="39"/>
      <c r="AX39" s="39"/>
      <c r="AY39" s="39"/>
      <c r="AZ39" s="39"/>
      <c r="BA39" s="39"/>
      <c r="BB39" s="39"/>
      <c r="BC39" s="39"/>
      <c r="BD39" s="39"/>
      <c r="BE39" s="39"/>
      <c r="BF39" s="39"/>
      <c r="BG39" s="39"/>
      <c r="BH39" s="39"/>
      <c r="BI39" s="39"/>
      <c r="BJ39" s="39"/>
      <c r="BK39" s="39"/>
      <c r="BL39" s="39"/>
      <c r="BM39" s="39"/>
      <c r="BN39" s="39"/>
      <c r="BO39" s="39"/>
      <c r="BP39" s="39"/>
      <c r="BQ39" s="39"/>
      <c r="BR39" s="39"/>
      <c r="BS39" s="39"/>
      <c r="BT39" s="39"/>
      <c r="BU39" s="39"/>
      <c r="BV39" s="39"/>
      <c r="BW39" s="39"/>
      <c r="BX39" s="39"/>
      <c r="BY39" s="39"/>
      <c r="BZ39" s="39"/>
      <c r="CA39" s="39"/>
      <c r="CB39" s="39"/>
      <c r="CC39" s="39"/>
      <c r="CD39" s="39"/>
      <c r="CE39" s="39"/>
      <c r="CF39" s="39"/>
      <c r="CG39" s="39">
        <f>CG7+CG17</f>
        <v>307</v>
      </c>
      <c r="CH39" s="39"/>
      <c r="CI39" s="39"/>
      <c r="CJ39" s="39"/>
      <c r="CK39" s="39"/>
      <c r="CL39" s="39"/>
      <c r="CM39" s="39">
        <f>CM7+CM17</f>
        <v>51</v>
      </c>
      <c r="CN39" s="39"/>
      <c r="CO39" s="39"/>
      <c r="CP39" s="39"/>
      <c r="CS39" s="42"/>
      <c r="CV39" s="42">
        <f t="shared" si="170"/>
        <v>0.24913013221990257</v>
      </c>
    </row>
    <row r="40" spans="1:100" ht="9" customHeight="1">
      <c r="A40" s="38" t="s">
        <v>76</v>
      </c>
      <c r="B40" s="39">
        <f>B15</f>
        <v>198</v>
      </c>
      <c r="C40" s="39">
        <f>C15</f>
        <v>156</v>
      </c>
      <c r="D40" s="39">
        <f>D15</f>
        <v>354</v>
      </c>
      <c r="E40" s="39"/>
      <c r="F40" s="39"/>
      <c r="G40" s="39">
        <f>G15</f>
        <v>132</v>
      </c>
      <c r="H40" s="39"/>
      <c r="I40" s="39"/>
      <c r="J40" s="40">
        <f t="shared" si="168"/>
        <v>0.3728813559322034</v>
      </c>
      <c r="K40" s="39"/>
      <c r="L40" s="39"/>
      <c r="M40" s="39"/>
      <c r="N40" s="39"/>
      <c r="O40" s="39"/>
      <c r="P40" s="39"/>
      <c r="Q40" s="39"/>
      <c r="R40" s="39"/>
      <c r="T40" s="41"/>
      <c r="U40" s="41"/>
      <c r="V40" s="41"/>
      <c r="W40" s="39"/>
      <c r="X40" s="39"/>
      <c r="Y40" s="39"/>
      <c r="Z40" s="41"/>
      <c r="AA40" s="41"/>
      <c r="AB40" s="41"/>
      <c r="AC40" s="39"/>
      <c r="AD40" s="39"/>
      <c r="AE40" s="39"/>
      <c r="AF40" s="41"/>
      <c r="AG40" s="41"/>
      <c r="AH40" s="41"/>
      <c r="AI40" s="39"/>
      <c r="AJ40" s="39"/>
      <c r="AK40" s="39">
        <f>AK15</f>
        <v>361</v>
      </c>
      <c r="AL40" s="41"/>
      <c r="AM40" s="41"/>
      <c r="AN40" s="41">
        <f t="shared" si="169"/>
        <v>1.0197740112994351</v>
      </c>
      <c r="AO40" s="39"/>
      <c r="AP40" s="39"/>
      <c r="AQ40" s="39"/>
      <c r="AR40" s="41"/>
      <c r="AS40" s="41"/>
      <c r="AT40" s="41"/>
      <c r="AU40" s="39"/>
      <c r="AV40" s="39"/>
      <c r="AW40" s="39"/>
      <c r="AX40" s="39"/>
      <c r="AY40" s="39"/>
      <c r="AZ40" s="39"/>
      <c r="BA40" s="39"/>
      <c r="BB40" s="39"/>
      <c r="BC40" s="39"/>
      <c r="BD40" s="39"/>
      <c r="BE40" s="39"/>
      <c r="BF40" s="39"/>
      <c r="BG40" s="39"/>
      <c r="BH40" s="39"/>
      <c r="BI40" s="39"/>
      <c r="BJ40" s="39"/>
      <c r="BK40" s="39"/>
      <c r="BL40" s="39"/>
      <c r="BM40" s="39"/>
      <c r="BN40" s="39"/>
      <c r="BO40" s="39"/>
      <c r="BP40" s="39"/>
      <c r="BQ40" s="39"/>
      <c r="BR40" s="39"/>
      <c r="BS40" s="39"/>
      <c r="BT40" s="39"/>
      <c r="BU40" s="39"/>
      <c r="BV40" s="39"/>
      <c r="BW40" s="39"/>
      <c r="BX40" s="39"/>
      <c r="BY40" s="39"/>
      <c r="BZ40" s="39"/>
      <c r="CA40" s="39"/>
      <c r="CB40" s="39"/>
      <c r="CC40" s="39"/>
      <c r="CD40" s="39"/>
      <c r="CE40" s="39"/>
      <c r="CF40" s="39"/>
      <c r="CG40" s="39">
        <f>CG15</f>
        <v>35</v>
      </c>
      <c r="CH40" s="39"/>
      <c r="CI40" s="39"/>
      <c r="CJ40" s="39"/>
      <c r="CK40" s="39"/>
      <c r="CL40" s="39"/>
      <c r="CM40" s="39">
        <f>CM15</f>
        <v>14</v>
      </c>
      <c r="CN40" s="39"/>
      <c r="CO40" s="39"/>
      <c r="CP40" s="39"/>
      <c r="CS40" s="42"/>
      <c r="CV40" s="42">
        <f t="shared" si="170"/>
        <v>0.1384180790960452</v>
      </c>
    </row>
    <row r="41" spans="1:100" ht="9" customHeight="1">
      <c r="A41" s="38" t="s">
        <v>68</v>
      </c>
      <c r="B41" s="39">
        <f>SUM(B34:B40)</f>
        <v>6477</v>
      </c>
      <c r="C41" s="39">
        <f>SUM(C34:C40)</f>
        <v>5917</v>
      </c>
      <c r="D41" s="39">
        <f>SUM(D34:D40)</f>
        <v>12394</v>
      </c>
      <c r="E41" s="39"/>
      <c r="F41" s="39"/>
      <c r="G41" s="39">
        <f>SUM(G34:G40)</f>
        <v>4000</v>
      </c>
      <c r="H41" s="39"/>
      <c r="I41" s="39"/>
      <c r="J41" s="40">
        <f t="shared" si="168"/>
        <v>0.32273680813296757</v>
      </c>
      <c r="K41" s="39"/>
      <c r="L41" s="39"/>
      <c r="M41" s="39"/>
      <c r="N41" s="39"/>
      <c r="O41" s="39"/>
      <c r="P41" s="39"/>
      <c r="Q41" s="39"/>
      <c r="R41" s="39"/>
      <c r="T41" s="41"/>
      <c r="U41" s="41"/>
      <c r="V41" s="41"/>
      <c r="W41" s="39"/>
      <c r="X41" s="39"/>
      <c r="Y41" s="39"/>
      <c r="Z41" s="41"/>
      <c r="AA41" s="41"/>
      <c r="AB41" s="41"/>
      <c r="AC41" s="39"/>
      <c r="AD41" s="39"/>
      <c r="AE41" s="39"/>
      <c r="AF41" s="41"/>
      <c r="AG41" s="41"/>
      <c r="AH41" s="41"/>
      <c r="AI41" s="39"/>
      <c r="AJ41" s="39"/>
      <c r="AK41" s="39">
        <f>SUM(AK34:AK40)</f>
        <v>10855</v>
      </c>
      <c r="AL41" s="41"/>
      <c r="AM41" s="41"/>
      <c r="AN41" s="41">
        <f t="shared" si="169"/>
        <v>0.87582701307084077</v>
      </c>
      <c r="AO41" s="39"/>
      <c r="AP41" s="39"/>
      <c r="AQ41" s="39"/>
      <c r="AR41" s="41"/>
      <c r="AS41" s="41"/>
      <c r="AT41" s="41"/>
      <c r="AU41" s="39"/>
      <c r="AV41" s="39"/>
      <c r="AW41" s="39"/>
      <c r="AX41" s="39"/>
      <c r="AY41" s="39"/>
      <c r="AZ41" s="39"/>
      <c r="BA41" s="39"/>
      <c r="BB41" s="39"/>
      <c r="BC41" s="39"/>
      <c r="BD41" s="39"/>
      <c r="BE41" s="39"/>
      <c r="BF41" s="39"/>
      <c r="BG41" s="39"/>
      <c r="BH41" s="39"/>
      <c r="BI41" s="39"/>
      <c r="BJ41" s="39"/>
      <c r="BK41" s="39"/>
      <c r="BL41" s="39"/>
      <c r="BM41" s="39"/>
      <c r="BN41" s="39"/>
      <c r="BO41" s="39"/>
      <c r="BP41" s="39"/>
      <c r="BQ41" s="39"/>
      <c r="BR41" s="39"/>
      <c r="BS41" s="39"/>
      <c r="BT41" s="39"/>
      <c r="BU41" s="39"/>
      <c r="BV41" s="39"/>
      <c r="BW41" s="39"/>
      <c r="BX41" s="39"/>
      <c r="BY41" s="39"/>
      <c r="BZ41" s="39"/>
      <c r="CA41" s="39"/>
      <c r="CB41" s="39"/>
      <c r="CC41" s="39"/>
      <c r="CD41" s="39"/>
      <c r="CE41" s="39"/>
      <c r="CF41" s="39"/>
      <c r="CG41" s="39">
        <f>SUM(CG34:CG40)</f>
        <v>1608</v>
      </c>
      <c r="CH41" s="39"/>
      <c r="CI41" s="39"/>
      <c r="CJ41" s="39"/>
      <c r="CK41" s="39"/>
      <c r="CL41" s="39"/>
      <c r="CM41" s="39">
        <f>SUM(CM34:CM40)</f>
        <v>405</v>
      </c>
      <c r="CN41" s="39"/>
      <c r="CO41" s="39"/>
      <c r="CP41" s="39"/>
      <c r="CS41" s="42"/>
      <c r="CV41" s="42">
        <f t="shared" si="170"/>
        <v>0.16241729869291593</v>
      </c>
    </row>
  </sheetData>
  <mergeCells count="83">
    <mergeCell ref="CE2:CV2"/>
    <mergeCell ref="CE3:CG3"/>
    <mergeCell ref="CH3:CJ3"/>
    <mergeCell ref="CK3:CM3"/>
    <mergeCell ref="CN3:CP3"/>
    <mergeCell ref="CQ3:CS3"/>
    <mergeCell ref="CT3:CV3"/>
    <mergeCell ref="BS2:CD2"/>
    <mergeCell ref="BS3:BU3"/>
    <mergeCell ref="BV3:BX3"/>
    <mergeCell ref="BY3:CA3"/>
    <mergeCell ref="CB3:CD3"/>
    <mergeCell ref="AU2:BF2"/>
    <mergeCell ref="BG2:BR2"/>
    <mergeCell ref="BG3:BI3"/>
    <mergeCell ref="BJ3:BL3"/>
    <mergeCell ref="BM3:BO3"/>
    <mergeCell ref="BP3:BR3"/>
    <mergeCell ref="BD3:BF3"/>
    <mergeCell ref="BA3:BC3"/>
    <mergeCell ref="AX3:AZ3"/>
    <mergeCell ref="AU3:AW3"/>
    <mergeCell ref="W2:Y2"/>
    <mergeCell ref="AC2:AE2"/>
    <mergeCell ref="AI2:AK2"/>
    <mergeCell ref="AL2:AN2"/>
    <mergeCell ref="AO2:AQ2"/>
    <mergeCell ref="B2:D2"/>
    <mergeCell ref="E2:G2"/>
    <mergeCell ref="H2:J2"/>
    <mergeCell ref="K2:M2"/>
    <mergeCell ref="Q2:S2"/>
    <mergeCell ref="N2:P2"/>
    <mergeCell ref="A3:A4"/>
    <mergeCell ref="AT3:AT4"/>
    <mergeCell ref="T2:V2"/>
    <mergeCell ref="Z2:AB2"/>
    <mergeCell ref="AF2:AH2"/>
    <mergeCell ref="AR2:AT2"/>
    <mergeCell ref="AP3:AP4"/>
    <mergeCell ref="AQ3:AQ4"/>
    <mergeCell ref="AR3:AR4"/>
    <mergeCell ref="AS3:AS4"/>
    <mergeCell ref="AL3:AL4"/>
    <mergeCell ref="AM3:AM4"/>
    <mergeCell ref="AN3:AN4"/>
    <mergeCell ref="AO3:AO4"/>
    <mergeCell ref="AH3:AH4"/>
    <mergeCell ref="AI3:AI4"/>
    <mergeCell ref="AJ3:AJ4"/>
    <mergeCell ref="AK3:AK4"/>
    <mergeCell ref="AD3:AD4"/>
    <mergeCell ref="AE3:AE4"/>
    <mergeCell ref="AF3:AF4"/>
    <mergeCell ref="AG3:AG4"/>
    <mergeCell ref="Z3:Z4"/>
    <mergeCell ref="AA3:AA4"/>
    <mergeCell ref="AB3:AB4"/>
    <mergeCell ref="AC3:AC4"/>
    <mergeCell ref="V3:V4"/>
    <mergeCell ref="W3:W4"/>
    <mergeCell ref="X3:X4"/>
    <mergeCell ref="Y3:Y4"/>
    <mergeCell ref="R3:R4"/>
    <mergeCell ref="S3:S4"/>
    <mergeCell ref="T3:T4"/>
    <mergeCell ref="U3:U4"/>
    <mergeCell ref="N3:N4"/>
    <mergeCell ref="O3:O4"/>
    <mergeCell ref="P3:P4"/>
    <mergeCell ref="Q3:Q4"/>
    <mergeCell ref="K3:K4"/>
    <mergeCell ref="L3:L4"/>
    <mergeCell ref="M3:M4"/>
    <mergeCell ref="F3:F4"/>
    <mergeCell ref="G3:G4"/>
    <mergeCell ref="H3:H4"/>
    <mergeCell ref="I3:I4"/>
    <mergeCell ref="B3:B4"/>
    <mergeCell ref="C3:C4"/>
    <mergeCell ref="D3:D4"/>
    <mergeCell ref="E3:E4"/>
    <mergeCell ref="J3:J4"/>
  </mergeCells>
  <phoneticPr fontId="2"/>
  <printOptions horizontalCentered="1" verticalCentered="1" gridLinesSet="0"/>
  <pageMargins left="0.25" right="0.25" top="0.56000000000000005" bottom="0.75" header="0.3" footer="0.3"/>
  <pageSetup paperSize="9" scale="90" fitToWidth="0" orientation="landscape" r:id="rId1"/>
  <headerFooter alignWithMargins="0"/>
  <colBreaks count="3" manualBreakCount="3">
    <brk id="22" max="28" man="1"/>
    <brk id="46" max="28" man="1"/>
    <brk id="70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一人平均う歯数 </vt:lpstr>
      <vt:lpstr>有病者率</vt:lpstr>
      <vt:lpstr>中学校（3年）</vt:lpstr>
      <vt:lpstr>'一人平均う歯数 '!Print_Area</vt:lpstr>
      <vt:lpstr>'中学校（3年）'!Print_Area</vt:lpstr>
      <vt:lpstr>有病者率!Print_Area</vt:lpstr>
      <vt:lpstr>'中学校（3年）'!Print_Titles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若栗　真太郎</dc:creator>
  <cp:lastModifiedBy>w</cp:lastModifiedBy>
  <cp:lastPrinted>2022-07-11T07:37:28Z</cp:lastPrinted>
  <dcterms:created xsi:type="dcterms:W3CDTF">2002-05-14T00:48:31Z</dcterms:created>
  <dcterms:modified xsi:type="dcterms:W3CDTF">2022-07-12T01:52:12Z</dcterms:modified>
</cp:coreProperties>
</file>