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3 経営比較分析表\03_市町等→県\下水道\"/>
    </mc:Choice>
  </mc:AlternateContent>
  <xr:revisionPtr revIDLastSave="0" documentId="13_ncr:1_{439D1274-2825-4776-8FE7-0D2F05F6D196}" xr6:coauthVersionLast="47" xr6:coauthVersionMax="47" xr10:uidLastSave="{00000000-0000-0000-0000-000000000000}"/>
  <workbookProtection workbookAlgorithmName="SHA-512" workbookHashValue="GjphLhcpZE1tOoSqHudzuGdYWWMGfdZbsg5HBA/kwQ24f51u5Owflut5mtuu6mBqGxmWarjpL17kghOvV/STqg==" workbookSaltValue="/4X6UibS1EfXEgeKNF225Q==" workbookSpinCount="100000" lockStructure="1"/>
  <bookViews>
    <workbookView xWindow="-120" yWindow="-163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5" i="4" s="1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M85" i="4" s="1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G85" i="4" s="1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E85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W8" i="4"/>
  <c r="P8" i="4"/>
  <c r="B6" i="4"/>
</calcChain>
</file>

<file path=xl/sharedStrings.xml><?xml version="1.0" encoding="utf-8"?>
<sst xmlns="http://schemas.openxmlformats.org/spreadsheetml/2006/main" count="236" uniqueCount="115">
  <si>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</si>
  <si>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</si>
  <si>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</si>
  <si>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</si>
  <si>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</si>
  <si>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</si>
  <si>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</si>
  <si>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</si>
  <si>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</si>
  <si>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</si>
  <si>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</si>
  <si>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</si>
  <si>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</si>
  <si>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</si>
  <si>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</si>
  <si>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</si>
  <si>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</si>
  <si>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</si>
  <si>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</si>
  <si>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</si>
  <si>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</si>
  <si>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</si>
  <si>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</si>
  <si>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</si>
  <si>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</si>
  <si>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</si>
  <si>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</si>
  <si>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</si>
  <si>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</si>
  <si>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</si>
  <si>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</si>
  <si>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</si>
  <si>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</si>
  <si>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</si>
  <si>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</si>
  <si>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</si>
  <si>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</si>
  <si>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</si>
  <si>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</si>
  <si>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</si>
  <si>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</si>
  <si>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</si>
  <si>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</si>
  <si>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</si>
  <si>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</si>
  <si>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</si>
  <si>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</si>
  <si>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</si>
  <si>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</si>
  <si>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</si>
  <si>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</si>
  <si>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</si>
  <si>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</si>
  <si>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</si>
  <si>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</si>
  <si>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</si>
  <si>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</si>
  <si>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</si>
  <si>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</si>
  <si>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</si>
  <si>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</si>
  <si>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</si>
  <si>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</si>
  <si>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</si>
  <si>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</si>
  <si>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</si>
  <si>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</si>
  <si>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</si>
  <si>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</si>
  <si>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</si>
  <si>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</si>
  <si>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</si>
  <si>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</si>
  <si>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</si>
  <si>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</si>
  <si>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</si>
  <si>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</si>
  <si>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</si>
  <si>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</si>
  <si>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</si>
  <si>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</si>
  <si>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</si>
  <si>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</si>
  <si>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</si>
  <si>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</si>
  <si>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</si>
  <si>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</si>
  <si>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</si>
  <si>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</si>
  <si>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</si>
  <si>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</si>
  <si>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</si>
  <si>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</si>
  <si>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</si>
  <si>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</si>
  <si>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高島市</t>
  </si>
  <si>
    <t>法適用</t>
  </si>
  <si>
    <t>下水道事業</t>
  </si>
  <si>
    <t>公共下水道</t>
  </si>
  <si>
    <t>Cd2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</si>
  <si>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</si>
  <si>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</si>
  <si>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</si>
  <si>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</si>
  <si>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</si>
  <si>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</si>
  <si>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</si>
  <si>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</si>
  <si>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</si>
  <si>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</si>
  <si>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</si>
  <si>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</si>
  <si>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は、類似団体を上回っており、年々上昇傾向にあるが、法定耐用年数を経過した管渠はないことから、②管渠老朽化率は０となっており、また、更新を実施していないため、③管渠改善率も０となってい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ルイジ</t>
    </rPh>
    <rPh sb="16" eb="18">
      <t>ダンタイ</t>
    </rPh>
    <rPh sb="19" eb="21">
      <t>ウワマワ</t>
    </rPh>
    <rPh sb="26" eb="28">
      <t>ネンネン</t>
    </rPh>
    <rPh sb="28" eb="30">
      <t>ジョウショウ</t>
    </rPh>
    <rPh sb="30" eb="32">
      <t>ケイコウ</t>
    </rPh>
    <rPh sb="37" eb="39">
      <t>ホウテイ</t>
    </rPh>
    <rPh sb="39" eb="41">
      <t>タイヨウ</t>
    </rPh>
    <rPh sb="41" eb="43">
      <t>ネンスウ</t>
    </rPh>
    <rPh sb="44" eb="46">
      <t>ケイカ</t>
    </rPh>
    <rPh sb="48" eb="50">
      <t>カンキョ</t>
    </rPh>
    <rPh sb="59" eb="61">
      <t>カンキョ</t>
    </rPh>
    <rPh sb="61" eb="64">
      <t>ロウキュウカ</t>
    </rPh>
    <rPh sb="64" eb="65">
      <t>リツ</t>
    </rPh>
    <rPh sb="77" eb="79">
      <t>コウシン</t>
    </rPh>
    <rPh sb="80" eb="82">
      <t>ジッシ</t>
    </rPh>
    <rPh sb="91" eb="93">
      <t>カンキョ</t>
    </rPh>
    <rPh sb="93" eb="95">
      <t>カイゼン</t>
    </rPh>
    <rPh sb="95" eb="96">
      <t>リツ</t>
    </rPh>
    <phoneticPr fontId="4"/>
  </si>
  <si>
    <t>　下水道事業を取り巻く状況は、今後も厳しさを増すことが予測されます。このため、事業の効率化や経費の縮減に引き続き取り組み、また施設の老朽化に対しては、ストックマネジメント計画に基づく計画的かつ効率的な改築・更新を行うことで、持続可能な事業経営に努めていく必要があります。</t>
    <rPh sb="1" eb="4">
      <t>ゲスイドウ</t>
    </rPh>
    <rPh sb="4" eb="6">
      <t>ジギョウ</t>
    </rPh>
    <rPh sb="7" eb="8">
      <t>ト</t>
    </rPh>
    <rPh sb="9" eb="10">
      <t>マ</t>
    </rPh>
    <rPh sb="11" eb="13">
      <t>ジョウキョウ</t>
    </rPh>
    <rPh sb="15" eb="17">
      <t>コンゴ</t>
    </rPh>
    <rPh sb="18" eb="19">
      <t>キビ</t>
    </rPh>
    <rPh sb="22" eb="23">
      <t>マ</t>
    </rPh>
    <rPh sb="27" eb="29">
      <t>ヨソク</t>
    </rPh>
    <rPh sb="39" eb="41">
      <t>ジギョウ</t>
    </rPh>
    <rPh sb="42" eb="45">
      <t>コウリツカ</t>
    </rPh>
    <rPh sb="46" eb="48">
      <t>ケイヒ</t>
    </rPh>
    <rPh sb="49" eb="51">
      <t>シュクゲン</t>
    </rPh>
    <rPh sb="52" eb="53">
      <t>ヒ</t>
    </rPh>
    <rPh sb="54" eb="55">
      <t>ツヅ</t>
    </rPh>
    <rPh sb="56" eb="57">
      <t>ト</t>
    </rPh>
    <rPh sb="58" eb="59">
      <t>ク</t>
    </rPh>
    <rPh sb="63" eb="65">
      <t>シセツ</t>
    </rPh>
    <rPh sb="66" eb="69">
      <t>ロウキュウカ</t>
    </rPh>
    <rPh sb="70" eb="71">
      <t>タイ</t>
    </rPh>
    <rPh sb="85" eb="87">
      <t>ケイカク</t>
    </rPh>
    <rPh sb="88" eb="89">
      <t>モト</t>
    </rPh>
    <rPh sb="91" eb="94">
      <t>ケイカクテキ</t>
    </rPh>
    <rPh sb="96" eb="99">
      <t>コウリツテキ</t>
    </rPh>
    <rPh sb="106" eb="107">
      <t>オコナ</t>
    </rPh>
    <rPh sb="112" eb="114">
      <t>ジゾク</t>
    </rPh>
    <rPh sb="114" eb="116">
      <t>カノウ</t>
    </rPh>
    <rPh sb="117" eb="119">
      <t>ジギョウ</t>
    </rPh>
    <rPh sb="119" eb="121">
      <t>ケイエイ</t>
    </rPh>
    <rPh sb="122" eb="123">
      <t>ツト</t>
    </rPh>
    <rPh sb="127" eb="129">
      <t>ヒツヨウ</t>
    </rPh>
    <phoneticPr fontId="4"/>
  </si>
  <si>
    <t>①経常収支比率は、前年度をわずかに上回ったが、類似団体より低位で推移している。
③流動比率は、手持ち資金が少なく、類似団体と比較して低位で推移していることから、資金の造成を図る必要がある。
④企業債残高対事業規模比率は、企業債償還が進み残高が減少しているため、類似団体より低位で推移している。
⑤経費回収率は汚水処理費の減少により前年度を上回った。
⑥汚水処理原価は、汚水処理費の減少により前年度を下回った。
⑦流域下水道にのみ接続している。
⑧水洗化率は、前年度を上回ったが、継続した啓発により引き続き水洗化率の向上を目指す必要がある。</t>
    <rPh sb="1" eb="3">
      <t>ケイジョウ</t>
    </rPh>
    <rPh sb="3" eb="5">
      <t>シュウシ</t>
    </rPh>
    <rPh sb="5" eb="7">
      <t>ヒリツ</t>
    </rPh>
    <rPh sb="9" eb="12">
      <t>ゼンネンド</t>
    </rPh>
    <rPh sb="17" eb="18">
      <t>ウワ</t>
    </rPh>
    <rPh sb="148" eb="150">
      <t>ケイヒ</t>
    </rPh>
    <rPh sb="150" eb="153">
      <t>カイシュウリツ</t>
    </rPh>
    <rPh sb="154" eb="159">
      <t>オスイショリヒ</t>
    </rPh>
    <rPh sb="160" eb="162">
      <t>ゲンショウ</t>
    </rPh>
    <rPh sb="165" eb="168">
      <t>ゼンネンド</t>
    </rPh>
    <rPh sb="169" eb="171">
      <t>ウワマワ</t>
    </rPh>
    <rPh sb="176" eb="178">
      <t>オスイ</t>
    </rPh>
    <rPh sb="178" eb="180">
      <t>ショリ</t>
    </rPh>
    <rPh sb="180" eb="182">
      <t>ゲンカ</t>
    </rPh>
    <rPh sb="184" eb="189">
      <t>オスイショリヒ</t>
    </rPh>
    <rPh sb="190" eb="192">
      <t>ゲンショウ</t>
    </rPh>
    <rPh sb="195" eb="198">
      <t>ゼンネンド</t>
    </rPh>
    <rPh sb="199" eb="201">
      <t>シタマワ</t>
    </rPh>
    <rPh sb="206" eb="208">
      <t>リュウイキ</t>
    </rPh>
    <rPh sb="208" eb="211">
      <t>ゲスイドウ</t>
    </rPh>
    <rPh sb="214" eb="216">
      <t>セツゾク</t>
    </rPh>
    <rPh sb="223" eb="226">
      <t>スイセンカ</t>
    </rPh>
    <rPh sb="226" eb="227">
      <t>リツ</t>
    </rPh>
    <rPh sb="229" eb="232">
      <t>ゼンネンド</t>
    </rPh>
    <rPh sb="233" eb="235">
      <t>ウワマワ</t>
    </rPh>
    <rPh sb="239" eb="241">
      <t>ケイゾク</t>
    </rPh>
    <rPh sb="243" eb="245">
      <t>ケイハツ</t>
    </rPh>
    <rPh sb="248" eb="249">
      <t>ヒ</t>
    </rPh>
    <rPh sb="250" eb="251">
      <t>ツヅ</t>
    </rPh>
    <rPh sb="252" eb="255">
      <t>スイセンカ</t>
    </rPh>
    <rPh sb="255" eb="256">
      <t>リツ</t>
    </rPh>
    <rPh sb="257" eb="259">
      <t>コウジョウ</t>
    </rPh>
    <rPh sb="260" eb="262">
      <t>メザ</t>
    </rPh>
    <rPh sb="263" eb="265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</si>
</sst>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E-4B92-AA27-7E23EBE7B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0.32</c:v>
                </c:pt>
                <c:pt idx="1">
                  <c:v>0.1</c:v>
                </c:pt>
                <c:pt idx="2">
                  <c:v>0.09</c:v>
                </c:pt>
                <c:pt idx="3">
                  <c:v>0.1</c:v>
                </c:pt>
                <c:pt idx="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E-4B92-AA27-7E23EBE7B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B-42F2-BB65-02F47F7D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49.47</c:v>
                </c:pt>
                <c:pt idx="1">
                  <c:v>48.19</c:v>
                </c:pt>
                <c:pt idx="2">
                  <c:v>47.32</c:v>
                </c:pt>
                <c:pt idx="3">
                  <c:v>48.03</c:v>
                </c:pt>
                <c:pt idx="4">
                  <c:v>48.92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B-42F2-BB65-02F47F7D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84.48</c:v>
                </c:pt>
                <c:pt idx="1">
                  <c:v>87.29</c:v>
                </c:pt>
                <c:pt idx="2">
                  <c:v>87.67</c:v>
                </c:pt>
                <c:pt idx="3">
                  <c:v>87.8</c:v>
                </c:pt>
                <c:pt idx="4">
                  <c:v>87.92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F-466F-B945-5534F43D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82.06</c:v>
                </c:pt>
                <c:pt idx="1">
                  <c:v>82.26</c:v>
                </c:pt>
                <c:pt idx="2">
                  <c:v>81.33</c:v>
                </c:pt>
                <c:pt idx="3">
                  <c:v>80.95</c:v>
                </c:pt>
                <c:pt idx="4">
                  <c:v>80.760000000000005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F-466F-B945-5534F43D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101.25</c:v>
                </c:pt>
                <c:pt idx="1">
                  <c:v>101.96</c:v>
                </c:pt>
                <c:pt idx="2">
                  <c:v>100.97</c:v>
                </c:pt>
                <c:pt idx="3">
                  <c:v>100.56</c:v>
                </c:pt>
                <c:pt idx="4">
                  <c:v>100.65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0-4B00-AF5A-3C138CCD7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107.81</c:v>
                </c:pt>
                <c:pt idx="1">
                  <c:v>107.54</c:v>
                </c:pt>
                <c:pt idx="2">
                  <c:v>107.19</c:v>
                </c:pt>
                <c:pt idx="3">
                  <c:v>107.04</c:v>
                </c:pt>
                <c:pt idx="4">
                  <c:v>107.83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0-4B00-AF5A-3C138CCD7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38.44</c:v>
                </c:pt>
                <c:pt idx="1">
                  <c:v>40.130000000000003</c:v>
                </c:pt>
                <c:pt idx="2">
                  <c:v>41.88</c:v>
                </c:pt>
                <c:pt idx="3">
                  <c:v>43.61</c:v>
                </c:pt>
                <c:pt idx="4">
                  <c:v>45.32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8-4EEB-A133-69DB2DD7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19.93</c:v>
                </c:pt>
                <c:pt idx="1">
                  <c:v>21.94</c:v>
                </c:pt>
                <c:pt idx="2">
                  <c:v>22.89</c:v>
                </c:pt>
                <c:pt idx="3">
                  <c:v>23.37</c:v>
                </c:pt>
                <c:pt idx="4">
                  <c:v>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8-4EEB-A133-69DB2DD7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0-497B-AB97-6272025D7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D0-497B-AB97-6272025D7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7.88</c:v>
                </c:pt>
                <c:pt idx="1">
                  <c:v>2.69</c:v>
                </c:pt>
                <c:pt idx="2">
                  <c:v>0.4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E-416B-8FF9-2A60D7933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18.2</c:v>
                </c:pt>
                <c:pt idx="1">
                  <c:v>19.059999999999999</c:v>
                </c:pt>
                <c:pt idx="2">
                  <c:v>31.07</c:v>
                </c:pt>
                <c:pt idx="3">
                  <c:v>37.43</c:v>
                </c:pt>
                <c:pt idx="4">
                  <c:v>30.17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E-416B-8FF9-2A60D7933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31.57</c:v>
                </c:pt>
                <c:pt idx="1">
                  <c:v>35.770000000000003</c:v>
                </c:pt>
                <c:pt idx="2">
                  <c:v>36.31</c:v>
                </c:pt>
                <c:pt idx="3">
                  <c:v>38.96</c:v>
                </c:pt>
                <c:pt idx="4">
                  <c:v>35.93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6-4468-B8C6-27FAF6E9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48.56</c:v>
                </c:pt>
                <c:pt idx="1">
                  <c:v>47.58</c:v>
                </c:pt>
                <c:pt idx="2">
                  <c:v>51.09</c:v>
                </c:pt>
                <c:pt idx="3">
                  <c:v>57.42</c:v>
                </c:pt>
                <c:pt idx="4">
                  <c:v>56.13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6-4468-B8C6-27FAF6E99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50.75</c:v>
                </c:pt>
                <c:pt idx="1">
                  <c:v>50.68</c:v>
                </c:pt>
                <c:pt idx="2">
                  <c:v>47.04</c:v>
                </c:pt>
                <c:pt idx="3">
                  <c:v>41.33</c:v>
                </c:pt>
                <c:pt idx="4">
                  <c:v>35.78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4-43BB-BA82-14539CAF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1245.0999999999999</c:v>
                </c:pt>
                <c:pt idx="1">
                  <c:v>1108.8</c:v>
                </c:pt>
                <c:pt idx="2">
                  <c:v>1194.56</c:v>
                </c:pt>
                <c:pt idx="3">
                  <c:v>1174.6099999999999</c:v>
                </c:pt>
                <c:pt idx="4">
                  <c:v>1343.89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54-43BB-BA82-14539CAFD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92.1</c:v>
                </c:pt>
                <c:pt idx="1">
                  <c:v>97.46</c:v>
                </c:pt>
                <c:pt idx="2">
                  <c:v>97.49</c:v>
                </c:pt>
                <c:pt idx="3">
                  <c:v>114.72</c:v>
                </c:pt>
                <c:pt idx="4">
                  <c:v>121.06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3-4E00-BD54-1D978AE76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79.77</c:v>
                </c:pt>
                <c:pt idx="1">
                  <c:v>79.63</c:v>
                </c:pt>
                <c:pt idx="2">
                  <c:v>76.78</c:v>
                </c:pt>
                <c:pt idx="3">
                  <c:v>75.41</c:v>
                </c:pt>
                <c:pt idx="4">
                  <c:v>72.84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3-4E00-BD54-1D978AE76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174.93</c:v>
                </c:pt>
                <c:pt idx="1">
                  <c:v>175.51</c:v>
                </c:pt>
                <c:pt idx="2">
                  <c:v>175.89</c:v>
                </c:pt>
                <c:pt idx="3">
                  <c:v>149.94</c:v>
                </c:pt>
                <c:pt idx="4">
                  <c:v>142.94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E-42DA-A5BD-5619DEB03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214.56</c:v>
                </c:pt>
                <c:pt idx="1">
                  <c:v>213.66</c:v>
                </c:pt>
                <c:pt idx="2">
                  <c:v>224.31</c:v>
                </c:pt>
                <c:pt idx="3">
                  <c:v>223.48</c:v>
                </c:pt>
                <c:pt idx="4">
                  <c:v>232.33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E-42DA-A5BD-5619DEB03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【602.56】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【96.00】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AS8" zoomScaleNormal="100" workbookViewId="0">
      <selection activeCell="BL45" sqref="BL45:BZ46"/>
    </sheetView>
  </sheetViews>
  <sheetFormatPr defaultColWidth="2.6328125" defaultRowHeight="13" x14ac:dyDescent="0.2"/>
  <cols>
    <col min="1" max="1" width="2.6328125" customWidth="1"/>
    <col min="2" max="62" width="3.7265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滋賀県　高島市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9" t="str">
        <f>データ!I6</f>
        <v>法適用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公共下水道</v>
      </c>
      <c r="Q8" s="39"/>
      <c r="R8" s="39"/>
      <c r="S8" s="39"/>
      <c r="T8" s="39"/>
      <c r="U8" s="39"/>
      <c r="V8" s="39"/>
      <c r="W8" s="39" t="str">
        <f>データ!L6</f>
        <v>Cd2</v>
      </c>
      <c r="X8" s="39"/>
      <c r="Y8" s="39"/>
      <c r="Z8" s="39"/>
      <c r="AA8" s="39"/>
      <c r="AB8" s="39"/>
      <c r="AC8" s="39"/>
      <c r="AD8" s="40" t="str">
        <f>データ!$M$6</f>
        <v>非設置</v>
      </c>
      <c r="AE8" s="40"/>
      <c r="AF8" s="40"/>
      <c r="AG8" s="40"/>
      <c r="AH8" s="40"/>
      <c r="AI8" s="40"/>
      <c r="AJ8" s="40"/>
      <c r="AK8" s="3"/>
      <c r="AL8" s="41">
        <f>データ!S6</f>
        <v>45190</v>
      </c>
      <c r="AM8" s="41"/>
      <c r="AN8" s="41"/>
      <c r="AO8" s="41"/>
      <c r="AP8" s="41"/>
      <c r="AQ8" s="41"/>
      <c r="AR8" s="41"/>
      <c r="AS8" s="41"/>
      <c r="AT8" s="34">
        <f>データ!T6</f>
        <v>693.05</v>
      </c>
      <c r="AU8" s="34"/>
      <c r="AV8" s="34"/>
      <c r="AW8" s="34"/>
      <c r="AX8" s="34"/>
      <c r="AY8" s="34"/>
      <c r="AZ8" s="34"/>
      <c r="BA8" s="34"/>
      <c r="BB8" s="34">
        <f>データ!U6</f>
        <v>65.2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>
        <f>データ!O6</f>
        <v>75.97</v>
      </c>
      <c r="J10" s="34"/>
      <c r="K10" s="34"/>
      <c r="L10" s="34"/>
      <c r="M10" s="34"/>
      <c r="N10" s="34"/>
      <c r="O10" s="34"/>
      <c r="P10" s="34">
        <f>データ!P6</f>
        <v>47.45</v>
      </c>
      <c r="Q10" s="34"/>
      <c r="R10" s="34"/>
      <c r="S10" s="34"/>
      <c r="T10" s="34"/>
      <c r="U10" s="34"/>
      <c r="V10" s="34"/>
      <c r="W10" s="34">
        <f>データ!Q6</f>
        <v>89.39</v>
      </c>
      <c r="X10" s="34"/>
      <c r="Y10" s="34"/>
      <c r="Z10" s="34"/>
      <c r="AA10" s="34"/>
      <c r="AB10" s="34"/>
      <c r="AC10" s="34"/>
      <c r="AD10" s="41">
        <f>データ!R6</f>
        <v>3300</v>
      </c>
      <c r="AE10" s="41"/>
      <c r="AF10" s="41"/>
      <c r="AG10" s="41"/>
      <c r="AH10" s="41"/>
      <c r="AI10" s="41"/>
      <c r="AJ10" s="41"/>
      <c r="AK10" s="2"/>
      <c r="AL10" s="41">
        <f>データ!V6</f>
        <v>21299</v>
      </c>
      <c r="AM10" s="41"/>
      <c r="AN10" s="41"/>
      <c r="AO10" s="41"/>
      <c r="AP10" s="41"/>
      <c r="AQ10" s="41"/>
      <c r="AR10" s="41"/>
      <c r="AS10" s="41"/>
      <c r="AT10" s="34">
        <f>データ!W6</f>
        <v>9.69</v>
      </c>
      <c r="AU10" s="34"/>
      <c r="AV10" s="34"/>
      <c r="AW10" s="34"/>
      <c r="AX10" s="34"/>
      <c r="AY10" s="34"/>
      <c r="AZ10" s="34"/>
      <c r="BA10" s="34"/>
      <c r="BB10" s="34">
        <f>データ!X6</f>
        <v>2198.04</v>
      </c>
      <c r="BC10" s="34"/>
      <c r="BD10" s="34"/>
      <c r="BE10" s="34"/>
      <c r="BF10" s="34"/>
      <c r="BG10" s="34"/>
      <c r="BH10" s="34"/>
      <c r="BI10" s="34"/>
      <c r="BJ10" s="2"/>
      <c r="BK10" s="2"/>
      <c r="BL10" s="66" t="s">
        <v>22</v>
      </c>
      <c r="BM10" s="67"/>
      <c r="BN10" s="68" t="s">
        <v>23</v>
      </c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9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24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 x14ac:dyDescent="0.2">
      <c r="A14" s="2"/>
      <c r="B14" s="54" t="s">
        <v>25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0" t="s">
        <v>114</v>
      </c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0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0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2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0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2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0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0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2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0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2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0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2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0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2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0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2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0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2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0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2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0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2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0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2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0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2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0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2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0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2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0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2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0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2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0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2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0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2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0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2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0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2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0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2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0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2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0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2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0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2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0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2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3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5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0" t="s">
        <v>112</v>
      </c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2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0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2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0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2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0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2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0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2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0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2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0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2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0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2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0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2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0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2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0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2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0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2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0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2"/>
    </row>
    <row r="60" spans="1:78" ht="13.5" customHeight="1" x14ac:dyDescent="0.2">
      <c r="A60" s="2"/>
      <c r="B60" s="57" t="s">
        <v>28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0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2"/>
    </row>
    <row r="61" spans="1:78" ht="13.5" customHeight="1" x14ac:dyDescent="0.2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0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2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0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2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3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5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0" t="s">
        <v>113</v>
      </c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2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0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2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0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2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0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2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0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2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0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2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0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2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0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2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0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2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0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2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0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2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0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2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0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2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0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2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0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2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0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2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3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5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【105.36】</v>
      </c>
      <c r="F85" s="12" t="str">
        <f>データ!AT6</f>
        <v>【3.12】</v>
      </c>
      <c r="G85" s="12" t="str">
        <f>データ!BE6</f>
        <v>【82.75】</v>
      </c>
      <c r="H85" s="12" t="str">
        <f>データ!BP6</f>
        <v>【602.56】</v>
      </c>
      <c r="I85" s="12" t="str">
        <f>データ!CA6</f>
        <v>【97.94】</v>
      </c>
      <c r="J85" s="12" t="str">
        <f>データ!CL6</f>
        <v>【140.98】</v>
      </c>
      <c r="K85" s="12" t="str">
        <f>データ!CW6</f>
        <v>【60.13】</v>
      </c>
      <c r="L85" s="12" t="str">
        <f>データ!DH6</f>
        <v>【96.00】</v>
      </c>
      <c r="M85" s="12" t="str">
        <f>データ!DS6</f>
        <v>【42.20】</v>
      </c>
      <c r="N85" s="12" t="str">
        <f>データ!ED6</f>
        <v>【9.46】</v>
      </c>
      <c r="O85" s="12" t="str">
        <f>データ!EO6</f>
        <v>【0.19】</v>
      </c>
    </row>
  </sheetData>
  <sheetProtection algorithmName="SHA-512" hashValue="2Sx15BeSu0s4nCABaV17eeXsmlcwQBaPmDXNlbhjpd+i+SQd27Ku0QI7HiKHC7+ylvTJd5VTWEp4DKm9L2iMMQ==" saltValue="E9L27MthpCR9MLRoZbFFTg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" x14ac:dyDescent="0.2"/>
  <cols>
    <col min="2" max="144" width="11.9062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28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54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55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56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57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58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59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60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61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62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63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64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65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66</v>
      </c>
      <c r="B5" s="17"/>
      <c r="C5" s="17"/>
      <c r="D5" s="17"/>
      <c r="E5" s="17"/>
      <c r="F5" s="17"/>
      <c r="G5" s="17"/>
      <c r="H5" s="18" t="s">
        <v>67</v>
      </c>
      <c r="I5" s="18" t="s">
        <v>68</v>
      </c>
      <c r="J5" s="18" t="s">
        <v>69</v>
      </c>
      <c r="K5" s="18" t="s">
        <v>70</v>
      </c>
      <c r="L5" s="18" t="s">
        <v>71</v>
      </c>
      <c r="M5" s="18" t="s">
        <v>5</v>
      </c>
      <c r="N5" s="18" t="s">
        <v>72</v>
      </c>
      <c r="O5" s="18" t="s">
        <v>73</v>
      </c>
      <c r="P5" s="18" t="s">
        <v>74</v>
      </c>
      <c r="Q5" s="18" t="s">
        <v>75</v>
      </c>
      <c r="R5" s="18" t="s">
        <v>76</v>
      </c>
      <c r="S5" s="18" t="s">
        <v>77</v>
      </c>
      <c r="T5" s="18" t="s">
        <v>78</v>
      </c>
      <c r="U5" s="18" t="s">
        <v>79</v>
      </c>
      <c r="V5" s="18" t="s">
        <v>80</v>
      </c>
      <c r="W5" s="18" t="s">
        <v>81</v>
      </c>
      <c r="X5" s="18" t="s">
        <v>82</v>
      </c>
      <c r="Y5" s="18" t="s">
        <v>83</v>
      </c>
      <c r="Z5" s="18" t="s">
        <v>84</v>
      </c>
      <c r="AA5" s="18" t="s">
        <v>85</v>
      </c>
      <c r="AB5" s="18" t="s">
        <v>86</v>
      </c>
      <c r="AC5" s="18" t="s">
        <v>87</v>
      </c>
      <c r="AD5" s="18" t="s">
        <v>88</v>
      </c>
      <c r="AE5" s="18" t="s">
        <v>89</v>
      </c>
      <c r="AF5" s="18" t="s">
        <v>90</v>
      </c>
      <c r="AG5" s="18" t="s">
        <v>91</v>
      </c>
      <c r="AH5" s="18" t="s">
        <v>92</v>
      </c>
      <c r="AI5" s="18" t="s">
        <v>31</v>
      </c>
      <c r="AJ5" s="18" t="s">
        <v>83</v>
      </c>
      <c r="AK5" s="18" t="s">
        <v>84</v>
      </c>
      <c r="AL5" s="18" t="s">
        <v>85</v>
      </c>
      <c r="AM5" s="18" t="s">
        <v>86</v>
      </c>
      <c r="AN5" s="18" t="s">
        <v>87</v>
      </c>
      <c r="AO5" s="18" t="s">
        <v>88</v>
      </c>
      <c r="AP5" s="18" t="s">
        <v>89</v>
      </c>
      <c r="AQ5" s="18" t="s">
        <v>90</v>
      </c>
      <c r="AR5" s="18" t="s">
        <v>91</v>
      </c>
      <c r="AS5" s="18" t="s">
        <v>92</v>
      </c>
      <c r="AT5" s="18" t="s">
        <v>93</v>
      </c>
      <c r="AU5" s="18" t="s">
        <v>83</v>
      </c>
      <c r="AV5" s="18" t="s">
        <v>84</v>
      </c>
      <c r="AW5" s="18" t="s">
        <v>85</v>
      </c>
      <c r="AX5" s="18" t="s">
        <v>86</v>
      </c>
      <c r="AY5" s="18" t="s">
        <v>87</v>
      </c>
      <c r="AZ5" s="18" t="s">
        <v>88</v>
      </c>
      <c r="BA5" s="18" t="s">
        <v>89</v>
      </c>
      <c r="BB5" s="18" t="s">
        <v>90</v>
      </c>
      <c r="BC5" s="18" t="s">
        <v>91</v>
      </c>
      <c r="BD5" s="18" t="s">
        <v>92</v>
      </c>
      <c r="BE5" s="18" t="s">
        <v>93</v>
      </c>
      <c r="BF5" s="18" t="s">
        <v>83</v>
      </c>
      <c r="BG5" s="18" t="s">
        <v>84</v>
      </c>
      <c r="BH5" s="18" t="s">
        <v>85</v>
      </c>
      <c r="BI5" s="18" t="s">
        <v>86</v>
      </c>
      <c r="BJ5" s="18" t="s">
        <v>87</v>
      </c>
      <c r="BK5" s="18" t="s">
        <v>88</v>
      </c>
      <c r="BL5" s="18" t="s">
        <v>89</v>
      </c>
      <c r="BM5" s="18" t="s">
        <v>90</v>
      </c>
      <c r="BN5" s="18" t="s">
        <v>91</v>
      </c>
      <c r="BO5" s="18" t="s">
        <v>92</v>
      </c>
      <c r="BP5" s="18" t="s">
        <v>93</v>
      </c>
      <c r="BQ5" s="18" t="s">
        <v>83</v>
      </c>
      <c r="BR5" s="18" t="s">
        <v>84</v>
      </c>
      <c r="BS5" s="18" t="s">
        <v>85</v>
      </c>
      <c r="BT5" s="18" t="s">
        <v>86</v>
      </c>
      <c r="BU5" s="18" t="s">
        <v>87</v>
      </c>
      <c r="BV5" s="18" t="s">
        <v>88</v>
      </c>
      <c r="BW5" s="18" t="s">
        <v>89</v>
      </c>
      <c r="BX5" s="18" t="s">
        <v>90</v>
      </c>
      <c r="BY5" s="18" t="s">
        <v>91</v>
      </c>
      <c r="BZ5" s="18" t="s">
        <v>92</v>
      </c>
      <c r="CA5" s="18" t="s">
        <v>93</v>
      </c>
      <c r="CB5" s="18" t="s">
        <v>83</v>
      </c>
      <c r="CC5" s="18" t="s">
        <v>84</v>
      </c>
      <c r="CD5" s="18" t="s">
        <v>85</v>
      </c>
      <c r="CE5" s="18" t="s">
        <v>86</v>
      </c>
      <c r="CF5" s="18" t="s">
        <v>87</v>
      </c>
      <c r="CG5" s="18" t="s">
        <v>88</v>
      </c>
      <c r="CH5" s="18" t="s">
        <v>89</v>
      </c>
      <c r="CI5" s="18" t="s">
        <v>90</v>
      </c>
      <c r="CJ5" s="18" t="s">
        <v>91</v>
      </c>
      <c r="CK5" s="18" t="s">
        <v>92</v>
      </c>
      <c r="CL5" s="18" t="s">
        <v>93</v>
      </c>
      <c r="CM5" s="18" t="s">
        <v>83</v>
      </c>
      <c r="CN5" s="18" t="s">
        <v>84</v>
      </c>
      <c r="CO5" s="18" t="s">
        <v>85</v>
      </c>
      <c r="CP5" s="18" t="s">
        <v>86</v>
      </c>
      <c r="CQ5" s="18" t="s">
        <v>87</v>
      </c>
      <c r="CR5" s="18" t="s">
        <v>88</v>
      </c>
      <c r="CS5" s="18" t="s">
        <v>89</v>
      </c>
      <c r="CT5" s="18" t="s">
        <v>90</v>
      </c>
      <c r="CU5" s="18" t="s">
        <v>91</v>
      </c>
      <c r="CV5" s="18" t="s">
        <v>92</v>
      </c>
      <c r="CW5" s="18" t="s">
        <v>93</v>
      </c>
      <c r="CX5" s="18" t="s">
        <v>83</v>
      </c>
      <c r="CY5" s="18" t="s">
        <v>84</v>
      </c>
      <c r="CZ5" s="18" t="s">
        <v>85</v>
      </c>
      <c r="DA5" s="18" t="s">
        <v>86</v>
      </c>
      <c r="DB5" s="18" t="s">
        <v>87</v>
      </c>
      <c r="DC5" s="18" t="s">
        <v>88</v>
      </c>
      <c r="DD5" s="18" t="s">
        <v>89</v>
      </c>
      <c r="DE5" s="18" t="s">
        <v>90</v>
      </c>
      <c r="DF5" s="18" t="s">
        <v>91</v>
      </c>
      <c r="DG5" s="18" t="s">
        <v>92</v>
      </c>
      <c r="DH5" s="18" t="s">
        <v>93</v>
      </c>
      <c r="DI5" s="18" t="s">
        <v>83</v>
      </c>
      <c r="DJ5" s="18" t="s">
        <v>84</v>
      </c>
      <c r="DK5" s="18" t="s">
        <v>85</v>
      </c>
      <c r="DL5" s="18" t="s">
        <v>86</v>
      </c>
      <c r="DM5" s="18" t="s">
        <v>87</v>
      </c>
      <c r="DN5" s="18" t="s">
        <v>88</v>
      </c>
      <c r="DO5" s="18" t="s">
        <v>89</v>
      </c>
      <c r="DP5" s="18" t="s">
        <v>90</v>
      </c>
      <c r="DQ5" s="18" t="s">
        <v>91</v>
      </c>
      <c r="DR5" s="18" t="s">
        <v>92</v>
      </c>
      <c r="DS5" s="18" t="s">
        <v>93</v>
      </c>
      <c r="DT5" s="18" t="s">
        <v>83</v>
      </c>
      <c r="DU5" s="18" t="s">
        <v>84</v>
      </c>
      <c r="DV5" s="18" t="s">
        <v>85</v>
      </c>
      <c r="DW5" s="18" t="s">
        <v>86</v>
      </c>
      <c r="DX5" s="18" t="s">
        <v>87</v>
      </c>
      <c r="DY5" s="18" t="s">
        <v>88</v>
      </c>
      <c r="DZ5" s="18" t="s">
        <v>89</v>
      </c>
      <c r="EA5" s="18" t="s">
        <v>90</v>
      </c>
      <c r="EB5" s="18" t="s">
        <v>91</v>
      </c>
      <c r="EC5" s="18" t="s">
        <v>92</v>
      </c>
      <c r="ED5" s="18" t="s">
        <v>93</v>
      </c>
      <c r="EE5" s="18" t="s">
        <v>83</v>
      </c>
      <c r="EF5" s="18" t="s">
        <v>84</v>
      </c>
      <c r="EG5" s="18" t="s">
        <v>85</v>
      </c>
      <c r="EH5" s="18" t="s">
        <v>86</v>
      </c>
      <c r="EI5" s="18" t="s">
        <v>87</v>
      </c>
      <c r="EJ5" s="18" t="s">
        <v>88</v>
      </c>
      <c r="EK5" s="18" t="s">
        <v>89</v>
      </c>
      <c r="EL5" s="18" t="s">
        <v>90</v>
      </c>
      <c r="EM5" s="18" t="s">
        <v>91</v>
      </c>
      <c r="EN5" s="18" t="s">
        <v>92</v>
      </c>
      <c r="EO5" s="18" t="s">
        <v>93</v>
      </c>
    </row>
    <row r="6" spans="1:148" s="22" customFormat="1" x14ac:dyDescent="0.2">
      <c r="A6" s="14" t="s">
        <v>94</v>
      </c>
      <c r="B6" s="19">
        <f>B7</f>
        <v>2024</v>
      </c>
      <c r="C6" s="19">
        <f t="shared" ref="C6:X6" si="3">C7</f>
        <v>252123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滋賀県　高島市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Cd2</v>
      </c>
      <c r="M6" s="19" t="str">
        <f t="shared" si="3"/>
        <v>非設置</v>
      </c>
      <c r="N6" s="20" t="str">
        <f t="shared" si="3"/>
        <v>-</v>
      </c>
      <c r="O6" s="20">
        <f t="shared" si="3"/>
        <v>75.97</v>
      </c>
      <c r="P6" s="20">
        <f t="shared" si="3"/>
        <v>47.45</v>
      </c>
      <c r="Q6" s="20">
        <f t="shared" si="3"/>
        <v>89.39</v>
      </c>
      <c r="R6" s="20">
        <f t="shared" si="3"/>
        <v>3300</v>
      </c>
      <c r="S6" s="20">
        <f t="shared" si="3"/>
        <v>45190</v>
      </c>
      <c r="T6" s="20">
        <f t="shared" si="3"/>
        <v>693.05</v>
      </c>
      <c r="U6" s="20">
        <f t="shared" si="3"/>
        <v>65.2</v>
      </c>
      <c r="V6" s="20">
        <f t="shared" si="3"/>
        <v>21299</v>
      </c>
      <c r="W6" s="20">
        <f t="shared" si="3"/>
        <v>9.69</v>
      </c>
      <c r="X6" s="20">
        <f t="shared" si="3"/>
        <v>2198.04</v>
      </c>
      <c r="Y6" s="21">
        <f>IF(Y7="",NA(),Y7)</f>
        <v>101.25</v>
      </c>
      <c r="Z6" s="21">
        <f t="shared" ref="Z6:AH6" si="4">IF(Z7="",NA(),Z7)</f>
        <v>101.96</v>
      </c>
      <c r="AA6" s="21">
        <f t="shared" si="4"/>
        <v>100.97</v>
      </c>
      <c r="AB6" s="21">
        <f t="shared" si="4"/>
        <v>100.56</v>
      </c>
      <c r="AC6" s="21">
        <f t="shared" si="4"/>
        <v>100.65</v>
      </c>
      <c r="AD6" s="21">
        <f t="shared" si="4"/>
        <v>107.81</v>
      </c>
      <c r="AE6" s="21">
        <f t="shared" si="4"/>
        <v>107.54</v>
      </c>
      <c r="AF6" s="21">
        <f t="shared" si="4"/>
        <v>107.19</v>
      </c>
      <c r="AG6" s="21">
        <f t="shared" si="4"/>
        <v>107.04</v>
      </c>
      <c r="AH6" s="21">
        <f t="shared" si="4"/>
        <v>107.83</v>
      </c>
      <c r="AI6" s="20" t="str">
        <f>IF(AI7="","",IF(AI7="-","【-】","【"&amp;SUBSTITUTE(TEXT(AI7,"#,##0.00"),"-","△")&amp;"】"))</f>
        <v>【105.36】</v>
      </c>
      <c r="AJ6" s="21">
        <f>IF(AJ7="",NA(),AJ7)</f>
        <v>7.88</v>
      </c>
      <c r="AK6" s="21">
        <f t="shared" ref="AK6:AS6" si="5">IF(AK7="",NA(),AK7)</f>
        <v>2.69</v>
      </c>
      <c r="AL6" s="21">
        <f t="shared" si="5"/>
        <v>0.4</v>
      </c>
      <c r="AM6" s="20">
        <f t="shared" si="5"/>
        <v>0</v>
      </c>
      <c r="AN6" s="20">
        <f t="shared" si="5"/>
        <v>0</v>
      </c>
      <c r="AO6" s="21">
        <f t="shared" si="5"/>
        <v>18.2</v>
      </c>
      <c r="AP6" s="21">
        <f t="shared" si="5"/>
        <v>19.059999999999999</v>
      </c>
      <c r="AQ6" s="21">
        <f t="shared" si="5"/>
        <v>31.07</v>
      </c>
      <c r="AR6" s="21">
        <f t="shared" si="5"/>
        <v>37.43</v>
      </c>
      <c r="AS6" s="21">
        <f t="shared" si="5"/>
        <v>30.17</v>
      </c>
      <c r="AT6" s="20" t="str">
        <f>IF(AT7="","",IF(AT7="-","【-】","【"&amp;SUBSTITUTE(TEXT(AT7,"#,##0.00"),"-","△")&amp;"】"))</f>
        <v>【3.12】</v>
      </c>
      <c r="AU6" s="21">
        <f>IF(AU7="",NA(),AU7)</f>
        <v>31.57</v>
      </c>
      <c r="AV6" s="21">
        <f t="shared" ref="AV6:BD6" si="6">IF(AV7="",NA(),AV7)</f>
        <v>35.770000000000003</v>
      </c>
      <c r="AW6" s="21">
        <f t="shared" si="6"/>
        <v>36.31</v>
      </c>
      <c r="AX6" s="21">
        <f t="shared" si="6"/>
        <v>38.96</v>
      </c>
      <c r="AY6" s="21">
        <f t="shared" si="6"/>
        <v>35.93</v>
      </c>
      <c r="AZ6" s="21">
        <f t="shared" si="6"/>
        <v>48.56</v>
      </c>
      <c r="BA6" s="21">
        <f t="shared" si="6"/>
        <v>47.58</v>
      </c>
      <c r="BB6" s="21">
        <f t="shared" si="6"/>
        <v>51.09</v>
      </c>
      <c r="BC6" s="21">
        <f t="shared" si="6"/>
        <v>57.42</v>
      </c>
      <c r="BD6" s="21">
        <f t="shared" si="6"/>
        <v>56.13</v>
      </c>
      <c r="BE6" s="20" t="str">
        <f>IF(BE7="","",IF(BE7="-","【-】","【"&amp;SUBSTITUTE(TEXT(BE7,"#,##0.00"),"-","△")&amp;"】"))</f>
        <v>【82.75】</v>
      </c>
      <c r="BF6" s="21">
        <f>IF(BF7="",NA(),BF7)</f>
        <v>50.75</v>
      </c>
      <c r="BG6" s="21">
        <f t="shared" ref="BG6:BO6" si="7">IF(BG7="",NA(),BG7)</f>
        <v>50.68</v>
      </c>
      <c r="BH6" s="21">
        <f t="shared" si="7"/>
        <v>47.04</v>
      </c>
      <c r="BI6" s="21">
        <f t="shared" si="7"/>
        <v>41.33</v>
      </c>
      <c r="BJ6" s="21">
        <f t="shared" si="7"/>
        <v>35.78</v>
      </c>
      <c r="BK6" s="21">
        <f t="shared" si="7"/>
        <v>1245.0999999999999</v>
      </c>
      <c r="BL6" s="21">
        <f t="shared" si="7"/>
        <v>1108.8</v>
      </c>
      <c r="BM6" s="21">
        <f t="shared" si="7"/>
        <v>1194.56</v>
      </c>
      <c r="BN6" s="21">
        <f t="shared" si="7"/>
        <v>1174.6099999999999</v>
      </c>
      <c r="BO6" s="21">
        <f t="shared" si="7"/>
        <v>1343.89</v>
      </c>
      <c r="BP6" s="20" t="str">
        <f>IF(BP7="","",IF(BP7="-","【-】","【"&amp;SUBSTITUTE(TEXT(BP7,"#,##0.00"),"-","△")&amp;"】"))</f>
        <v>【602.56】</v>
      </c>
      <c r="BQ6" s="21">
        <f>IF(BQ7="",NA(),BQ7)</f>
        <v>92.1</v>
      </c>
      <c r="BR6" s="21">
        <f t="shared" ref="BR6:BZ6" si="8">IF(BR7="",NA(),BR7)</f>
        <v>97.46</v>
      </c>
      <c r="BS6" s="21">
        <f t="shared" si="8"/>
        <v>97.49</v>
      </c>
      <c r="BT6" s="21">
        <f t="shared" si="8"/>
        <v>114.72</v>
      </c>
      <c r="BU6" s="21">
        <f t="shared" si="8"/>
        <v>121.06</v>
      </c>
      <c r="BV6" s="21">
        <f t="shared" si="8"/>
        <v>79.77</v>
      </c>
      <c r="BW6" s="21">
        <f t="shared" si="8"/>
        <v>79.63</v>
      </c>
      <c r="BX6" s="21">
        <f t="shared" si="8"/>
        <v>76.78</v>
      </c>
      <c r="BY6" s="21">
        <f t="shared" si="8"/>
        <v>75.41</v>
      </c>
      <c r="BZ6" s="21">
        <f t="shared" si="8"/>
        <v>72.84</v>
      </c>
      <c r="CA6" s="20" t="str">
        <f>IF(CA7="","",IF(CA7="-","【-】","【"&amp;SUBSTITUTE(TEXT(CA7,"#,##0.00"),"-","△")&amp;"】"))</f>
        <v>【97.94】</v>
      </c>
      <c r="CB6" s="21">
        <f>IF(CB7="",NA(),CB7)</f>
        <v>174.93</v>
      </c>
      <c r="CC6" s="21">
        <f t="shared" ref="CC6:CK6" si="9">IF(CC7="",NA(),CC7)</f>
        <v>175.51</v>
      </c>
      <c r="CD6" s="21">
        <f t="shared" si="9"/>
        <v>175.89</v>
      </c>
      <c r="CE6" s="21">
        <f t="shared" si="9"/>
        <v>149.94</v>
      </c>
      <c r="CF6" s="21">
        <f t="shared" si="9"/>
        <v>142.94</v>
      </c>
      <c r="CG6" s="21">
        <f t="shared" si="9"/>
        <v>214.56</v>
      </c>
      <c r="CH6" s="21">
        <f t="shared" si="9"/>
        <v>213.66</v>
      </c>
      <c r="CI6" s="21">
        <f t="shared" si="9"/>
        <v>224.31</v>
      </c>
      <c r="CJ6" s="21">
        <f t="shared" si="9"/>
        <v>223.48</v>
      </c>
      <c r="CK6" s="21">
        <f t="shared" si="9"/>
        <v>232.33</v>
      </c>
      <c r="CL6" s="20" t="str">
        <f>IF(CL7="","",IF(CL7="-","【-】","【"&amp;SUBSTITUTE(TEXT(CL7,"#,##0.00"),"-","△")&amp;"】"))</f>
        <v>【140.98】</v>
      </c>
      <c r="CM6" s="21" t="str">
        <f>IF(CM7="",NA(),CM7)</f>
        <v>-</v>
      </c>
      <c r="CN6" s="21" t="str">
        <f t="shared" ref="CN6:CV6" si="10">IF(CN7="",NA(),CN7)</f>
        <v>-</v>
      </c>
      <c r="CO6" s="21" t="str">
        <f t="shared" si="10"/>
        <v>-</v>
      </c>
      <c r="CP6" s="21" t="str">
        <f t="shared" si="10"/>
        <v>-</v>
      </c>
      <c r="CQ6" s="21" t="str">
        <f t="shared" si="10"/>
        <v>-</v>
      </c>
      <c r="CR6" s="21">
        <f t="shared" si="10"/>
        <v>49.47</v>
      </c>
      <c r="CS6" s="21">
        <f t="shared" si="10"/>
        <v>48.19</v>
      </c>
      <c r="CT6" s="21">
        <f t="shared" si="10"/>
        <v>47.32</v>
      </c>
      <c r="CU6" s="21">
        <f t="shared" si="10"/>
        <v>48.03</v>
      </c>
      <c r="CV6" s="21">
        <f t="shared" si="10"/>
        <v>48.92</v>
      </c>
      <c r="CW6" s="20" t="str">
        <f>IF(CW7="","",IF(CW7="-","【-】","【"&amp;SUBSTITUTE(TEXT(CW7,"#,##0.00"),"-","△")&amp;"】"))</f>
        <v>【60.13】</v>
      </c>
      <c r="CX6" s="21">
        <f>IF(CX7="",NA(),CX7)</f>
        <v>84.48</v>
      </c>
      <c r="CY6" s="21">
        <f t="shared" ref="CY6:DG6" si="11">IF(CY7="",NA(),CY7)</f>
        <v>87.29</v>
      </c>
      <c r="CZ6" s="21">
        <f t="shared" si="11"/>
        <v>87.67</v>
      </c>
      <c r="DA6" s="21">
        <f t="shared" si="11"/>
        <v>87.8</v>
      </c>
      <c r="DB6" s="21">
        <f t="shared" si="11"/>
        <v>87.92</v>
      </c>
      <c r="DC6" s="21">
        <f t="shared" si="11"/>
        <v>82.06</v>
      </c>
      <c r="DD6" s="21">
        <f t="shared" si="11"/>
        <v>82.26</v>
      </c>
      <c r="DE6" s="21">
        <f t="shared" si="11"/>
        <v>81.33</v>
      </c>
      <c r="DF6" s="21">
        <f t="shared" si="11"/>
        <v>80.95</v>
      </c>
      <c r="DG6" s="21">
        <f t="shared" si="11"/>
        <v>80.760000000000005</v>
      </c>
      <c r="DH6" s="20" t="str">
        <f>IF(DH7="","",IF(DH7="-","【-】","【"&amp;SUBSTITUTE(TEXT(DH7,"#,##0.00"),"-","△")&amp;"】"))</f>
        <v>【96.00】</v>
      </c>
      <c r="DI6" s="21">
        <f>IF(DI7="",NA(),DI7)</f>
        <v>38.44</v>
      </c>
      <c r="DJ6" s="21">
        <f t="shared" ref="DJ6:DR6" si="12">IF(DJ7="",NA(),DJ7)</f>
        <v>40.130000000000003</v>
      </c>
      <c r="DK6" s="21">
        <f t="shared" si="12"/>
        <v>41.88</v>
      </c>
      <c r="DL6" s="21">
        <f t="shared" si="12"/>
        <v>43.61</v>
      </c>
      <c r="DM6" s="21">
        <f t="shared" si="12"/>
        <v>45.32</v>
      </c>
      <c r="DN6" s="21">
        <f t="shared" si="12"/>
        <v>19.93</v>
      </c>
      <c r="DO6" s="21">
        <f t="shared" si="12"/>
        <v>21.94</v>
      </c>
      <c r="DP6" s="21">
        <f t="shared" si="12"/>
        <v>22.89</v>
      </c>
      <c r="DQ6" s="21">
        <f t="shared" si="12"/>
        <v>23.37</v>
      </c>
      <c r="DR6" s="21">
        <f t="shared" si="12"/>
        <v>22.1</v>
      </c>
      <c r="DS6" s="20" t="str">
        <f>IF(DS7="","",IF(DS7="-","【-】","【"&amp;SUBSTITUTE(TEXT(DS7,"#,##0.00"),"-","△")&amp;"】"))</f>
        <v>【42.20】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0">
        <f t="shared" si="13"/>
        <v>0</v>
      </c>
      <c r="DZ6" s="20">
        <f t="shared" si="13"/>
        <v>0</v>
      </c>
      <c r="EA6" s="20">
        <f t="shared" si="13"/>
        <v>0</v>
      </c>
      <c r="EB6" s="20">
        <f t="shared" si="13"/>
        <v>0</v>
      </c>
      <c r="EC6" s="20">
        <f t="shared" si="13"/>
        <v>0</v>
      </c>
      <c r="ED6" s="20" t="str">
        <f>IF(ED7="","",IF(ED7="-","【-】","【"&amp;SUBSTITUTE(TEXT(ED7,"#,##0.00"),"-","△")&amp;"】"))</f>
        <v>【9.46】</v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0.32</v>
      </c>
      <c r="EK6" s="21">
        <f t="shared" si="14"/>
        <v>0.1</v>
      </c>
      <c r="EL6" s="21">
        <f t="shared" si="14"/>
        <v>0.09</v>
      </c>
      <c r="EM6" s="21">
        <f t="shared" si="14"/>
        <v>0.1</v>
      </c>
      <c r="EN6" s="21">
        <f t="shared" si="14"/>
        <v>0.04</v>
      </c>
      <c r="EO6" s="20" t="str">
        <f>IF(EO7="","",IF(EO7="-","【-】","【"&amp;SUBSTITUTE(TEXT(EO7,"#,##0.00"),"-","△")&amp;"】"))</f>
        <v>【0.19】</v>
      </c>
    </row>
    <row r="7" spans="1:148" s="22" customFormat="1" x14ac:dyDescent="0.2">
      <c r="A7" s="14"/>
      <c r="B7" s="23">
        <v>2024</v>
      </c>
      <c r="C7" s="23">
        <v>252123</v>
      </c>
      <c r="D7" s="23">
        <v>46</v>
      </c>
      <c r="E7" s="23">
        <v>17</v>
      </c>
      <c r="F7" s="23">
        <v>1</v>
      </c>
      <c r="G7" s="23">
        <v>0</v>
      </c>
      <c r="H7" s="23" t="s">
        <v>95</v>
      </c>
      <c r="I7" s="23" t="s">
        <v>96</v>
      </c>
      <c r="J7" s="23" t="s">
        <v>97</v>
      </c>
      <c r="K7" s="23" t="s">
        <v>98</v>
      </c>
      <c r="L7" s="23" t="s">
        <v>99</v>
      </c>
      <c r="M7" s="23" t="s">
        <v>100</v>
      </c>
      <c r="N7" s="24" t="s">
        <v>101</v>
      </c>
      <c r="O7" s="24">
        <v>75.97</v>
      </c>
      <c r="P7" s="24">
        <v>47.45</v>
      </c>
      <c r="Q7" s="24">
        <v>89.39</v>
      </c>
      <c r="R7" s="24">
        <v>3300</v>
      </c>
      <c r="S7" s="24">
        <v>45190</v>
      </c>
      <c r="T7" s="24">
        <v>693.05</v>
      </c>
      <c r="U7" s="24">
        <v>65.2</v>
      </c>
      <c r="V7" s="24">
        <v>21299</v>
      </c>
      <c r="W7" s="24">
        <v>9.69</v>
      </c>
      <c r="X7" s="24">
        <v>2198.04</v>
      </c>
      <c r="Y7" s="24">
        <v>101.25</v>
      </c>
      <c r="Z7" s="24">
        <v>101.96</v>
      </c>
      <c r="AA7" s="24">
        <v>100.97</v>
      </c>
      <c r="AB7" s="24">
        <v>100.56</v>
      </c>
      <c r="AC7" s="24">
        <v>100.65</v>
      </c>
      <c r="AD7" s="24">
        <v>107.81</v>
      </c>
      <c r="AE7" s="24">
        <v>107.54</v>
      </c>
      <c r="AF7" s="24">
        <v>107.19</v>
      </c>
      <c r="AG7" s="24">
        <v>107.04</v>
      </c>
      <c r="AH7" s="24">
        <v>107.83</v>
      </c>
      <c r="AI7" s="24">
        <v>105.36</v>
      </c>
      <c r="AJ7" s="24">
        <v>7.88</v>
      </c>
      <c r="AK7" s="24">
        <v>2.69</v>
      </c>
      <c r="AL7" s="24">
        <v>0.4</v>
      </c>
      <c r="AM7" s="24">
        <v>0</v>
      </c>
      <c r="AN7" s="24">
        <v>0</v>
      </c>
      <c r="AO7" s="24">
        <v>18.2</v>
      </c>
      <c r="AP7" s="24">
        <v>19.059999999999999</v>
      </c>
      <c r="AQ7" s="24">
        <v>31.07</v>
      </c>
      <c r="AR7" s="24">
        <v>37.43</v>
      </c>
      <c r="AS7" s="24">
        <v>30.17</v>
      </c>
      <c r="AT7" s="24">
        <v>3.12</v>
      </c>
      <c r="AU7" s="24">
        <v>31.57</v>
      </c>
      <c r="AV7" s="24">
        <v>35.770000000000003</v>
      </c>
      <c r="AW7" s="24">
        <v>36.31</v>
      </c>
      <c r="AX7" s="24">
        <v>38.96</v>
      </c>
      <c r="AY7" s="24">
        <v>35.93</v>
      </c>
      <c r="AZ7" s="24">
        <v>48.56</v>
      </c>
      <c r="BA7" s="24">
        <v>47.58</v>
      </c>
      <c r="BB7" s="24">
        <v>51.09</v>
      </c>
      <c r="BC7" s="24">
        <v>57.42</v>
      </c>
      <c r="BD7" s="24">
        <v>56.13</v>
      </c>
      <c r="BE7" s="24">
        <v>82.75</v>
      </c>
      <c r="BF7" s="24">
        <v>50.75</v>
      </c>
      <c r="BG7" s="24">
        <v>50.68</v>
      </c>
      <c r="BH7" s="24">
        <v>47.04</v>
      </c>
      <c r="BI7" s="24">
        <v>41.33</v>
      </c>
      <c r="BJ7" s="24">
        <v>35.78</v>
      </c>
      <c r="BK7" s="24">
        <v>1245.0999999999999</v>
      </c>
      <c r="BL7" s="24">
        <v>1108.8</v>
      </c>
      <c r="BM7" s="24">
        <v>1194.56</v>
      </c>
      <c r="BN7" s="24">
        <v>1174.6099999999999</v>
      </c>
      <c r="BO7" s="24">
        <v>1343.89</v>
      </c>
      <c r="BP7" s="24">
        <v>602.55999999999995</v>
      </c>
      <c r="BQ7" s="24">
        <v>92.1</v>
      </c>
      <c r="BR7" s="24">
        <v>97.46</v>
      </c>
      <c r="BS7" s="24">
        <v>97.49</v>
      </c>
      <c r="BT7" s="24">
        <v>114.72</v>
      </c>
      <c r="BU7" s="24">
        <v>121.06</v>
      </c>
      <c r="BV7" s="24">
        <v>79.77</v>
      </c>
      <c r="BW7" s="24">
        <v>79.63</v>
      </c>
      <c r="BX7" s="24">
        <v>76.78</v>
      </c>
      <c r="BY7" s="24">
        <v>75.41</v>
      </c>
      <c r="BZ7" s="24">
        <v>72.84</v>
      </c>
      <c r="CA7" s="24">
        <v>97.94</v>
      </c>
      <c r="CB7" s="24">
        <v>174.93</v>
      </c>
      <c r="CC7" s="24">
        <v>175.51</v>
      </c>
      <c r="CD7" s="24">
        <v>175.89</v>
      </c>
      <c r="CE7" s="24">
        <v>149.94</v>
      </c>
      <c r="CF7" s="24">
        <v>142.94</v>
      </c>
      <c r="CG7" s="24">
        <v>214.56</v>
      </c>
      <c r="CH7" s="24">
        <v>213.66</v>
      </c>
      <c r="CI7" s="24">
        <v>224.31</v>
      </c>
      <c r="CJ7" s="24">
        <v>223.48</v>
      </c>
      <c r="CK7" s="24">
        <v>232.33</v>
      </c>
      <c r="CL7" s="24">
        <v>140.97999999999999</v>
      </c>
      <c r="CM7" s="24" t="s">
        <v>101</v>
      </c>
      <c r="CN7" s="24" t="s">
        <v>101</v>
      </c>
      <c r="CO7" s="24" t="s">
        <v>101</v>
      </c>
      <c r="CP7" s="24" t="s">
        <v>101</v>
      </c>
      <c r="CQ7" s="24" t="s">
        <v>101</v>
      </c>
      <c r="CR7" s="24">
        <v>49.47</v>
      </c>
      <c r="CS7" s="24">
        <v>48.19</v>
      </c>
      <c r="CT7" s="24">
        <v>47.32</v>
      </c>
      <c r="CU7" s="24">
        <v>48.03</v>
      </c>
      <c r="CV7" s="24">
        <v>48.92</v>
      </c>
      <c r="CW7" s="24">
        <v>60.13</v>
      </c>
      <c r="CX7" s="24">
        <v>84.48</v>
      </c>
      <c r="CY7" s="24">
        <v>87.29</v>
      </c>
      <c r="CZ7" s="24">
        <v>87.67</v>
      </c>
      <c r="DA7" s="24">
        <v>87.8</v>
      </c>
      <c r="DB7" s="24">
        <v>87.92</v>
      </c>
      <c r="DC7" s="24">
        <v>82.06</v>
      </c>
      <c r="DD7" s="24">
        <v>82.26</v>
      </c>
      <c r="DE7" s="24">
        <v>81.33</v>
      </c>
      <c r="DF7" s="24">
        <v>80.95</v>
      </c>
      <c r="DG7" s="24">
        <v>80.760000000000005</v>
      </c>
      <c r="DH7" s="24">
        <v>96</v>
      </c>
      <c r="DI7" s="24">
        <v>38.44</v>
      </c>
      <c r="DJ7" s="24">
        <v>40.130000000000003</v>
      </c>
      <c r="DK7" s="24">
        <v>41.88</v>
      </c>
      <c r="DL7" s="24">
        <v>43.61</v>
      </c>
      <c r="DM7" s="24">
        <v>45.32</v>
      </c>
      <c r="DN7" s="24">
        <v>19.93</v>
      </c>
      <c r="DO7" s="24">
        <v>21.94</v>
      </c>
      <c r="DP7" s="24">
        <v>22.89</v>
      </c>
      <c r="DQ7" s="24">
        <v>23.37</v>
      </c>
      <c r="DR7" s="24">
        <v>22.1</v>
      </c>
      <c r="DS7" s="24">
        <v>42.2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</v>
      </c>
      <c r="EC7" s="24">
        <v>0</v>
      </c>
      <c r="ED7" s="24">
        <v>9.4600000000000009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0.32</v>
      </c>
      <c r="EK7" s="24">
        <v>0.1</v>
      </c>
      <c r="EL7" s="24">
        <v>0.09</v>
      </c>
      <c r="EM7" s="24">
        <v>0.1</v>
      </c>
      <c r="EN7" s="24">
        <v>0.04</v>
      </c>
      <c r="EO7" s="24">
        <v>0.19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102</v>
      </c>
      <c r="C9" s="26" t="s">
        <v>103</v>
      </c>
      <c r="D9" s="26" t="s">
        <v>104</v>
      </c>
      <c r="E9" s="26" t="s">
        <v>105</v>
      </c>
      <c r="F9" s="26" t="s">
        <v>106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107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108</v>
      </c>
    </row>
    <row r="13" spans="1:148" x14ac:dyDescent="0.2">
      <c r="B13" t="s">
        <v>109</v>
      </c>
      <c r="C13" t="s">
        <v>109</v>
      </c>
      <c r="D13" t="s">
        <v>109</v>
      </c>
      <c r="E13" t="s">
        <v>110</v>
      </c>
      <c r="F13" t="s">
        <v>109</v>
      </c>
      <c r="G13" t="s">
        <v>111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2026-02-12T08:19:08Z</cp:lastPrinted>
  <dcterms:created xsi:type="dcterms:W3CDTF">2025-12-23T06:02:35Z</dcterms:created>
  <dcterms:modified xsi:type="dcterms:W3CDTF">2026-03-05T00:00:11Z</dcterms:modified>
  <cp:category/>
</cp:coreProperties>
</file>