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07_公営企業\2025（R7）\03 経営比較分析表\03_市町等→県\18_甲良町\"/>
    </mc:Choice>
  </mc:AlternateContent>
  <xr:revisionPtr revIDLastSave="0" documentId="8_{50DD2A17-1A28-45F4-8016-87E817DC0CD2}" xr6:coauthVersionLast="47" xr6:coauthVersionMax="47" xr10:uidLastSave="{00000000-0000-0000-0000-000000000000}"/>
  <workbookProtection workbookAlgorithmName="SHA-512" workbookHashValue="doKe5HnfQhU4NfYXluQ/FDn5TbRPmlXh8uCMve0vxQmaUQ74KMazcCcd5wx/v5NHhdvdachYCsv3kpC7todjCg==" workbookSaltValue="y/nM5nmknZe8QBSIacnR4Q==" workbookSpinCount="100000" lockStructure="1"/>
  <bookViews>
    <workbookView xWindow="-120" yWindow="-163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I10" i="4" s="1"/>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G85" i="4"/>
  <c r="E85" i="4"/>
  <c r="AT10" i="4"/>
  <c r="AL10" i="4"/>
  <c r="AL8" i="4"/>
  <c r="P8" i="4"/>
  <c r="I8"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<sst xmlns="http://schemas.openxmlformats.org/spreadsheetml/2006/main" count="236" uniqueCount="116">
  <si>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</si>
  <si>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</si>
  <si>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</si>
  <si>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</si>
  <si>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</si>
  <si>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</si>
  <si>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</si>
  <si>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</si>
  <si>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</si>
  <si>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</si>
  <si>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</si>
  <si>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</si>
  <si>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</si>
  <si>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</si>
  <si>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</si>
  <si>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</si>
  <si>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</si>
  <si>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</si>
  <si>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</si>
  <si>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</si>
  <si>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</si>
  <si>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</si>
  <si>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</si>
  <si>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</si>
  <si>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</si>
  <si>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</si>
  <si>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</si>
  <si>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</si>
  <si>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</si>
  <si>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</si>
  <si>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</si>
  <si>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</si>
  <si>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</si>
  <si>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</si>
  <si>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</si>
  <si>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</si>
  <si>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</si>
  <si>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</si>
  <si>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</si>
  <si>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</si>
  <si>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</si>
  <si>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</si>
  <si>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</si>
  <si>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</si>
  <si>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</si>
  <si>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</si>
  <si>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</si>
  <si>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</si>
  <si>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</si>
  <si>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</si>
  <si>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</si>
  <si>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</si>
  <si>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</si>
  <si>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</si>
  <si>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</si>
  <si>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</si>
  <si>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</si>
  <si>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</si>
  <si>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</si>
  <si>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</si>
  <si>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</si>
  <si>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</si>
  <si>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</si>
  <si>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</si>
  <si>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</si>
  <si>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</si>
  <si>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</si>
  <si>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</si>
  <si>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</si>
  <si>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</si>
  <si>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</si>
  <si>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</si>
  <si>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</si>
  <si>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</si>
  <si>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</si>
  <si>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</si>
  <si>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</si>
  <si>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</si>
  <si>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</si>
  <si>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</si>
  <si>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</si>
  <si>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</si>
  <si>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</si>
  <si>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</si>
  <si>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</si>
  <si>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</si>
  <si>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</si>
  <si>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</si>
  <si>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</si>
  <si>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</si>
  <si>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</si>
  <si>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</si>
  <si>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</si>
  <si>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</si>
  <si>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</si>
  <si>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</si>
  <si>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甲良町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</si>
  <si>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</si>
  <si>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</si>
  <si>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</si>
  <si>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</si>
  <si>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</si>
  <si>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</si>
  <si>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</si>
  <si>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</si>
  <si>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</si>
  <si>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</si>
  <si>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</si>
  <si>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</si>
  <si>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</si>
  <si>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</si>
  <si>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</si>
  <si>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</si>
  <si>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①経常収支比率は100％を上回っているが収益の不足分を一般会計からの補助金等で賄っている状況であり、経常収益確保が今後の課題となっている。
②累積欠損金比率は発生していない。
③流動比率は100％を大きく下回っており、企業債の償還が大きく影響している。今後は支払能力を高めるための経営改善が必要。
④企業債残高対事業規模比率は類似団体平均値と比較すると非常に高くなっており、今後も引き続き経営の健全化が必要。
⑤経費回収率は100％を下回っており、汚水処理費の削減とともに、将来的に使用料の増額改定を視野に入れた適切な料金収入の確保が必要である。
⑥汚水処理原価は類似団体平均値と比較しても低くなっているが、今後も投資の効率化等の経営改善に努める。
⑦施設利用率は流域関連公共下水道事業であるため対象外。
⑧水洗化率については、普及率向上のために引き続き未接続宅へ接続の促進を行う。</t>
    <rPh sb="71" eb="73">
      <t>ルイセキ</t>
    </rPh>
    <rPh sb="73" eb="75">
      <t>ケッソン</t>
    </rPh>
    <rPh sb="75" eb="76">
      <t>キン</t>
    </rPh>
    <rPh sb="76" eb="78">
      <t>ヒリツ</t>
    </rPh>
    <rPh sb="79" eb="81">
      <t>ハッセイ</t>
    </rPh>
    <rPh sb="326" eb="328">
      <t>シセツ</t>
    </rPh>
    <phoneticPr fontId="4"/>
  </si>
  <si>
    <t>　耐用年数を超え早急に更新が必要な管路はなく、将来的には集中した管路の更新や修繕の負担増が考えられ、計画的な更新と財源確保が必要である。
　補足説明：管路施設は、平成１０年５月から供用開始を行い、現在、耐用年数を向かえていませんが、２７年を経過しています。ただし、令和２年度から法適用に併せて、同施設を取得したこととしているため、今後も法定点検等を行い、施設の維持管理に努めます。　</t>
    <rPh sb="72" eb="74">
      <t>ホソク</t>
    </rPh>
    <rPh sb="74" eb="76">
      <t>セツメイ</t>
    </rPh>
    <phoneticPr fontId="4"/>
  </si>
  <si>
    <t>　経費回収率が100％を下回っている状況にあることから、将来の事業継続のための経営改善を実施していく必要がある。
　下水道事業の運営については料金収入だけでは賄えず一般会計からの繰入に頼っているのが実情であり、経営戦略に基づいた持続可能な下水道事業の運営に努め、継続的に経営改善を進めていく。
　また、適切な維持管理・改築修繕を実施するとともに使用料の増額改定と時期の検討を行うことを目的として、甲良町公共下水道事業審議会を開催した。
　引き続き、健全な経営努力を必要とする。</t>
    <rPh sb="192" eb="194">
      <t>モクテキ</t>
    </rPh>
    <rPh sb="198" eb="201">
      <t>コウラチョウ</t>
    </rPh>
    <rPh sb="201" eb="203">
      <t>コウキョウ</t>
    </rPh>
    <rPh sb="203" eb="206">
      <t>ゲスイドウ</t>
    </rPh>
    <rPh sb="206" eb="208">
      <t>ジギョウ</t>
    </rPh>
    <rPh sb="208" eb="210">
      <t>シンギ</t>
    </rPh>
    <rPh sb="210" eb="211">
      <t>カイ</t>
    </rPh>
    <rPh sb="212" eb="214">
      <t>カイサイ</t>
    </rPh>
    <rPh sb="219" eb="220">
      <t>ヒ</t>
    </rPh>
    <rPh sb="221" eb="222">
      <t>ツヅ</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</si>
</sst>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4AA-4ECC-A15D-94D5782596A7}"/>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0.39</c:v>
                </c:pt>
                <c:pt idx="1">
                  <c:v>0.1</c:v>
                </c:pt>
                <c:pt idx="2">
                  <c:v>0.08</c:v>
                </c:pt>
                <c:pt idx="3">
                  <c:v>0.06</c:v>
                </c:pt>
                <c:pt idx="4">
                  <c:v>0.05</c:v>
                </c:pt>
              </c:numCache>
            </c:numRef>
          </c:val>
          <c:smooth val="0"/>
          <c:extLst>
            <c:ext xmlns:c16="http://schemas.microsoft.com/office/drawing/2014/chart" uri="{C3380CC4-5D6E-409C-BE32-E72D297353CC}">
              <c16:uniqueId val="{00000001-74AA-4ECC-A15D-94D5782596A7}"/>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A58-4077-8119-F807E4FDE95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c:v>
                </c:pt>
                <c:pt idx="1">
                  <c:v>42.28</c:v>
                </c:pt>
                <c:pt idx="2">
                  <c:v>41.06</c:v>
                </c:pt>
                <c:pt idx="3">
                  <c:v>42.09</c:v>
                </c:pt>
                <c:pt idx="4">
                  <c:v>42.15</c:v>
                </c:pt>
              </c:numCache>
            </c:numRef>
          </c:val>
          <c:smooth val="0"/>
          <c:extLst>
            <c:ext xmlns:c16="http://schemas.microsoft.com/office/drawing/2014/chart" uri="{C3380CC4-5D6E-409C-BE32-E72D297353CC}">
              <c16:uniqueId val="{00000001-DA58-4077-8119-F807E4FDE95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81.58</c:v>
                </c:pt>
                <c:pt idx="1">
                  <c:v>81.62</c:v>
                </c:pt>
                <c:pt idx="2">
                  <c:v>82.27</c:v>
                </c:pt>
                <c:pt idx="3">
                  <c:v>84.17</c:v>
                </c:pt>
                <c:pt idx="4">
                  <c:v>84.78</c:v>
                </c:pt>
              </c:numCache>
            </c:numRef>
          </c:val>
          <c:extLst>
            <c:ext xmlns:c16="http://schemas.microsoft.com/office/drawing/2014/chart" uri="{C3380CC4-5D6E-409C-BE32-E72D297353CC}">
              <c16:uniqueId val="{00000000-55D2-4F06-9593-11F4E1C4453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84.19</c:v>
                </c:pt>
                <c:pt idx="1">
                  <c:v>84.34</c:v>
                </c:pt>
                <c:pt idx="2">
                  <c:v>84.34</c:v>
                </c:pt>
                <c:pt idx="3">
                  <c:v>84.73</c:v>
                </c:pt>
                <c:pt idx="4">
                  <c:v>84.21</c:v>
                </c:pt>
              </c:numCache>
            </c:numRef>
          </c:val>
          <c:smooth val="0"/>
          <c:extLst>
            <c:ext xmlns:c16="http://schemas.microsoft.com/office/drawing/2014/chart" uri="{C3380CC4-5D6E-409C-BE32-E72D297353CC}">
              <c16:uniqueId val="{00000001-55D2-4F06-9593-11F4E1C4453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101.26</c:v>
                </c:pt>
                <c:pt idx="1">
                  <c:v>106.15</c:v>
                </c:pt>
                <c:pt idx="2">
                  <c:v>104.54</c:v>
                </c:pt>
                <c:pt idx="3">
                  <c:v>109.02</c:v>
                </c:pt>
                <c:pt idx="4">
                  <c:v>108.13</c:v>
                </c:pt>
              </c:numCache>
            </c:numRef>
          </c:val>
          <c:extLst>
            <c:ext xmlns:c16="http://schemas.microsoft.com/office/drawing/2014/chart" uri="{C3380CC4-5D6E-409C-BE32-E72D297353CC}">
              <c16:uniqueId val="{00000000-557B-4D43-B7FA-1AAEAC93F56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105.78</c:v>
                </c:pt>
                <c:pt idx="1">
                  <c:v>106.09</c:v>
                </c:pt>
                <c:pt idx="2">
                  <c:v>106.44</c:v>
                </c:pt>
                <c:pt idx="3">
                  <c:v>107.11</c:v>
                </c:pt>
                <c:pt idx="4">
                  <c:v>106.38</c:v>
                </c:pt>
              </c:numCache>
            </c:numRef>
          </c:val>
          <c:smooth val="0"/>
          <c:extLst>
            <c:ext xmlns:c16="http://schemas.microsoft.com/office/drawing/2014/chart" uri="{C3380CC4-5D6E-409C-BE32-E72D297353CC}">
              <c16:uniqueId val="{00000001-557B-4D43-B7FA-1AAEAC93F56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2.92</c:v>
                </c:pt>
                <c:pt idx="1">
                  <c:v>5.85</c:v>
                </c:pt>
                <c:pt idx="2">
                  <c:v>8.73</c:v>
                </c:pt>
                <c:pt idx="3">
                  <c:v>11.63</c:v>
                </c:pt>
                <c:pt idx="4">
                  <c:v>14.49</c:v>
                </c:pt>
              </c:numCache>
            </c:numRef>
          </c:val>
          <c:extLst>
            <c:ext xmlns:c16="http://schemas.microsoft.com/office/drawing/2014/chart" uri="{C3380CC4-5D6E-409C-BE32-E72D297353CC}">
              <c16:uniqueId val="{00000000-568A-4045-B846-5BBCA1C9870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21.36</c:v>
                </c:pt>
                <c:pt idx="1">
                  <c:v>22.79</c:v>
                </c:pt>
                <c:pt idx="2">
                  <c:v>24.8</c:v>
                </c:pt>
                <c:pt idx="3">
                  <c:v>26.77</c:v>
                </c:pt>
                <c:pt idx="4">
                  <c:v>27.46</c:v>
                </c:pt>
              </c:numCache>
            </c:numRef>
          </c:val>
          <c:smooth val="0"/>
          <c:extLst>
            <c:ext xmlns:c16="http://schemas.microsoft.com/office/drawing/2014/chart" uri="{C3380CC4-5D6E-409C-BE32-E72D297353CC}">
              <c16:uniqueId val="{00000001-568A-4045-B846-5BBCA1C9870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365-4925-A66F-9EDF7D9B1B2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0.01</c:v>
                </c:pt>
                <c:pt idx="2">
                  <c:v>0.02</c:v>
                </c:pt>
                <c:pt idx="3">
                  <c:v>7.0000000000000007E-2</c:v>
                </c:pt>
                <c:pt idx="4">
                  <c:v>0.02</c:v>
                </c:pt>
              </c:numCache>
            </c:numRef>
          </c:val>
          <c:smooth val="0"/>
          <c:extLst>
            <c:ext xmlns:c16="http://schemas.microsoft.com/office/drawing/2014/chart" uri="{C3380CC4-5D6E-409C-BE32-E72D297353CC}">
              <c16:uniqueId val="{00000001-2365-4925-A66F-9EDF7D9B1B2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058-4519-8E53-7863F4988A5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63.96</c:v>
                </c:pt>
                <c:pt idx="1">
                  <c:v>69.42</c:v>
                </c:pt>
                <c:pt idx="2">
                  <c:v>72.86</c:v>
                </c:pt>
                <c:pt idx="3">
                  <c:v>69.540000000000006</c:v>
                </c:pt>
                <c:pt idx="4">
                  <c:v>70.63</c:v>
                </c:pt>
              </c:numCache>
            </c:numRef>
          </c:val>
          <c:smooth val="0"/>
          <c:extLst>
            <c:ext xmlns:c16="http://schemas.microsoft.com/office/drawing/2014/chart" uri="{C3380CC4-5D6E-409C-BE32-E72D297353CC}">
              <c16:uniqueId val="{00000001-8058-4519-8E53-7863F4988A5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16.86</c:v>
                </c:pt>
                <c:pt idx="1">
                  <c:v>31.89</c:v>
                </c:pt>
                <c:pt idx="2">
                  <c:v>30.26</c:v>
                </c:pt>
                <c:pt idx="3">
                  <c:v>29.88</c:v>
                </c:pt>
                <c:pt idx="4">
                  <c:v>58.52</c:v>
                </c:pt>
              </c:numCache>
            </c:numRef>
          </c:val>
          <c:extLst>
            <c:ext xmlns:c16="http://schemas.microsoft.com/office/drawing/2014/chart" uri="{C3380CC4-5D6E-409C-BE32-E72D297353CC}">
              <c16:uniqueId val="{00000000-9FEE-4BAD-BA76-A888922EA3D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44.24</c:v>
                </c:pt>
                <c:pt idx="1">
                  <c:v>43.07</c:v>
                </c:pt>
                <c:pt idx="2">
                  <c:v>45.42</c:v>
                </c:pt>
                <c:pt idx="3">
                  <c:v>50.63</c:v>
                </c:pt>
                <c:pt idx="4">
                  <c:v>53.28</c:v>
                </c:pt>
              </c:numCache>
            </c:numRef>
          </c:val>
          <c:smooth val="0"/>
          <c:extLst>
            <c:ext xmlns:c16="http://schemas.microsoft.com/office/drawing/2014/chart" uri="{C3380CC4-5D6E-409C-BE32-E72D297353CC}">
              <c16:uniqueId val="{00000001-9FEE-4BAD-BA76-A888922EA3D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3995.69</c:v>
                </c:pt>
                <c:pt idx="1">
                  <c:v>3927.5</c:v>
                </c:pt>
                <c:pt idx="2">
                  <c:v>3798.21</c:v>
                </c:pt>
                <c:pt idx="3">
                  <c:v>3627.66</c:v>
                </c:pt>
                <c:pt idx="4">
                  <c:v>3404.91</c:v>
                </c:pt>
              </c:numCache>
            </c:numRef>
          </c:val>
          <c:extLst>
            <c:ext xmlns:c16="http://schemas.microsoft.com/office/drawing/2014/chart" uri="{C3380CC4-5D6E-409C-BE32-E72D297353CC}">
              <c16:uniqueId val="{00000000-2DA7-4F48-83CE-FE05BE683EF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1258.43</c:v>
                </c:pt>
                <c:pt idx="1">
                  <c:v>1163.75</c:v>
                </c:pt>
                <c:pt idx="2">
                  <c:v>1195.47</c:v>
                </c:pt>
                <c:pt idx="3">
                  <c:v>1168.69</c:v>
                </c:pt>
                <c:pt idx="4">
                  <c:v>1142.44</c:v>
                </c:pt>
              </c:numCache>
            </c:numRef>
          </c:val>
          <c:smooth val="0"/>
          <c:extLst>
            <c:ext xmlns:c16="http://schemas.microsoft.com/office/drawing/2014/chart" uri="{C3380CC4-5D6E-409C-BE32-E72D297353CC}">
              <c16:uniqueId val="{00000001-2DA7-4F48-83CE-FE05BE683EF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38.409999999999997</c:v>
                </c:pt>
                <c:pt idx="1">
                  <c:v>88.12</c:v>
                </c:pt>
                <c:pt idx="2">
                  <c:v>85.16</c:v>
                </c:pt>
                <c:pt idx="3">
                  <c:v>86.36</c:v>
                </c:pt>
                <c:pt idx="4">
                  <c:v>86.73</c:v>
                </c:pt>
              </c:numCache>
            </c:numRef>
          </c:val>
          <c:extLst>
            <c:ext xmlns:c16="http://schemas.microsoft.com/office/drawing/2014/chart" uri="{C3380CC4-5D6E-409C-BE32-E72D297353CC}">
              <c16:uniqueId val="{00000000-BE02-44D7-81EA-0D76ECFF9C6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73.36</c:v>
                </c:pt>
                <c:pt idx="1">
                  <c:v>72.599999999999994</c:v>
                </c:pt>
                <c:pt idx="2">
                  <c:v>69.430000000000007</c:v>
                </c:pt>
                <c:pt idx="3">
                  <c:v>70.709999999999994</c:v>
                </c:pt>
                <c:pt idx="4">
                  <c:v>66.63</c:v>
                </c:pt>
              </c:numCache>
            </c:numRef>
          </c:val>
          <c:smooth val="0"/>
          <c:extLst>
            <c:ext xmlns:c16="http://schemas.microsoft.com/office/drawing/2014/chart" uri="{C3380CC4-5D6E-409C-BE32-E72D297353CC}">
              <c16:uniqueId val="{00000001-BE02-44D7-81EA-0D76ECFF9C6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356.83</c:v>
                </c:pt>
                <c:pt idx="1">
                  <c:v>155.05000000000001</c:v>
                </c:pt>
                <c:pt idx="2">
                  <c:v>162.55000000000001</c:v>
                </c:pt>
                <c:pt idx="3">
                  <c:v>155.41</c:v>
                </c:pt>
                <c:pt idx="4">
                  <c:v>160.31</c:v>
                </c:pt>
              </c:numCache>
            </c:numRef>
          </c:val>
          <c:extLst>
            <c:ext xmlns:c16="http://schemas.microsoft.com/office/drawing/2014/chart" uri="{C3380CC4-5D6E-409C-BE32-E72D297353CC}">
              <c16:uniqueId val="{00000000-B04B-4CFC-84E8-1583A5960AF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224.88</c:v>
                </c:pt>
                <c:pt idx="1">
                  <c:v>228.64</c:v>
                </c:pt>
                <c:pt idx="2">
                  <c:v>239.46</c:v>
                </c:pt>
                <c:pt idx="3">
                  <c:v>233.15</c:v>
                </c:pt>
                <c:pt idx="4">
                  <c:v>252.17</c:v>
                </c:pt>
              </c:numCache>
            </c:numRef>
          </c:val>
          <c:smooth val="0"/>
          <c:extLst>
            <c:ext xmlns:c16="http://schemas.microsoft.com/office/drawing/2014/chart" uri="{C3380CC4-5D6E-409C-BE32-E72D297353CC}">
              <c16:uniqueId val="{00000001-B04B-4CFC-84E8-1583A5960AF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V61" zoomScale="80" zoomScaleNormal="80" workbookViewId="0">
      <selection activeCell="BL66" sqref="BL66:BZ82"/>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滋賀県　甲良町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特定環境保全公共下水道</v>
      </c>
      <c r="Q8" s="39"/>
      <c r="R8" s="39"/>
      <c r="S8" s="39"/>
      <c r="T8" s="39"/>
      <c r="U8" s="39"/>
      <c r="V8" s="39"/>
      <c r="W8" s="39" t="str">
        <f>データ!L6</f>
        <v>D2</v>
      </c>
      <c r="X8" s="39"/>
      <c r="Y8" s="39"/>
      <c r="Z8" s="39"/>
      <c r="AA8" s="39"/>
      <c r="AB8" s="39"/>
      <c r="AC8" s="39"/>
      <c r="AD8" s="40" t="str">
        <f>データ!$M$6</f>
        <v>非設置</v>
      </c>
      <c r="AE8" s="40"/>
      <c r="AF8" s="40"/>
      <c r="AG8" s="40"/>
      <c r="AH8" s="40"/>
      <c r="AI8" s="40"/>
      <c r="AJ8" s="40"/>
      <c r="AK8" s="3"/>
      <c r="AL8" s="41">
        <f>データ!S6</f>
        <v>6410</v>
      </c>
      <c r="AM8" s="41"/>
      <c r="AN8" s="41"/>
      <c r="AO8" s="41"/>
      <c r="AP8" s="41"/>
      <c r="AQ8" s="41"/>
      <c r="AR8" s="41"/>
      <c r="AS8" s="41"/>
      <c r="AT8" s="34">
        <f>データ!T6</f>
        <v>13.63</v>
      </c>
      <c r="AU8" s="34"/>
      <c r="AV8" s="34"/>
      <c r="AW8" s="34"/>
      <c r="AX8" s="34"/>
      <c r="AY8" s="34"/>
      <c r="AZ8" s="34"/>
      <c r="BA8" s="34"/>
      <c r="BB8" s="34">
        <f>データ!U6</f>
        <v>470.29</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47.67</v>
      </c>
      <c r="J10" s="34"/>
      <c r="K10" s="34"/>
      <c r="L10" s="34"/>
      <c r="M10" s="34"/>
      <c r="N10" s="34"/>
      <c r="O10" s="34"/>
      <c r="P10" s="34">
        <f>データ!P6</f>
        <v>99.87</v>
      </c>
      <c r="Q10" s="34"/>
      <c r="R10" s="34"/>
      <c r="S10" s="34"/>
      <c r="T10" s="34"/>
      <c r="U10" s="34"/>
      <c r="V10" s="34"/>
      <c r="W10" s="34">
        <f>データ!Q6</f>
        <v>84.01</v>
      </c>
      <c r="X10" s="34"/>
      <c r="Y10" s="34"/>
      <c r="Z10" s="34"/>
      <c r="AA10" s="34"/>
      <c r="AB10" s="34"/>
      <c r="AC10" s="34"/>
      <c r="AD10" s="41">
        <f>データ!R6</f>
        <v>2750</v>
      </c>
      <c r="AE10" s="41"/>
      <c r="AF10" s="41"/>
      <c r="AG10" s="41"/>
      <c r="AH10" s="41"/>
      <c r="AI10" s="41"/>
      <c r="AJ10" s="41"/>
      <c r="AK10" s="2"/>
      <c r="AL10" s="41">
        <f>データ!V6</f>
        <v>6354</v>
      </c>
      <c r="AM10" s="41"/>
      <c r="AN10" s="41"/>
      <c r="AO10" s="41"/>
      <c r="AP10" s="41"/>
      <c r="AQ10" s="41"/>
      <c r="AR10" s="41"/>
      <c r="AS10" s="41"/>
      <c r="AT10" s="34">
        <f>データ!W6</f>
        <v>4.03</v>
      </c>
      <c r="AU10" s="34"/>
      <c r="AV10" s="34"/>
      <c r="AW10" s="34"/>
      <c r="AX10" s="34"/>
      <c r="AY10" s="34"/>
      <c r="AZ10" s="34"/>
      <c r="BA10" s="34"/>
      <c r="BB10" s="34">
        <f>データ!X6</f>
        <v>1576.67</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113</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114</v>
      </c>
      <c r="BM47" s="61"/>
      <c r="BN47" s="61"/>
      <c r="BO47" s="61"/>
      <c r="BP47" s="61"/>
      <c r="BQ47" s="61"/>
      <c r="BR47" s="61"/>
      <c r="BS47" s="61"/>
      <c r="BT47" s="61"/>
      <c r="BU47" s="61"/>
      <c r="BV47" s="61"/>
      <c r="BW47" s="61"/>
      <c r="BX47" s="61"/>
      <c r="BY47" s="61"/>
      <c r="BZ47" s="6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0" t="s">
        <v>115</v>
      </c>
      <c r="BM66" s="71"/>
      <c r="BN66" s="71"/>
      <c r="BO66" s="71"/>
      <c r="BP66" s="71"/>
      <c r="BQ66" s="71"/>
      <c r="BR66" s="71"/>
      <c r="BS66" s="71"/>
      <c r="BT66" s="71"/>
      <c r="BU66" s="71"/>
      <c r="BV66" s="71"/>
      <c r="BW66" s="71"/>
      <c r="BX66" s="71"/>
      <c r="BY66" s="71"/>
      <c r="BZ66" s="7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0"/>
      <c r="BM67" s="71"/>
      <c r="BN67" s="71"/>
      <c r="BO67" s="71"/>
      <c r="BP67" s="71"/>
      <c r="BQ67" s="71"/>
      <c r="BR67" s="71"/>
      <c r="BS67" s="71"/>
      <c r="BT67" s="71"/>
      <c r="BU67" s="71"/>
      <c r="BV67" s="71"/>
      <c r="BW67" s="71"/>
      <c r="BX67" s="71"/>
      <c r="BY67" s="71"/>
      <c r="BZ67" s="7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0"/>
      <c r="BM68" s="71"/>
      <c r="BN68" s="71"/>
      <c r="BO68" s="71"/>
      <c r="BP68" s="71"/>
      <c r="BQ68" s="71"/>
      <c r="BR68" s="71"/>
      <c r="BS68" s="71"/>
      <c r="BT68" s="71"/>
      <c r="BU68" s="71"/>
      <c r="BV68" s="71"/>
      <c r="BW68" s="71"/>
      <c r="BX68" s="71"/>
      <c r="BY68" s="71"/>
      <c r="BZ68" s="7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0"/>
      <c r="BM69" s="71"/>
      <c r="BN69" s="71"/>
      <c r="BO69" s="71"/>
      <c r="BP69" s="71"/>
      <c r="BQ69" s="71"/>
      <c r="BR69" s="71"/>
      <c r="BS69" s="71"/>
      <c r="BT69" s="71"/>
      <c r="BU69" s="71"/>
      <c r="BV69" s="71"/>
      <c r="BW69" s="71"/>
      <c r="BX69" s="71"/>
      <c r="BY69" s="71"/>
      <c r="BZ69" s="7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0"/>
      <c r="BM70" s="71"/>
      <c r="BN70" s="71"/>
      <c r="BO70" s="71"/>
      <c r="BP70" s="71"/>
      <c r="BQ70" s="71"/>
      <c r="BR70" s="71"/>
      <c r="BS70" s="71"/>
      <c r="BT70" s="71"/>
      <c r="BU70" s="71"/>
      <c r="BV70" s="71"/>
      <c r="BW70" s="71"/>
      <c r="BX70" s="71"/>
      <c r="BY70" s="71"/>
      <c r="BZ70" s="7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0"/>
      <c r="BM71" s="71"/>
      <c r="BN71" s="71"/>
      <c r="BO71" s="71"/>
      <c r="BP71" s="71"/>
      <c r="BQ71" s="71"/>
      <c r="BR71" s="71"/>
      <c r="BS71" s="71"/>
      <c r="BT71" s="71"/>
      <c r="BU71" s="71"/>
      <c r="BV71" s="71"/>
      <c r="BW71" s="71"/>
      <c r="BX71" s="71"/>
      <c r="BY71" s="71"/>
      <c r="BZ71" s="7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0"/>
      <c r="BM72" s="71"/>
      <c r="BN72" s="71"/>
      <c r="BO72" s="71"/>
      <c r="BP72" s="71"/>
      <c r="BQ72" s="71"/>
      <c r="BR72" s="71"/>
      <c r="BS72" s="71"/>
      <c r="BT72" s="71"/>
      <c r="BU72" s="71"/>
      <c r="BV72" s="71"/>
      <c r="BW72" s="71"/>
      <c r="BX72" s="71"/>
      <c r="BY72" s="71"/>
      <c r="BZ72" s="7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0"/>
      <c r="BM73" s="71"/>
      <c r="BN73" s="71"/>
      <c r="BO73" s="71"/>
      <c r="BP73" s="71"/>
      <c r="BQ73" s="71"/>
      <c r="BR73" s="71"/>
      <c r="BS73" s="71"/>
      <c r="BT73" s="71"/>
      <c r="BU73" s="71"/>
      <c r="BV73" s="71"/>
      <c r="BW73" s="71"/>
      <c r="BX73" s="71"/>
      <c r="BY73" s="71"/>
      <c r="BZ73" s="7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0"/>
      <c r="BM74" s="71"/>
      <c r="BN74" s="71"/>
      <c r="BO74" s="71"/>
      <c r="BP74" s="71"/>
      <c r="BQ74" s="71"/>
      <c r="BR74" s="71"/>
      <c r="BS74" s="71"/>
      <c r="BT74" s="71"/>
      <c r="BU74" s="71"/>
      <c r="BV74" s="71"/>
      <c r="BW74" s="71"/>
      <c r="BX74" s="71"/>
      <c r="BY74" s="71"/>
      <c r="BZ74" s="7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0"/>
      <c r="BM75" s="71"/>
      <c r="BN75" s="71"/>
      <c r="BO75" s="71"/>
      <c r="BP75" s="71"/>
      <c r="BQ75" s="71"/>
      <c r="BR75" s="71"/>
      <c r="BS75" s="71"/>
      <c r="BT75" s="71"/>
      <c r="BU75" s="71"/>
      <c r="BV75" s="71"/>
      <c r="BW75" s="71"/>
      <c r="BX75" s="71"/>
      <c r="BY75" s="71"/>
      <c r="BZ75" s="7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0"/>
      <c r="BM76" s="71"/>
      <c r="BN76" s="71"/>
      <c r="BO76" s="71"/>
      <c r="BP76" s="71"/>
      <c r="BQ76" s="71"/>
      <c r="BR76" s="71"/>
      <c r="BS76" s="71"/>
      <c r="BT76" s="71"/>
      <c r="BU76" s="71"/>
      <c r="BV76" s="71"/>
      <c r="BW76" s="71"/>
      <c r="BX76" s="71"/>
      <c r="BY76" s="71"/>
      <c r="BZ76" s="7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0"/>
      <c r="BM77" s="71"/>
      <c r="BN77" s="71"/>
      <c r="BO77" s="71"/>
      <c r="BP77" s="71"/>
      <c r="BQ77" s="71"/>
      <c r="BR77" s="71"/>
      <c r="BS77" s="71"/>
      <c r="BT77" s="71"/>
      <c r="BU77" s="71"/>
      <c r="BV77" s="71"/>
      <c r="BW77" s="71"/>
      <c r="BX77" s="71"/>
      <c r="BY77" s="71"/>
      <c r="BZ77" s="7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0"/>
      <c r="BM78" s="71"/>
      <c r="BN78" s="71"/>
      <c r="BO78" s="71"/>
      <c r="BP78" s="71"/>
      <c r="BQ78" s="71"/>
      <c r="BR78" s="71"/>
      <c r="BS78" s="71"/>
      <c r="BT78" s="71"/>
      <c r="BU78" s="71"/>
      <c r="BV78" s="71"/>
      <c r="BW78" s="71"/>
      <c r="BX78" s="71"/>
      <c r="BY78" s="71"/>
      <c r="BZ78" s="7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0"/>
      <c r="BM79" s="71"/>
      <c r="BN79" s="71"/>
      <c r="BO79" s="71"/>
      <c r="BP79" s="71"/>
      <c r="BQ79" s="71"/>
      <c r="BR79" s="71"/>
      <c r="BS79" s="71"/>
      <c r="BT79" s="71"/>
      <c r="BU79" s="71"/>
      <c r="BV79" s="71"/>
      <c r="BW79" s="71"/>
      <c r="BX79" s="71"/>
      <c r="BY79" s="71"/>
      <c r="BZ79" s="7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0"/>
      <c r="BM80" s="71"/>
      <c r="BN80" s="71"/>
      <c r="BO80" s="71"/>
      <c r="BP80" s="71"/>
      <c r="BQ80" s="71"/>
      <c r="BR80" s="71"/>
      <c r="BS80" s="71"/>
      <c r="BT80" s="71"/>
      <c r="BU80" s="71"/>
      <c r="BV80" s="71"/>
      <c r="BW80" s="71"/>
      <c r="BX80" s="71"/>
      <c r="BY80" s="71"/>
      <c r="BZ80" s="7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0"/>
      <c r="BM81" s="71"/>
      <c r="BN81" s="71"/>
      <c r="BO81" s="71"/>
      <c r="BP81" s="71"/>
      <c r="BQ81" s="71"/>
      <c r="BR81" s="71"/>
      <c r="BS81" s="71"/>
      <c r="BT81" s="71"/>
      <c r="BU81" s="71"/>
      <c r="BV81" s="71"/>
      <c r="BW81" s="71"/>
      <c r="BX81" s="71"/>
      <c r="BY81" s="71"/>
      <c r="BZ81" s="7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3"/>
      <c r="BM82" s="74"/>
      <c r="BN82" s="74"/>
      <c r="BO82" s="74"/>
      <c r="BP82" s="74"/>
      <c r="BQ82" s="74"/>
      <c r="BR82" s="74"/>
      <c r="BS82" s="74"/>
      <c r="BT82" s="74"/>
      <c r="BU82" s="74"/>
      <c r="BV82" s="74"/>
      <c r="BW82" s="74"/>
      <c r="BX82" s="74"/>
      <c r="BY82" s="74"/>
      <c r="BZ82" s="75"/>
    </row>
    <row r="83" spans="1:78" x14ac:dyDescent="0.2">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T8KW/DK2aVAnDxKzR1EF0Gqly4/H/jqxIgBk8GmrCc8olM9LIGtCd7oqfO42cI3hruUKKv07aPv0ye6Rb2zteQ==" saltValue="N6xo0qJDiru+VZUNOngjj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254428</v>
      </c>
      <c r="D6" s="19">
        <f t="shared" si="3"/>
        <v>46</v>
      </c>
      <c r="E6" s="19">
        <f t="shared" si="3"/>
        <v>17</v>
      </c>
      <c r="F6" s="19">
        <f t="shared" si="3"/>
        <v>4</v>
      </c>
      <c r="G6" s="19">
        <f t="shared" si="3"/>
        <v>0</v>
      </c>
      <c r="H6" s="19" t="str">
        <f t="shared" si="3"/>
        <v>滋賀県　甲良町</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47.67</v>
      </c>
      <c r="P6" s="20">
        <f t="shared" si="3"/>
        <v>99.87</v>
      </c>
      <c r="Q6" s="20">
        <f t="shared" si="3"/>
        <v>84.01</v>
      </c>
      <c r="R6" s="20">
        <f t="shared" si="3"/>
        <v>2750</v>
      </c>
      <c r="S6" s="20">
        <f t="shared" si="3"/>
        <v>6410</v>
      </c>
      <c r="T6" s="20">
        <f t="shared" si="3"/>
        <v>13.63</v>
      </c>
      <c r="U6" s="20">
        <f t="shared" si="3"/>
        <v>470.29</v>
      </c>
      <c r="V6" s="20">
        <f t="shared" si="3"/>
        <v>6354</v>
      </c>
      <c r="W6" s="20">
        <f t="shared" si="3"/>
        <v>4.03</v>
      </c>
      <c r="X6" s="20">
        <f t="shared" si="3"/>
        <v>1576.67</v>
      </c>
      <c r="Y6" s="21">
        <f>IF(Y7="",NA(),Y7)</f>
        <v>101.26</v>
      </c>
      <c r="Z6" s="21">
        <f t="shared" ref="Z6:AH6" si="4">IF(Z7="",NA(),Z7)</f>
        <v>106.15</v>
      </c>
      <c r="AA6" s="21">
        <f t="shared" si="4"/>
        <v>104.54</v>
      </c>
      <c r="AB6" s="21">
        <f t="shared" si="4"/>
        <v>109.02</v>
      </c>
      <c r="AC6" s="21">
        <f t="shared" si="4"/>
        <v>108.13</v>
      </c>
      <c r="AD6" s="21">
        <f t="shared" si="4"/>
        <v>105.78</v>
      </c>
      <c r="AE6" s="21">
        <f t="shared" si="4"/>
        <v>106.09</v>
      </c>
      <c r="AF6" s="21">
        <f t="shared" si="4"/>
        <v>106.44</v>
      </c>
      <c r="AG6" s="21">
        <f t="shared" si="4"/>
        <v>107.11</v>
      </c>
      <c r="AH6" s="21">
        <f t="shared" si="4"/>
        <v>106.38</v>
      </c>
      <c r="AI6" s="20" t="str">
        <f>IF(AI7="","",IF(AI7="-","【-】","【"&amp;SUBSTITUTE(TEXT(AI7,"#,##0.00"),"-","△")&amp;"】"))</f>
        <v>【105.07】</v>
      </c>
      <c r="AJ6" s="20">
        <f>IF(AJ7="",NA(),AJ7)</f>
        <v>0</v>
      </c>
      <c r="AK6" s="20">
        <f t="shared" ref="AK6:AS6" si="5">IF(AK7="",NA(),AK7)</f>
        <v>0</v>
      </c>
      <c r="AL6" s="20">
        <f t="shared" si="5"/>
        <v>0</v>
      </c>
      <c r="AM6" s="20">
        <f t="shared" si="5"/>
        <v>0</v>
      </c>
      <c r="AN6" s="20">
        <f t="shared" si="5"/>
        <v>0</v>
      </c>
      <c r="AO6" s="21">
        <f t="shared" si="5"/>
        <v>63.96</v>
      </c>
      <c r="AP6" s="21">
        <f t="shared" si="5"/>
        <v>69.42</v>
      </c>
      <c r="AQ6" s="21">
        <f t="shared" si="5"/>
        <v>72.86</v>
      </c>
      <c r="AR6" s="21">
        <f t="shared" si="5"/>
        <v>69.540000000000006</v>
      </c>
      <c r="AS6" s="21">
        <f t="shared" si="5"/>
        <v>70.63</v>
      </c>
      <c r="AT6" s="20" t="str">
        <f>IF(AT7="","",IF(AT7="-","【-】","【"&amp;SUBSTITUTE(TEXT(AT7,"#,##0.00"),"-","△")&amp;"】"))</f>
        <v>【63.54】</v>
      </c>
      <c r="AU6" s="21">
        <f>IF(AU7="",NA(),AU7)</f>
        <v>16.86</v>
      </c>
      <c r="AV6" s="21">
        <f t="shared" ref="AV6:BD6" si="6">IF(AV7="",NA(),AV7)</f>
        <v>31.89</v>
      </c>
      <c r="AW6" s="21">
        <f t="shared" si="6"/>
        <v>30.26</v>
      </c>
      <c r="AX6" s="21">
        <f t="shared" si="6"/>
        <v>29.88</v>
      </c>
      <c r="AY6" s="21">
        <f t="shared" si="6"/>
        <v>58.52</v>
      </c>
      <c r="AZ6" s="21">
        <f t="shared" si="6"/>
        <v>44.24</v>
      </c>
      <c r="BA6" s="21">
        <f t="shared" si="6"/>
        <v>43.07</v>
      </c>
      <c r="BB6" s="21">
        <f t="shared" si="6"/>
        <v>45.42</v>
      </c>
      <c r="BC6" s="21">
        <f t="shared" si="6"/>
        <v>50.63</v>
      </c>
      <c r="BD6" s="21">
        <f t="shared" si="6"/>
        <v>53.28</v>
      </c>
      <c r="BE6" s="20" t="str">
        <f>IF(BE7="","",IF(BE7="-","【-】","【"&amp;SUBSTITUTE(TEXT(BE7,"#,##0.00"),"-","△")&amp;"】"))</f>
        <v>【50.90】</v>
      </c>
      <c r="BF6" s="21">
        <f>IF(BF7="",NA(),BF7)</f>
        <v>3995.69</v>
      </c>
      <c r="BG6" s="21">
        <f t="shared" ref="BG6:BO6" si="7">IF(BG7="",NA(),BG7)</f>
        <v>3927.5</v>
      </c>
      <c r="BH6" s="21">
        <f t="shared" si="7"/>
        <v>3798.21</v>
      </c>
      <c r="BI6" s="21">
        <f t="shared" si="7"/>
        <v>3627.66</v>
      </c>
      <c r="BJ6" s="21">
        <f t="shared" si="7"/>
        <v>3404.91</v>
      </c>
      <c r="BK6" s="21">
        <f t="shared" si="7"/>
        <v>1258.43</v>
      </c>
      <c r="BL6" s="21">
        <f t="shared" si="7"/>
        <v>1163.75</v>
      </c>
      <c r="BM6" s="21">
        <f t="shared" si="7"/>
        <v>1195.47</v>
      </c>
      <c r="BN6" s="21">
        <f t="shared" si="7"/>
        <v>1168.69</v>
      </c>
      <c r="BO6" s="21">
        <f t="shared" si="7"/>
        <v>1142.44</v>
      </c>
      <c r="BP6" s="20" t="str">
        <f>IF(BP7="","",IF(BP7="-","【-】","【"&amp;SUBSTITUTE(TEXT(BP7,"#,##0.00"),"-","△")&amp;"】"))</f>
        <v>【1,099.15】</v>
      </c>
      <c r="BQ6" s="21">
        <f>IF(BQ7="",NA(),BQ7)</f>
        <v>38.409999999999997</v>
      </c>
      <c r="BR6" s="21">
        <f t="shared" ref="BR6:BZ6" si="8">IF(BR7="",NA(),BR7)</f>
        <v>88.12</v>
      </c>
      <c r="BS6" s="21">
        <f t="shared" si="8"/>
        <v>85.16</v>
      </c>
      <c r="BT6" s="21">
        <f t="shared" si="8"/>
        <v>86.36</v>
      </c>
      <c r="BU6" s="21">
        <f t="shared" si="8"/>
        <v>86.73</v>
      </c>
      <c r="BV6" s="21">
        <f t="shared" si="8"/>
        <v>73.36</v>
      </c>
      <c r="BW6" s="21">
        <f t="shared" si="8"/>
        <v>72.599999999999994</v>
      </c>
      <c r="BX6" s="21">
        <f t="shared" si="8"/>
        <v>69.430000000000007</v>
      </c>
      <c r="BY6" s="21">
        <f t="shared" si="8"/>
        <v>70.709999999999994</v>
      </c>
      <c r="BZ6" s="21">
        <f t="shared" si="8"/>
        <v>66.63</v>
      </c>
      <c r="CA6" s="20" t="str">
        <f>IF(CA7="","",IF(CA7="-","【-】","【"&amp;SUBSTITUTE(TEXT(CA7,"#,##0.00"),"-","△")&amp;"】"))</f>
        <v>【72.92】</v>
      </c>
      <c r="CB6" s="21">
        <f>IF(CB7="",NA(),CB7)</f>
        <v>356.83</v>
      </c>
      <c r="CC6" s="21">
        <f t="shared" ref="CC6:CK6" si="9">IF(CC7="",NA(),CC7)</f>
        <v>155.05000000000001</v>
      </c>
      <c r="CD6" s="21">
        <f t="shared" si="9"/>
        <v>162.55000000000001</v>
      </c>
      <c r="CE6" s="21">
        <f t="shared" si="9"/>
        <v>155.41</v>
      </c>
      <c r="CF6" s="21">
        <f t="shared" si="9"/>
        <v>160.31</v>
      </c>
      <c r="CG6" s="21">
        <f t="shared" si="9"/>
        <v>224.88</v>
      </c>
      <c r="CH6" s="21">
        <f t="shared" si="9"/>
        <v>228.64</v>
      </c>
      <c r="CI6" s="21">
        <f t="shared" si="9"/>
        <v>239.46</v>
      </c>
      <c r="CJ6" s="21">
        <f t="shared" si="9"/>
        <v>233.15</v>
      </c>
      <c r="CK6" s="21">
        <f t="shared" si="9"/>
        <v>252.17</v>
      </c>
      <c r="CL6" s="20" t="str">
        <f>IF(CL7="","",IF(CL7="-","【-】","【"&amp;SUBSTITUTE(TEXT(CL7,"#,##0.00"),"-","△")&amp;"】"))</f>
        <v>【225.78】</v>
      </c>
      <c r="CM6" s="21" t="str">
        <f>IF(CM7="",NA(),CM7)</f>
        <v>-</v>
      </c>
      <c r="CN6" s="21" t="str">
        <f t="shared" ref="CN6:CV6" si="10">IF(CN7="",NA(),CN7)</f>
        <v>-</v>
      </c>
      <c r="CO6" s="21" t="str">
        <f t="shared" si="10"/>
        <v>-</v>
      </c>
      <c r="CP6" s="21" t="str">
        <f t="shared" si="10"/>
        <v>-</v>
      </c>
      <c r="CQ6" s="21" t="str">
        <f t="shared" si="10"/>
        <v>-</v>
      </c>
      <c r="CR6" s="21">
        <f t="shared" si="10"/>
        <v>42.4</v>
      </c>
      <c r="CS6" s="21">
        <f t="shared" si="10"/>
        <v>42.28</v>
      </c>
      <c r="CT6" s="21">
        <f t="shared" si="10"/>
        <v>41.06</v>
      </c>
      <c r="CU6" s="21">
        <f t="shared" si="10"/>
        <v>42.09</v>
      </c>
      <c r="CV6" s="21">
        <f t="shared" si="10"/>
        <v>42.15</v>
      </c>
      <c r="CW6" s="20" t="str">
        <f>IF(CW7="","",IF(CW7="-","【-】","【"&amp;SUBSTITUTE(TEXT(CW7,"#,##0.00"),"-","△")&amp;"】"))</f>
        <v>【43.17】</v>
      </c>
      <c r="CX6" s="21">
        <f>IF(CX7="",NA(),CX7)</f>
        <v>81.58</v>
      </c>
      <c r="CY6" s="21">
        <f t="shared" ref="CY6:DG6" si="11">IF(CY7="",NA(),CY7)</f>
        <v>81.62</v>
      </c>
      <c r="CZ6" s="21">
        <f t="shared" si="11"/>
        <v>82.27</v>
      </c>
      <c r="DA6" s="21">
        <f t="shared" si="11"/>
        <v>84.17</v>
      </c>
      <c r="DB6" s="21">
        <f t="shared" si="11"/>
        <v>84.78</v>
      </c>
      <c r="DC6" s="21">
        <f t="shared" si="11"/>
        <v>84.19</v>
      </c>
      <c r="DD6" s="21">
        <f t="shared" si="11"/>
        <v>84.34</v>
      </c>
      <c r="DE6" s="21">
        <f t="shared" si="11"/>
        <v>84.34</v>
      </c>
      <c r="DF6" s="21">
        <f t="shared" si="11"/>
        <v>84.73</v>
      </c>
      <c r="DG6" s="21">
        <f t="shared" si="11"/>
        <v>84.21</v>
      </c>
      <c r="DH6" s="20" t="str">
        <f>IF(DH7="","",IF(DH7="-","【-】","【"&amp;SUBSTITUTE(TEXT(DH7,"#,##0.00"),"-","△")&amp;"】"))</f>
        <v>【86.31】</v>
      </c>
      <c r="DI6" s="21">
        <f>IF(DI7="",NA(),DI7)</f>
        <v>2.92</v>
      </c>
      <c r="DJ6" s="21">
        <f t="shared" ref="DJ6:DR6" si="12">IF(DJ7="",NA(),DJ7)</f>
        <v>5.85</v>
      </c>
      <c r="DK6" s="21">
        <f t="shared" si="12"/>
        <v>8.73</v>
      </c>
      <c r="DL6" s="21">
        <f t="shared" si="12"/>
        <v>11.63</v>
      </c>
      <c r="DM6" s="21">
        <f t="shared" si="12"/>
        <v>14.49</v>
      </c>
      <c r="DN6" s="21">
        <f t="shared" si="12"/>
        <v>21.36</v>
      </c>
      <c r="DO6" s="21">
        <f t="shared" si="12"/>
        <v>22.79</v>
      </c>
      <c r="DP6" s="21">
        <f t="shared" si="12"/>
        <v>24.8</v>
      </c>
      <c r="DQ6" s="21">
        <f t="shared" si="12"/>
        <v>26.77</v>
      </c>
      <c r="DR6" s="21">
        <f t="shared" si="12"/>
        <v>27.46</v>
      </c>
      <c r="DS6" s="20" t="str">
        <f>IF(DS7="","",IF(DS7="-","【-】","【"&amp;SUBSTITUTE(TEXT(DS7,"#,##0.00"),"-","△")&amp;"】"))</f>
        <v>【30.82】</v>
      </c>
      <c r="DT6" s="20">
        <f>IF(DT7="",NA(),DT7)</f>
        <v>0</v>
      </c>
      <c r="DU6" s="20">
        <f t="shared" ref="DU6:EC6" si="13">IF(DU7="",NA(),DU7)</f>
        <v>0</v>
      </c>
      <c r="DV6" s="20">
        <f t="shared" si="13"/>
        <v>0</v>
      </c>
      <c r="DW6" s="20">
        <f t="shared" si="13"/>
        <v>0</v>
      </c>
      <c r="DX6" s="20">
        <f t="shared" si="13"/>
        <v>0</v>
      </c>
      <c r="DY6" s="21">
        <f t="shared" si="13"/>
        <v>0.01</v>
      </c>
      <c r="DZ6" s="21">
        <f t="shared" si="13"/>
        <v>0.01</v>
      </c>
      <c r="EA6" s="21">
        <f t="shared" si="13"/>
        <v>0.02</v>
      </c>
      <c r="EB6" s="21">
        <f t="shared" si="13"/>
        <v>7.0000000000000007E-2</v>
      </c>
      <c r="EC6" s="21">
        <f t="shared" si="13"/>
        <v>0.02</v>
      </c>
      <c r="ED6" s="20" t="str">
        <f>IF(ED7="","",IF(ED7="-","【-】","【"&amp;SUBSTITUTE(TEXT(ED7,"#,##0.00"),"-","△")&amp;"】"))</f>
        <v>【0.06】</v>
      </c>
      <c r="EE6" s="20">
        <f>IF(EE7="",NA(),EE7)</f>
        <v>0</v>
      </c>
      <c r="EF6" s="20">
        <f t="shared" ref="EF6:EN6" si="14">IF(EF7="",NA(),EF7)</f>
        <v>0</v>
      </c>
      <c r="EG6" s="20">
        <f t="shared" si="14"/>
        <v>0</v>
      </c>
      <c r="EH6" s="20">
        <f t="shared" si="14"/>
        <v>0</v>
      </c>
      <c r="EI6" s="20">
        <f t="shared" si="14"/>
        <v>0</v>
      </c>
      <c r="EJ6" s="21">
        <f t="shared" si="14"/>
        <v>0.39</v>
      </c>
      <c r="EK6" s="21">
        <f t="shared" si="14"/>
        <v>0.1</v>
      </c>
      <c r="EL6" s="21">
        <f t="shared" si="14"/>
        <v>0.08</v>
      </c>
      <c r="EM6" s="21">
        <f t="shared" si="14"/>
        <v>0.06</v>
      </c>
      <c r="EN6" s="21">
        <f t="shared" si="14"/>
        <v>0.05</v>
      </c>
      <c r="EO6" s="20" t="str">
        <f>IF(EO7="","",IF(EO7="-","【-】","【"&amp;SUBSTITUTE(TEXT(EO7,"#,##0.00"),"-","△")&amp;"】"))</f>
        <v>【0.15】</v>
      </c>
    </row>
    <row r="7" spans="1:148" s="22" customFormat="1" x14ac:dyDescent="0.2">
      <c r="A7" s="14"/>
      <c r="B7" s="23">
        <v>2024</v>
      </c>
      <c r="C7" s="23">
        <v>254428</v>
      </c>
      <c r="D7" s="23">
        <v>46</v>
      </c>
      <c r="E7" s="23">
        <v>17</v>
      </c>
      <c r="F7" s="23">
        <v>4</v>
      </c>
      <c r="G7" s="23">
        <v>0</v>
      </c>
      <c r="H7" s="23" t="s">
        <v>96</v>
      </c>
      <c r="I7" s="23" t="s">
        <v>97</v>
      </c>
      <c r="J7" s="23" t="s">
        <v>98</v>
      </c>
      <c r="K7" s="23" t="s">
        <v>99</v>
      </c>
      <c r="L7" s="23" t="s">
        <v>100</v>
      </c>
      <c r="M7" s="23" t="s">
        <v>101</v>
      </c>
      <c r="N7" s="24" t="s">
        <v>102</v>
      </c>
      <c r="O7" s="24">
        <v>47.67</v>
      </c>
      <c r="P7" s="24">
        <v>99.87</v>
      </c>
      <c r="Q7" s="24">
        <v>84.01</v>
      </c>
      <c r="R7" s="24">
        <v>2750</v>
      </c>
      <c r="S7" s="24">
        <v>6410</v>
      </c>
      <c r="T7" s="24">
        <v>13.63</v>
      </c>
      <c r="U7" s="24">
        <v>470.29</v>
      </c>
      <c r="V7" s="24">
        <v>6354</v>
      </c>
      <c r="W7" s="24">
        <v>4.03</v>
      </c>
      <c r="X7" s="24">
        <v>1576.67</v>
      </c>
      <c r="Y7" s="24">
        <v>101.26</v>
      </c>
      <c r="Z7" s="24">
        <v>106.15</v>
      </c>
      <c r="AA7" s="24">
        <v>104.54</v>
      </c>
      <c r="AB7" s="24">
        <v>109.02</v>
      </c>
      <c r="AC7" s="24">
        <v>108.13</v>
      </c>
      <c r="AD7" s="24">
        <v>105.78</v>
      </c>
      <c r="AE7" s="24">
        <v>106.09</v>
      </c>
      <c r="AF7" s="24">
        <v>106.44</v>
      </c>
      <c r="AG7" s="24">
        <v>107.11</v>
      </c>
      <c r="AH7" s="24">
        <v>106.38</v>
      </c>
      <c r="AI7" s="24">
        <v>105.07</v>
      </c>
      <c r="AJ7" s="24">
        <v>0</v>
      </c>
      <c r="AK7" s="24">
        <v>0</v>
      </c>
      <c r="AL7" s="24">
        <v>0</v>
      </c>
      <c r="AM7" s="24">
        <v>0</v>
      </c>
      <c r="AN7" s="24">
        <v>0</v>
      </c>
      <c r="AO7" s="24">
        <v>63.96</v>
      </c>
      <c r="AP7" s="24">
        <v>69.42</v>
      </c>
      <c r="AQ7" s="24">
        <v>72.86</v>
      </c>
      <c r="AR7" s="24">
        <v>69.540000000000006</v>
      </c>
      <c r="AS7" s="24">
        <v>70.63</v>
      </c>
      <c r="AT7" s="24">
        <v>63.54</v>
      </c>
      <c r="AU7" s="24">
        <v>16.86</v>
      </c>
      <c r="AV7" s="24">
        <v>31.89</v>
      </c>
      <c r="AW7" s="24">
        <v>30.26</v>
      </c>
      <c r="AX7" s="24">
        <v>29.88</v>
      </c>
      <c r="AY7" s="24">
        <v>58.52</v>
      </c>
      <c r="AZ7" s="24">
        <v>44.24</v>
      </c>
      <c r="BA7" s="24">
        <v>43.07</v>
      </c>
      <c r="BB7" s="24">
        <v>45.42</v>
      </c>
      <c r="BC7" s="24">
        <v>50.63</v>
      </c>
      <c r="BD7" s="24">
        <v>53.28</v>
      </c>
      <c r="BE7" s="24">
        <v>50.9</v>
      </c>
      <c r="BF7" s="24">
        <v>3995.69</v>
      </c>
      <c r="BG7" s="24">
        <v>3927.5</v>
      </c>
      <c r="BH7" s="24">
        <v>3798.21</v>
      </c>
      <c r="BI7" s="24">
        <v>3627.66</v>
      </c>
      <c r="BJ7" s="24">
        <v>3404.91</v>
      </c>
      <c r="BK7" s="24">
        <v>1258.43</v>
      </c>
      <c r="BL7" s="24">
        <v>1163.75</v>
      </c>
      <c r="BM7" s="24">
        <v>1195.47</v>
      </c>
      <c r="BN7" s="24">
        <v>1168.69</v>
      </c>
      <c r="BO7" s="24">
        <v>1142.44</v>
      </c>
      <c r="BP7" s="24">
        <v>1099.1500000000001</v>
      </c>
      <c r="BQ7" s="24">
        <v>38.409999999999997</v>
      </c>
      <c r="BR7" s="24">
        <v>88.12</v>
      </c>
      <c r="BS7" s="24">
        <v>85.16</v>
      </c>
      <c r="BT7" s="24">
        <v>86.36</v>
      </c>
      <c r="BU7" s="24">
        <v>86.73</v>
      </c>
      <c r="BV7" s="24">
        <v>73.36</v>
      </c>
      <c r="BW7" s="24">
        <v>72.599999999999994</v>
      </c>
      <c r="BX7" s="24">
        <v>69.430000000000007</v>
      </c>
      <c r="BY7" s="24">
        <v>70.709999999999994</v>
      </c>
      <c r="BZ7" s="24">
        <v>66.63</v>
      </c>
      <c r="CA7" s="24">
        <v>72.92</v>
      </c>
      <c r="CB7" s="24">
        <v>356.83</v>
      </c>
      <c r="CC7" s="24">
        <v>155.05000000000001</v>
      </c>
      <c r="CD7" s="24">
        <v>162.55000000000001</v>
      </c>
      <c r="CE7" s="24">
        <v>155.41</v>
      </c>
      <c r="CF7" s="24">
        <v>160.31</v>
      </c>
      <c r="CG7" s="24">
        <v>224.88</v>
      </c>
      <c r="CH7" s="24">
        <v>228.64</v>
      </c>
      <c r="CI7" s="24">
        <v>239.46</v>
      </c>
      <c r="CJ7" s="24">
        <v>233.15</v>
      </c>
      <c r="CK7" s="24">
        <v>252.17</v>
      </c>
      <c r="CL7" s="24">
        <v>225.78</v>
      </c>
      <c r="CM7" s="24" t="s">
        <v>102</v>
      </c>
      <c r="CN7" s="24" t="s">
        <v>102</v>
      </c>
      <c r="CO7" s="24" t="s">
        <v>102</v>
      </c>
      <c r="CP7" s="24" t="s">
        <v>102</v>
      </c>
      <c r="CQ7" s="24" t="s">
        <v>102</v>
      </c>
      <c r="CR7" s="24">
        <v>42.4</v>
      </c>
      <c r="CS7" s="24">
        <v>42.28</v>
      </c>
      <c r="CT7" s="24">
        <v>41.06</v>
      </c>
      <c r="CU7" s="24">
        <v>42.09</v>
      </c>
      <c r="CV7" s="24">
        <v>42.15</v>
      </c>
      <c r="CW7" s="24">
        <v>43.17</v>
      </c>
      <c r="CX7" s="24">
        <v>81.58</v>
      </c>
      <c r="CY7" s="24">
        <v>81.62</v>
      </c>
      <c r="CZ7" s="24">
        <v>82.27</v>
      </c>
      <c r="DA7" s="24">
        <v>84.17</v>
      </c>
      <c r="DB7" s="24">
        <v>84.78</v>
      </c>
      <c r="DC7" s="24">
        <v>84.19</v>
      </c>
      <c r="DD7" s="24">
        <v>84.34</v>
      </c>
      <c r="DE7" s="24">
        <v>84.34</v>
      </c>
      <c r="DF7" s="24">
        <v>84.73</v>
      </c>
      <c r="DG7" s="24">
        <v>84.21</v>
      </c>
      <c r="DH7" s="24">
        <v>86.31</v>
      </c>
      <c r="DI7" s="24">
        <v>2.92</v>
      </c>
      <c r="DJ7" s="24">
        <v>5.85</v>
      </c>
      <c r="DK7" s="24">
        <v>8.73</v>
      </c>
      <c r="DL7" s="24">
        <v>11.63</v>
      </c>
      <c r="DM7" s="24">
        <v>14.49</v>
      </c>
      <c r="DN7" s="24">
        <v>21.36</v>
      </c>
      <c r="DO7" s="24">
        <v>22.79</v>
      </c>
      <c r="DP7" s="24">
        <v>24.8</v>
      </c>
      <c r="DQ7" s="24">
        <v>26.77</v>
      </c>
      <c r="DR7" s="24">
        <v>27.46</v>
      </c>
      <c r="DS7" s="24">
        <v>30.82</v>
      </c>
      <c r="DT7" s="24">
        <v>0</v>
      </c>
      <c r="DU7" s="24">
        <v>0</v>
      </c>
      <c r="DV7" s="24">
        <v>0</v>
      </c>
      <c r="DW7" s="24">
        <v>0</v>
      </c>
      <c r="DX7" s="24">
        <v>0</v>
      </c>
      <c r="DY7" s="24">
        <v>0.01</v>
      </c>
      <c r="DZ7" s="24">
        <v>0.01</v>
      </c>
      <c r="EA7" s="24">
        <v>0.02</v>
      </c>
      <c r="EB7" s="24">
        <v>7.0000000000000007E-2</v>
      </c>
      <c r="EC7" s="24">
        <v>0.02</v>
      </c>
      <c r="ED7" s="24">
        <v>0.06</v>
      </c>
      <c r="EE7" s="24">
        <v>0</v>
      </c>
      <c r="EF7" s="24">
        <v>0</v>
      </c>
      <c r="EG7" s="24">
        <v>0</v>
      </c>
      <c r="EH7" s="24">
        <v>0</v>
      </c>
      <c r="EI7" s="24">
        <v>0</v>
      </c>
      <c r="EJ7" s="24">
        <v>0.39</v>
      </c>
      <c r="EK7" s="24">
        <v>0.1</v>
      </c>
      <c r="EL7" s="24">
        <v>0.08</v>
      </c>
      <c r="EM7" s="24">
        <v>0.06</v>
      </c>
      <c r="EN7" s="24">
        <v>0.05</v>
      </c>
      <c r="EO7" s="24">
        <v>0.15</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110</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2026-01-23T07:00:38Z</cp:lastPrinted>
  <dcterms:created xsi:type="dcterms:W3CDTF">2025-12-23T06:12:28Z</dcterms:created>
  <dcterms:modified xsi:type="dcterms:W3CDTF">2026-02-12T09:13:52Z</dcterms:modified>
  <cp:category/>
</cp:coreProperties>
</file>