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57.50.131\0905_suido\◆◆H26～ 上下水道課◆◆\▼各グループ共通\★各グループ共通（調査・報告）\●R7\20260210〆_公営企業に係る経営比較分析表（令和6年度決算）\252123_高島市\252123_高島市\"/>
    </mc:Choice>
  </mc:AlternateContent>
  <workbookProtection workbookAlgorithmName="SHA-512" workbookHashValue="JtNfguOaFTd7vxepnrmfkLx3rXWHOwRoR7Qn4TgXN5bsromslchjH+zrRNjsOmsysZHH9R1Iaj+EB6RSin5nMA==" workbookSaltValue="r18+oiUzD/BlX7TkEGMDYQ==" workbookSpinCount="100000" lockStructure="1"/>
  <bookViews>
    <workbookView xWindow="0" yWindow="0" windowWidth="20490" windowHeight="7665"/>
  </bookViews>
  <sheets>
    <sheet name="法適用_下水道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O6" i="5"/>
  <c r="EN6" i="5"/>
  <c r="EM6" i="5"/>
  <c r="EL6" i="5"/>
  <c r="EK6" i="5"/>
  <c r="EJ6" i="5"/>
  <c r="EI6" i="5"/>
  <c r="EH6" i="5"/>
  <c r="EG6" i="5"/>
  <c r="EF6" i="5"/>
  <c r="EE6" i="5"/>
  <c r="ED6" i="5"/>
  <c r="N85" i="4" s="1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J85" i="4" s="1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F85" i="4" s="1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AL10" i="4" s="1"/>
  <c r="U6" i="5"/>
  <c r="BB8" i="4" s="1"/>
  <c r="T6" i="5"/>
  <c r="S6" i="5"/>
  <c r="AL8" i="4" s="1"/>
  <c r="R6" i="5"/>
  <c r="AD10" i="4" s="1"/>
  <c r="Q6" i="5"/>
  <c r="W10" i="4" s="1"/>
  <c r="P6" i="5"/>
  <c r="O6" i="5"/>
  <c r="I10" i="4" s="1"/>
  <c r="N6" i="5"/>
  <c r="B10" i="4" s="1"/>
  <c r="M6" i="5"/>
  <c r="AD8" i="4" s="1"/>
  <c r="L6" i="5"/>
  <c r="K6" i="5"/>
  <c r="J6" i="5"/>
  <c r="I8" i="4" s="1"/>
  <c r="I6" i="5"/>
  <c r="B8" i="4" s="1"/>
  <c r="H6" i="5"/>
  <c r="G6" i="5"/>
  <c r="F6" i="5"/>
  <c r="E6" i="5"/>
  <c r="D6" i="5"/>
  <c r="C6" i="5"/>
  <c r="B6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5" i="4"/>
  <c r="M85" i="4"/>
  <c r="L85" i="4"/>
  <c r="K85" i="4"/>
  <c r="I85" i="4"/>
  <c r="H85" i="4"/>
  <c r="G85" i="4"/>
  <c r="E85" i="4"/>
  <c r="BB10" i="4"/>
  <c r="AT10" i="4"/>
  <c r="P10" i="4"/>
  <c r="AT8" i="4"/>
  <c r="W8" i="4"/>
  <c r="P8" i="4"/>
  <c r="B6" i="4"/>
</calcChain>
</file>

<file path=xl/sharedStrings.xml><?xml version="1.0" encoding="utf-8"?>
<sst xmlns="http://schemas.openxmlformats.org/spreadsheetml/2006/main" count="231" uniqueCount="116">
  <si>
    <t>経営比較分析表（令和6年度決算）</t>
    <rPh sb="8" eb="10">
      <t>レイワ</t>
    </rPh>
    <rPh sb="11" eb="13">
      <t>ネンド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</si>
  <si>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</si>
  <si>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</si>
  <si>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</si>
  <si>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</si>
  <si>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</si>
  <si>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</si>
  <si>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</si>
  <si>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</si>
  <si>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</si>
  <si>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</si>
  <si>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</si>
  <si>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</si>
  <si>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</si>
  <si>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</si>
  <si>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</si>
  <si>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</si>
  <si>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</si>
  <si>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</si>
  <si>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</si>
  <si>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</si>
  <si>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</si>
  <si>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</si>
  <si>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令和6年度全国平均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</si>
  <si>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</si>
  <si>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</si>
  <si>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</si>
  <si>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</si>
  <si>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</si>
  <si>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</si>
  <si>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「経常収支比率」、「累積欠損金比率」、「流動比率」、「有形固定資産減価償却率」及び「管渠老朽化率」については、法非適用企業では算出できないため、法適用企業のみの類似団体平均値及び全国平均を算出しています。</t>
    <rPh sb="3" eb="5">
      <t>ケイジョウ</t>
    </rPh>
    <rPh sb="5" eb="7">
      <t>シュウシ</t>
    </rPh>
    <rPh sb="7" eb="9">
      <t>ヒリツ</t>
    </rPh>
    <rPh sb="12" eb="14">
      <t>ルイセキ</t>
    </rPh>
    <rPh sb="14" eb="17">
      <t>ケッソンキン</t>
    </rPh>
    <rPh sb="17" eb="19">
      <t>ヒリツ</t>
    </rPh>
    <rPh sb="22" eb="24">
      <t>リュウドウ</t>
    </rPh>
    <rPh sb="24" eb="26">
      <t>ヒリツ</t>
    </rPh>
    <rPh sb="29" eb="31">
      <t>ユウケイ</t>
    </rPh>
    <rPh sb="31" eb="35">
      <t>コテイシサン</t>
    </rPh>
    <rPh sb="35" eb="37">
      <t>ゲンカ</t>
    </rPh>
    <rPh sb="37" eb="39">
      <t>ショウキャク</t>
    </rPh>
    <rPh sb="39" eb="40">
      <t>リツ</t>
    </rPh>
    <rPh sb="41" eb="42">
      <t>オヨ</t>
    </rPh>
    <rPh sb="44" eb="46">
      <t>カンキョ</t>
    </rPh>
    <rPh sb="46" eb="49">
      <t>ロウキュウカ</t>
    </rPh>
    <rPh sb="49" eb="50">
      <t>リツ</t>
    </rPh>
    <rPh sb="57" eb="59">
      <t>ホウヒ</t>
    </rPh>
    <rPh sb="59" eb="61">
      <t>テキヨウ</t>
    </rPh>
    <rPh sb="61" eb="63">
      <t>キギョウ</t>
    </rPh>
    <rPh sb="65" eb="67">
      <t>サンシュツ</t>
    </rPh>
    <rPh sb="74" eb="77">
      <t>ホウテキヨウ</t>
    </rPh>
    <rPh sb="77" eb="79">
      <t>キギョウ</t>
    </rPh>
    <rPh sb="82" eb="84">
      <t>ルイジ</t>
    </rPh>
    <rPh sb="84" eb="86">
      <t>ダンタイ</t>
    </rPh>
    <rPh sb="86" eb="88">
      <t>ヘイキン</t>
    </rPh>
    <rPh sb="88" eb="89">
      <t>アタイ</t>
    </rPh>
    <rPh sb="89" eb="90">
      <t>オヨ</t>
    </rPh>
    <rPh sb="91" eb="93">
      <t>ゼンコク</t>
    </rPh>
    <rPh sb="93" eb="95">
      <t>ヘイキン</t>
    </rPh>
    <rPh sb="96" eb="98">
      <t>サンシュツ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</si>
  <si>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</si>
  <si>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</si>
  <si>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</si>
  <si>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</si>
  <si>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</si>
  <si>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</si>
  <si>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</si>
  <si>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</si>
  <si>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</si>
  <si>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</si>
  <si>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</si>
  <si>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</si>
  <si>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下水道事業(法適用)</t>
    <rPh sb="3" eb="5">
      <t>ジギョウ</t>
    </rPh>
    <rPh sb="6" eb="7">
      <t>ホウ</t>
    </rPh>
    <rPh sb="7" eb="9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</si>
  <si>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</si>
  <si>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</si>
  <si>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</si>
  <si>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</si>
  <si>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</si>
  <si>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</si>
  <si>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</si>
  <si>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</si>
  <si>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</si>
  <si>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</si>
  <si>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</si>
  <si>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</si>
  <si>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</si>
  <si>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</si>
  <si>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</si>
  <si>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</si>
  <si>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</si>
  <si>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</si>
  <si>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</si>
  <si>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</si>
  <si>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</si>
  <si>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</si>
  <si>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</si>
  <si>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</si>
  <si>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</si>
  <si>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</si>
  <si>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</si>
  <si>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</si>
  <si>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</si>
  <si>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</si>
  <si>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</si>
  <si>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</si>
  <si>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</si>
  <si>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</si>
  <si>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</si>
  <si>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</si>
  <si>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</si>
  <si>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</si>
  <si>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</si>
  <si>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</si>
  <si>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</si>
  <si>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</si>
  <si>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</si>
  <si>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</si>
  <si>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</si>
  <si>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</si>
  <si>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</si>
  <si>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</si>
  <si>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</si>
  <si>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</si>
  <si>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</si>
  <si>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</si>
  <si>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滋賀県　高島市</t>
  </si>
  <si>
    <t>法適用</t>
  </si>
  <si>
    <t>下水道事業</t>
  </si>
  <si>
    <t>特定環境保全公共下水道</t>
  </si>
  <si>
    <t>D2</t>
  </si>
  <si>
    <t>非設置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</si>
  <si>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</si>
  <si>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</si>
  <si>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</si>
  <si>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</si>
  <si>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</si>
  <si>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</si>
  <si>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</si>
  <si>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</si>
  <si>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"R"yy</t>
    <phoneticPr fontId="4"/>
  </si>
  <si>
    <t>"R"yy</t>
    <phoneticPr fontId="4"/>
  </si>
  <si>
    <t>←書式設定</t>
    <rPh sb="1" eb="3">
      <t>ショシキ</t>
    </rPh>
    <rPh sb="3" eb="5">
      <t>セッテイ</t>
    </rPh>
    <phoneticPr fontId="4"/>
  </si>
  <si>
    <t>①有形固定資産減価償却率は、類似団体を上回っており、年々上昇傾向にあるが、法定耐用年数を経過した管渠はないことから、②管渠老朽化率は０となっており、また、更新を実施していないため、③管渠改善率も０となっている。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rPh sb="14" eb="16">
      <t>ルイジ</t>
    </rPh>
    <rPh sb="16" eb="18">
      <t>ダンタイ</t>
    </rPh>
    <rPh sb="19" eb="21">
      <t>ウワマワ</t>
    </rPh>
    <rPh sb="26" eb="28">
      <t>ネンネン</t>
    </rPh>
    <rPh sb="28" eb="30">
      <t>ジョウショウ</t>
    </rPh>
    <rPh sb="30" eb="32">
      <t>ケイコウ</t>
    </rPh>
    <rPh sb="37" eb="39">
      <t>ホウテイ</t>
    </rPh>
    <rPh sb="39" eb="41">
      <t>タイヨウ</t>
    </rPh>
    <rPh sb="41" eb="43">
      <t>ネンスウ</t>
    </rPh>
    <rPh sb="44" eb="46">
      <t>ケイカ</t>
    </rPh>
    <rPh sb="48" eb="50">
      <t>カンキョ</t>
    </rPh>
    <rPh sb="59" eb="61">
      <t>カンキョ</t>
    </rPh>
    <rPh sb="61" eb="64">
      <t>ロウキュウカ</t>
    </rPh>
    <rPh sb="64" eb="65">
      <t>リツ</t>
    </rPh>
    <rPh sb="77" eb="79">
      <t>コウシン</t>
    </rPh>
    <rPh sb="80" eb="82">
      <t>ジッシ</t>
    </rPh>
    <rPh sb="91" eb="93">
      <t>カンキョ</t>
    </rPh>
    <rPh sb="93" eb="95">
      <t>カイゼン</t>
    </rPh>
    <rPh sb="95" eb="96">
      <t>リツ</t>
    </rPh>
    <phoneticPr fontId="4"/>
  </si>
  <si>
    <t>①経常収支比率は、前年度をわずかに上回ったが、類似団体より低位で推移している。
③流動比率は、手持ち資金が少なく、類似団体と比較して低位で推移していることから、資金の造成を図る必要がある。
④企業債残高対事業規模比率は、類似団体より低位で推移しているが、処理場の機械装置が更新時期を迎えつつあり、今後は企業債残高が増える見込みである。
⑤経費回収率は、汚水処理費の減少により前年度を上回った。
⑥汚水処理原価は、汚水処理費の減少により前年度を下回った。
⑦施設利用率は、類似団体を上回っている。
⑧水洗化率は、農業集落排水からの接続により年々上昇しているが、継続した啓発により引き続き水洗化率の向上を目指す必要がある。</t>
    <rPh sb="0" eb="7">
      <t>１ケイジョウシュウシヒリツ</t>
    </rPh>
    <rPh sb="23" eb="25">
      <t>ルイジ</t>
    </rPh>
    <rPh sb="25" eb="27">
      <t>ダンタイ</t>
    </rPh>
    <rPh sb="29" eb="31">
      <t>テイイ</t>
    </rPh>
    <rPh sb="32" eb="34">
      <t>スイイ</t>
    </rPh>
    <rPh sb="41" eb="45">
      <t>リュウドウヒリツ</t>
    </rPh>
    <rPh sb="47" eb="49">
      <t>テモ</t>
    </rPh>
    <rPh sb="50" eb="52">
      <t>シキン</t>
    </rPh>
    <rPh sb="53" eb="54">
      <t>スク</t>
    </rPh>
    <rPh sb="66" eb="68">
      <t>テイイ</t>
    </rPh>
    <rPh sb="96" eb="102">
      <t>キギョウサイザンダカタイ</t>
    </rPh>
    <rPh sb="102" eb="104">
      <t>ジギョウ</t>
    </rPh>
    <rPh sb="104" eb="106">
      <t>キボ</t>
    </rPh>
    <rPh sb="106" eb="108">
      <t>ヒリツ</t>
    </rPh>
    <rPh sb="110" eb="112">
      <t>ルイジ</t>
    </rPh>
    <rPh sb="112" eb="114">
      <t>ダンタイ</t>
    </rPh>
    <rPh sb="116" eb="118">
      <t>テイイ</t>
    </rPh>
    <rPh sb="119" eb="121">
      <t>スイイ</t>
    </rPh>
    <rPh sb="127" eb="130">
      <t>ショリジョウ</t>
    </rPh>
    <rPh sb="131" eb="133">
      <t>キカイ</t>
    </rPh>
    <rPh sb="133" eb="135">
      <t>ソウチ</t>
    </rPh>
    <rPh sb="136" eb="138">
      <t>コウシン</t>
    </rPh>
    <rPh sb="138" eb="140">
      <t>ジキ</t>
    </rPh>
    <rPh sb="141" eb="142">
      <t>ムカ</t>
    </rPh>
    <rPh sb="148" eb="150">
      <t>コンゴ</t>
    </rPh>
    <rPh sb="151" eb="154">
      <t>キギョウサイ</t>
    </rPh>
    <rPh sb="154" eb="156">
      <t>ザンダカ</t>
    </rPh>
    <rPh sb="157" eb="158">
      <t>フ</t>
    </rPh>
    <rPh sb="160" eb="162">
      <t>ミコ</t>
    </rPh>
    <rPh sb="169" eb="171">
      <t>ケイヒ</t>
    </rPh>
    <rPh sb="171" eb="174">
      <t>カイシュウリツ</t>
    </rPh>
    <rPh sb="182" eb="184">
      <t>ゲンショウ</t>
    </rPh>
    <rPh sb="187" eb="190">
      <t>ゼンネンド</t>
    </rPh>
    <rPh sb="191" eb="192">
      <t>ウワ</t>
    </rPh>
    <rPh sb="198" eb="200">
      <t>オスイ</t>
    </rPh>
    <rPh sb="200" eb="202">
      <t>ショリ</t>
    </rPh>
    <rPh sb="202" eb="204">
      <t>ゲンカ</t>
    </rPh>
    <rPh sb="212" eb="214">
      <t>ゲンショウ</t>
    </rPh>
    <rPh sb="217" eb="220">
      <t>ゼンネンド</t>
    </rPh>
    <rPh sb="221" eb="222">
      <t>シタ</t>
    </rPh>
    <rPh sb="228" eb="230">
      <t>シセツ</t>
    </rPh>
    <rPh sb="230" eb="232">
      <t>リヨウ</t>
    </rPh>
    <rPh sb="232" eb="233">
      <t>リツ</t>
    </rPh>
    <rPh sb="235" eb="237">
      <t>ルイジ</t>
    </rPh>
    <rPh sb="237" eb="239">
      <t>ダンタイ</t>
    </rPh>
    <rPh sb="240" eb="242">
      <t>ウワマワ</t>
    </rPh>
    <rPh sb="249" eb="253">
      <t>スイセンカリツ</t>
    </rPh>
    <rPh sb="255" eb="257">
      <t>ノウギョウ</t>
    </rPh>
    <rPh sb="257" eb="259">
      <t>シュウラク</t>
    </rPh>
    <rPh sb="259" eb="261">
      <t>ハイスイ</t>
    </rPh>
    <rPh sb="264" eb="266">
      <t>セツゾク</t>
    </rPh>
    <rPh sb="269" eb="271">
      <t>ネンネン</t>
    </rPh>
    <rPh sb="271" eb="273">
      <t>ジョウショウ</t>
    </rPh>
    <rPh sb="279" eb="281">
      <t>ケイゾク</t>
    </rPh>
    <rPh sb="283" eb="285">
      <t>ケイハツ</t>
    </rPh>
    <rPh sb="288" eb="289">
      <t>ヒ</t>
    </rPh>
    <rPh sb="290" eb="291">
      <t>ツヅ</t>
    </rPh>
    <rPh sb="292" eb="295">
      <t>スイセンカ</t>
    </rPh>
    <rPh sb="295" eb="296">
      <t>リツ</t>
    </rPh>
    <rPh sb="297" eb="299">
      <t>コウジョウ</t>
    </rPh>
    <rPh sb="300" eb="302">
      <t>メザ</t>
    </rPh>
    <rPh sb="303" eb="305">
      <t>ヒツヨウ</t>
    </rPh>
    <phoneticPr fontId="4"/>
  </si>
  <si>
    <t>　下水道事業を取り巻く状況は、今後も厳しさを増すことが予測されます。このため、事業の効率化や経費の縮減に引き続き取り組み、また施設の老朽化については、ストックマネジメント計画に基づく計画的かつ効率的な改築・更新を行うことで、持続可能な事業経営に努めていく必要があります。</t>
    <rPh sb="1" eb="4">
      <t>ゲスイドウ</t>
    </rPh>
    <rPh sb="4" eb="6">
      <t>ジギョウ</t>
    </rPh>
    <rPh sb="7" eb="8">
      <t>ト</t>
    </rPh>
    <rPh sb="9" eb="10">
      <t>マ</t>
    </rPh>
    <rPh sb="11" eb="13">
      <t>ジョウキョウ</t>
    </rPh>
    <rPh sb="15" eb="17">
      <t>コンゴ</t>
    </rPh>
    <rPh sb="18" eb="19">
      <t>キビ</t>
    </rPh>
    <rPh sb="22" eb="23">
      <t>マ</t>
    </rPh>
    <rPh sb="27" eb="29">
      <t>ヨソク</t>
    </rPh>
    <rPh sb="39" eb="41">
      <t>ジギョウ</t>
    </rPh>
    <rPh sb="42" eb="45">
      <t>コウリツカ</t>
    </rPh>
    <rPh sb="46" eb="48">
      <t>ケイヒ</t>
    </rPh>
    <rPh sb="49" eb="51">
      <t>シュクゲン</t>
    </rPh>
    <rPh sb="52" eb="53">
      <t>ヒ</t>
    </rPh>
    <rPh sb="54" eb="55">
      <t>ツヅ</t>
    </rPh>
    <rPh sb="56" eb="57">
      <t>ト</t>
    </rPh>
    <rPh sb="58" eb="59">
      <t>ク</t>
    </rPh>
    <rPh sb="63" eb="65">
      <t>シセツ</t>
    </rPh>
    <rPh sb="66" eb="69">
      <t>ロウキュウカ</t>
    </rPh>
    <rPh sb="85" eb="87">
      <t>ケイカク</t>
    </rPh>
    <rPh sb="88" eb="89">
      <t>モト</t>
    </rPh>
    <rPh sb="91" eb="94">
      <t>ケイカクテキ</t>
    </rPh>
    <rPh sb="96" eb="99">
      <t>コウリツテキ</t>
    </rPh>
    <rPh sb="100" eb="102">
      <t>カイチク</t>
    </rPh>
    <rPh sb="103" eb="105">
      <t>コウシン</t>
    </rPh>
    <rPh sb="106" eb="107">
      <t>オコナ</t>
    </rPh>
    <rPh sb="112" eb="116">
      <t>ジゾクカノウ</t>
    </rPh>
    <rPh sb="117" eb="121">
      <t>ジギョウケイエイ</t>
    </rPh>
    <rPh sb="122" eb="123">
      <t>ツト</t>
    </rPh>
    <rPh sb="127" eb="129">
      <t>ヒツヨウ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</si>
</sst>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&quot;R&quot;yy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D9-49BE-B1E6-594A83CBD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1920"/>
        <c:axId val="214084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0.39</c:v>
                </c:pt>
                <c:pt idx="1">
                  <c:v>0.1</c:v>
                </c:pt>
                <c:pt idx="2">
                  <c:v>0.08</c:v>
                </c:pt>
                <c:pt idx="3">
                  <c:v>0.06</c:v>
                </c:pt>
                <c:pt idx="4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D9-49BE-B1E6-594A83CBD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1920"/>
        <c:axId val="214084224"/>
      </c:lineChart>
      <c:dateAx>
        <c:axId val="2140819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4084224"/>
        <c:crosses val="autoZero"/>
        <c:auto val="1"/>
        <c:lblOffset val="100"/>
        <c:baseTimeUnit val="years"/>
      </c:dateAx>
      <c:valAx>
        <c:axId val="214084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1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67.78</c:v>
                </c:pt>
                <c:pt idx="1">
                  <c:v>64</c:v>
                </c:pt>
                <c:pt idx="2">
                  <c:v>63.33</c:v>
                </c:pt>
                <c:pt idx="3">
                  <c:v>61.56</c:v>
                </c:pt>
                <c:pt idx="4">
                  <c:v>60.44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6F-4D6A-8259-B18557901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96320"/>
        <c:axId val="1398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42.4</c:v>
                </c:pt>
                <c:pt idx="1">
                  <c:v>42.28</c:v>
                </c:pt>
                <c:pt idx="2">
                  <c:v>41.06</c:v>
                </c:pt>
                <c:pt idx="3">
                  <c:v>42.09</c:v>
                </c:pt>
                <c:pt idx="4">
                  <c:v>42.15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6F-4D6A-8259-B18557901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96320"/>
        <c:axId val="139898240"/>
      </c:lineChart>
      <c:dateAx>
        <c:axId val="1398963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98240"/>
        <c:crosses val="autoZero"/>
        <c:auto val="1"/>
        <c:lblOffset val="100"/>
        <c:baseTimeUnit val="years"/>
      </c:dateAx>
      <c:valAx>
        <c:axId val="1398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96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84</c:v>
                </c:pt>
                <c:pt idx="1">
                  <c:v>86.53</c:v>
                </c:pt>
                <c:pt idx="2">
                  <c:v>87.04</c:v>
                </c:pt>
                <c:pt idx="3">
                  <c:v>87.38</c:v>
                </c:pt>
                <c:pt idx="4">
                  <c:v>87.54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EB-43A0-84A0-61EA52AD4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08384"/>
        <c:axId val="20221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84.19</c:v>
                </c:pt>
                <c:pt idx="1">
                  <c:v>84.34</c:v>
                </c:pt>
                <c:pt idx="2">
                  <c:v>84.34</c:v>
                </c:pt>
                <c:pt idx="3">
                  <c:v>84.73</c:v>
                </c:pt>
                <c:pt idx="4">
                  <c:v>84.21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EB-43A0-84A0-61EA52AD4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08384"/>
        <c:axId val="202210304"/>
      </c:lineChart>
      <c:dateAx>
        <c:axId val="20220838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2210304"/>
        <c:crosses val="autoZero"/>
        <c:auto val="1"/>
        <c:lblOffset val="100"/>
        <c:baseTimeUnit val="years"/>
      </c:dateAx>
      <c:valAx>
        <c:axId val="20221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083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59"/>
          <c:y val="0.15806945669028433"/>
          <c:w val="0.8602616255212191"/>
          <c:h val="0.5593443873839997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100.06</c:v>
                </c:pt>
                <c:pt idx="1">
                  <c:v>100.11</c:v>
                </c:pt>
                <c:pt idx="2">
                  <c:v>100.07</c:v>
                </c:pt>
                <c:pt idx="3">
                  <c:v>100.06</c:v>
                </c:pt>
                <c:pt idx="4">
                  <c:v>100.14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0-4562-A805-5418B48BB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880"/>
        <c:axId val="2182990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#,##0.00;"△"#,##0.00;"-"</c:formatCode>
                <c:ptCount val="5"/>
                <c:pt idx="0">
                  <c:v>105.78</c:v>
                </c:pt>
                <c:pt idx="1">
                  <c:v>106.09</c:v>
                </c:pt>
                <c:pt idx="2">
                  <c:v>106.44</c:v>
                </c:pt>
                <c:pt idx="3">
                  <c:v>107.11</c:v>
                </c:pt>
                <c:pt idx="4">
                  <c:v>106.38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60-4562-A805-5418B48BB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880"/>
        <c:axId val="218299008"/>
      </c:lineChart>
      <c:dateAx>
        <c:axId val="21761088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8299008"/>
        <c:crosses val="autoZero"/>
        <c:auto val="1"/>
        <c:lblOffset val="100"/>
        <c:baseTimeUnit val="years"/>
      </c:dateAx>
      <c:valAx>
        <c:axId val="2182990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8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データ!$DI$6:$DM$6</c:f>
              <c:numCache>
                <c:formatCode>#,##0.00;"△"#,##0.00;"-"</c:formatCode>
                <c:ptCount val="5"/>
                <c:pt idx="0">
                  <c:v>38.299999999999997</c:v>
                </c:pt>
                <c:pt idx="1">
                  <c:v>40</c:v>
                </c:pt>
                <c:pt idx="2">
                  <c:v>41.69</c:v>
                </c:pt>
                <c:pt idx="3">
                  <c:v>43.33</c:v>
                </c:pt>
                <c:pt idx="4">
                  <c:v>44.78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3E-4E91-B9FF-1C4AA35F9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672"/>
        <c:axId val="732305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#,##0.00;"△"#,##0.00;"-"</c:formatCode>
                <c:ptCount val="5"/>
                <c:pt idx="0">
                  <c:v>21.36</c:v>
                </c:pt>
                <c:pt idx="1">
                  <c:v>22.79</c:v>
                </c:pt>
                <c:pt idx="2">
                  <c:v>24.8</c:v>
                </c:pt>
                <c:pt idx="3">
                  <c:v>26.77</c:v>
                </c:pt>
                <c:pt idx="4">
                  <c:v>27.46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3E-4E91-B9FF-1C4AA35F9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672"/>
        <c:axId val="73230592"/>
      </c:lineChart>
      <c:dateAx>
        <c:axId val="7322867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30592"/>
        <c:crosses val="autoZero"/>
        <c:auto val="1"/>
        <c:lblOffset val="100"/>
        <c:baseTimeUnit val="years"/>
      </c:dateAx>
      <c:valAx>
        <c:axId val="732305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6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6-4EC8-93E4-57F1E9F3A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40576"/>
        <c:axId val="73242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#,##0.00;"△"#,##0.00;"-"</c:formatCode>
                <c:ptCount val="5"/>
                <c:pt idx="0">
                  <c:v>0.01</c:v>
                </c:pt>
                <c:pt idx="1">
                  <c:v>0.01</c:v>
                </c:pt>
                <c:pt idx="2">
                  <c:v>0.02</c:v>
                </c:pt>
                <c:pt idx="3">
                  <c:v>7.0000000000000007E-2</c:v>
                </c:pt>
                <c:pt idx="4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06-4EC8-93E4-57F1E9F3A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40576"/>
        <c:axId val="73242496"/>
      </c:lineChart>
      <c:dateAx>
        <c:axId val="7324057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42496"/>
        <c:crosses val="autoZero"/>
        <c:auto val="1"/>
        <c:lblOffset val="100"/>
        <c:baseTimeUnit val="years"/>
      </c:dateAx>
      <c:valAx>
        <c:axId val="73242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405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84-49C1-AC0D-F8875D4EB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56320"/>
        <c:axId val="73258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#,##0.00;"△"#,##0.00;"-"</c:formatCode>
                <c:ptCount val="5"/>
                <c:pt idx="0">
                  <c:v>63.96</c:v>
                </c:pt>
                <c:pt idx="1">
                  <c:v>69.42</c:v>
                </c:pt>
                <c:pt idx="2">
                  <c:v>72.86</c:v>
                </c:pt>
                <c:pt idx="3">
                  <c:v>69.540000000000006</c:v>
                </c:pt>
                <c:pt idx="4">
                  <c:v>70.63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84-49C1-AC0D-F8875D4EB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56320"/>
        <c:axId val="73258496"/>
      </c:lineChart>
      <c:dateAx>
        <c:axId val="732563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58496"/>
        <c:crosses val="autoZero"/>
        <c:auto val="1"/>
        <c:lblOffset val="100"/>
        <c:baseTimeUnit val="years"/>
      </c:dateAx>
      <c:valAx>
        <c:axId val="73258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56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データ!$AU$6:$AY$6</c:f>
              <c:numCache>
                <c:formatCode>#,##0.00;"△"#,##0.00;"-"</c:formatCode>
                <c:ptCount val="5"/>
                <c:pt idx="0">
                  <c:v>31.32</c:v>
                </c:pt>
                <c:pt idx="1">
                  <c:v>36.51</c:v>
                </c:pt>
                <c:pt idx="2">
                  <c:v>33.92</c:v>
                </c:pt>
                <c:pt idx="3">
                  <c:v>36.47</c:v>
                </c:pt>
                <c:pt idx="4">
                  <c:v>29.55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52-4CF9-ADEA-5EE73E4FB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8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#,##0.00;"△"#,##0.00;"-"</c:formatCode>
                <c:ptCount val="5"/>
                <c:pt idx="0">
                  <c:v>44.24</c:v>
                </c:pt>
                <c:pt idx="1">
                  <c:v>43.07</c:v>
                </c:pt>
                <c:pt idx="2">
                  <c:v>45.42</c:v>
                </c:pt>
                <c:pt idx="3">
                  <c:v>50.63</c:v>
                </c:pt>
                <c:pt idx="4">
                  <c:v>53.28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52-4CF9-ADEA-5EE73E4FB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8224"/>
      </c:lineChart>
      <c:dateAx>
        <c:axId val="733378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48224"/>
        <c:crosses val="autoZero"/>
        <c:auto val="1"/>
        <c:lblOffset val="100"/>
        <c:baseTimeUnit val="years"/>
      </c:dateAx>
      <c:valAx>
        <c:axId val="73348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66.55</c:v>
                </c:pt>
                <c:pt idx="1">
                  <c:v>67.59</c:v>
                </c:pt>
                <c:pt idx="2">
                  <c:v>63.61</c:v>
                </c:pt>
                <c:pt idx="3">
                  <c:v>57.64</c:v>
                </c:pt>
                <c:pt idx="4">
                  <c:v>53.54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F8-4D34-9FF8-8213A6A67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6144"/>
        <c:axId val="73368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1258.43</c:v>
                </c:pt>
                <c:pt idx="1">
                  <c:v>1163.75</c:v>
                </c:pt>
                <c:pt idx="2">
                  <c:v>1195.47</c:v>
                </c:pt>
                <c:pt idx="3">
                  <c:v>1168.69</c:v>
                </c:pt>
                <c:pt idx="4">
                  <c:v>1142.44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F8-4D34-9FF8-8213A6A67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6144"/>
        <c:axId val="73368320"/>
      </c:lineChart>
      <c:dateAx>
        <c:axId val="7336614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68320"/>
        <c:crosses val="autoZero"/>
        <c:auto val="1"/>
        <c:lblOffset val="100"/>
        <c:baseTimeUnit val="years"/>
      </c:dateAx>
      <c:valAx>
        <c:axId val="73368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6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86.59</c:v>
                </c:pt>
                <c:pt idx="1">
                  <c:v>94.87</c:v>
                </c:pt>
                <c:pt idx="2">
                  <c:v>92.9</c:v>
                </c:pt>
                <c:pt idx="3">
                  <c:v>88.98</c:v>
                </c:pt>
                <c:pt idx="4">
                  <c:v>94.35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FB-463B-A97F-36448B8C2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4432"/>
        <c:axId val="74809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73.36</c:v>
                </c:pt>
                <c:pt idx="1">
                  <c:v>72.599999999999994</c:v>
                </c:pt>
                <c:pt idx="2">
                  <c:v>69.430000000000007</c:v>
                </c:pt>
                <c:pt idx="3">
                  <c:v>70.709999999999994</c:v>
                </c:pt>
                <c:pt idx="4">
                  <c:v>66.63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FB-463B-A97F-36448B8C2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4432"/>
        <c:axId val="74809728"/>
      </c:lineChart>
      <c:dateAx>
        <c:axId val="7339443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4809728"/>
        <c:crosses val="autoZero"/>
        <c:auto val="1"/>
        <c:lblOffset val="100"/>
        <c:baseTimeUnit val="years"/>
      </c:dateAx>
      <c:valAx>
        <c:axId val="74809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44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186.05</c:v>
                </c:pt>
                <c:pt idx="1">
                  <c:v>180.27</c:v>
                </c:pt>
                <c:pt idx="2">
                  <c:v>184.58</c:v>
                </c:pt>
                <c:pt idx="3">
                  <c:v>193.29</c:v>
                </c:pt>
                <c:pt idx="4">
                  <c:v>183.41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12-4250-B761-52FBF90AE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63936"/>
        <c:axId val="139874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224.88</c:v>
                </c:pt>
                <c:pt idx="1">
                  <c:v>228.64</c:v>
                </c:pt>
                <c:pt idx="2">
                  <c:v>239.46</c:v>
                </c:pt>
                <c:pt idx="3">
                  <c:v>233.15</c:v>
                </c:pt>
                <c:pt idx="4">
                  <c:v>252.17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12-4250-B761-52FBF90AE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63936"/>
        <c:axId val="139874304"/>
      </c:lineChart>
      <c:dateAx>
        <c:axId val="13986393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74304"/>
        <c:crosses val="autoZero"/>
        <c:auto val="1"/>
        <c:lblOffset val="100"/>
        <c:baseTimeUnit val="years"/>
      </c:dateAx>
      <c:valAx>
        <c:axId val="139874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63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19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3281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214361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21005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19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3281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2143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21005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419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6235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8051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3873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8043559-BB88-4DCA-AFFE-D566B8EC0B3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【105.07】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72735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3C894E2-3388-45D4-ADA6-4E9F73F3095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【63.54】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11597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ABFE250-216D-4F1D-884E-B35F672AEA4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【50.90】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50459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EB1EC54-BD95-4EB2-90D8-8C753A0F238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【1,099.15】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50459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916336ED-8125-42BA-B072-60D81F95EFF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【86.31】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11597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01DF2C3-36FE-4204-A77F-FEFBA41BD06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【43.17】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72735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8D39547-F90C-4268-B05D-B6C298FC850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【225.78】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3873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09E5594-1987-4AD2-A704-29DA18E2E10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【72.92】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4236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505556C-F08D-48B6-BA04-75A8B91482D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【30.82】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9622386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F041AD7-F6DC-40D4-902F-CB11B6BEBAB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【0.06】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47868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BD7D11B-3FAF-47C7-A144-8B50C4AFE8B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【0.15】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5"/>
  <sheetViews>
    <sheetView showGridLines="0" tabSelected="1" topLeftCell="AG59" zoomScaleNormal="100" workbookViewId="0">
      <selection activeCell="BL83" sqref="BL83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66" t="s">
        <v>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</row>
    <row r="3" spans="1:78" ht="9.75" customHeight="1" x14ac:dyDescent="0.15">
      <c r="A3" s="2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</row>
    <row r="4" spans="1:78" ht="9.75" customHeight="1" x14ac:dyDescent="0.15">
      <c r="A4" s="2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67" t="str">
        <f>データ!H6</f>
        <v>滋賀県　高島市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50" t="s">
        <v>1</v>
      </c>
      <c r="C7" s="50"/>
      <c r="D7" s="50"/>
      <c r="E7" s="50"/>
      <c r="F7" s="50"/>
      <c r="G7" s="50"/>
      <c r="H7" s="50"/>
      <c r="I7" s="50" t="s">
        <v>2</v>
      </c>
      <c r="J7" s="50"/>
      <c r="K7" s="50"/>
      <c r="L7" s="50"/>
      <c r="M7" s="50"/>
      <c r="N7" s="50"/>
      <c r="O7" s="50"/>
      <c r="P7" s="50" t="s">
        <v>3</v>
      </c>
      <c r="Q7" s="50"/>
      <c r="R7" s="50"/>
      <c r="S7" s="50"/>
      <c r="T7" s="50"/>
      <c r="U7" s="50"/>
      <c r="V7" s="50"/>
      <c r="W7" s="50" t="s">
        <v>4</v>
      </c>
      <c r="X7" s="50"/>
      <c r="Y7" s="50"/>
      <c r="Z7" s="50"/>
      <c r="AA7" s="50"/>
      <c r="AB7" s="50"/>
      <c r="AC7" s="50"/>
      <c r="AD7" s="50" t="s">
        <v>5</v>
      </c>
      <c r="AE7" s="50"/>
      <c r="AF7" s="50"/>
      <c r="AG7" s="50"/>
      <c r="AH7" s="50"/>
      <c r="AI7" s="50"/>
      <c r="AJ7" s="50"/>
      <c r="AK7" s="3"/>
      <c r="AL7" s="50" t="s">
        <v>6</v>
      </c>
      <c r="AM7" s="50"/>
      <c r="AN7" s="50"/>
      <c r="AO7" s="50"/>
      <c r="AP7" s="50"/>
      <c r="AQ7" s="50"/>
      <c r="AR7" s="50"/>
      <c r="AS7" s="50"/>
      <c r="AT7" s="50" t="s">
        <v>7</v>
      </c>
      <c r="AU7" s="50"/>
      <c r="AV7" s="50"/>
      <c r="AW7" s="50"/>
      <c r="AX7" s="50"/>
      <c r="AY7" s="50"/>
      <c r="AZ7" s="50"/>
      <c r="BA7" s="50"/>
      <c r="BB7" s="50" t="s">
        <v>8</v>
      </c>
      <c r="BC7" s="50"/>
      <c r="BD7" s="50"/>
      <c r="BE7" s="50"/>
      <c r="BF7" s="50"/>
      <c r="BG7" s="50"/>
      <c r="BH7" s="50"/>
      <c r="BI7" s="50"/>
      <c r="BJ7" s="3"/>
      <c r="BK7" s="3"/>
      <c r="BL7" s="68" t="s">
        <v>9</v>
      </c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70"/>
    </row>
    <row r="8" spans="1:78" ht="18.75" customHeight="1" x14ac:dyDescent="0.15">
      <c r="A8" s="2"/>
      <c r="B8" s="64" t="str">
        <f>データ!I6</f>
        <v>法適用</v>
      </c>
      <c r="C8" s="64"/>
      <c r="D8" s="64"/>
      <c r="E8" s="64"/>
      <c r="F8" s="64"/>
      <c r="G8" s="64"/>
      <c r="H8" s="64"/>
      <c r="I8" s="64" t="str">
        <f>データ!J6</f>
        <v>下水道事業</v>
      </c>
      <c r="J8" s="64"/>
      <c r="K8" s="64"/>
      <c r="L8" s="64"/>
      <c r="M8" s="64"/>
      <c r="N8" s="64"/>
      <c r="O8" s="64"/>
      <c r="P8" s="64" t="str">
        <f>データ!K6</f>
        <v>特定環境保全公共下水道</v>
      </c>
      <c r="Q8" s="64"/>
      <c r="R8" s="64"/>
      <c r="S8" s="64"/>
      <c r="T8" s="64"/>
      <c r="U8" s="64"/>
      <c r="V8" s="64"/>
      <c r="W8" s="64" t="str">
        <f>データ!L6</f>
        <v>D2</v>
      </c>
      <c r="X8" s="64"/>
      <c r="Y8" s="64"/>
      <c r="Z8" s="64"/>
      <c r="AA8" s="64"/>
      <c r="AB8" s="64"/>
      <c r="AC8" s="64"/>
      <c r="AD8" s="65" t="str">
        <f>データ!$M$6</f>
        <v>非設置</v>
      </c>
      <c r="AE8" s="65"/>
      <c r="AF8" s="65"/>
      <c r="AG8" s="65"/>
      <c r="AH8" s="65"/>
      <c r="AI8" s="65"/>
      <c r="AJ8" s="65"/>
      <c r="AK8" s="3"/>
      <c r="AL8" s="44">
        <f>データ!S6</f>
        <v>45190</v>
      </c>
      <c r="AM8" s="44"/>
      <c r="AN8" s="44"/>
      <c r="AO8" s="44"/>
      <c r="AP8" s="44"/>
      <c r="AQ8" s="44"/>
      <c r="AR8" s="44"/>
      <c r="AS8" s="44"/>
      <c r="AT8" s="45">
        <f>データ!T6</f>
        <v>693.05</v>
      </c>
      <c r="AU8" s="45"/>
      <c r="AV8" s="45"/>
      <c r="AW8" s="45"/>
      <c r="AX8" s="45"/>
      <c r="AY8" s="45"/>
      <c r="AZ8" s="45"/>
      <c r="BA8" s="45"/>
      <c r="BB8" s="45">
        <f>データ!U6</f>
        <v>65.2</v>
      </c>
      <c r="BC8" s="45"/>
      <c r="BD8" s="45"/>
      <c r="BE8" s="45"/>
      <c r="BF8" s="45"/>
      <c r="BG8" s="45"/>
      <c r="BH8" s="45"/>
      <c r="BI8" s="45"/>
      <c r="BJ8" s="3"/>
      <c r="BK8" s="3"/>
      <c r="BL8" s="60" t="s">
        <v>10</v>
      </c>
      <c r="BM8" s="61"/>
      <c r="BN8" s="62" t="s">
        <v>11</v>
      </c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3"/>
    </row>
    <row r="9" spans="1:78" ht="18.75" customHeight="1" x14ac:dyDescent="0.15">
      <c r="A9" s="2"/>
      <c r="B9" s="50" t="s">
        <v>12</v>
      </c>
      <c r="C9" s="50"/>
      <c r="D9" s="50"/>
      <c r="E9" s="50"/>
      <c r="F9" s="50"/>
      <c r="G9" s="50"/>
      <c r="H9" s="50"/>
      <c r="I9" s="50" t="s">
        <v>13</v>
      </c>
      <c r="J9" s="50"/>
      <c r="K9" s="50"/>
      <c r="L9" s="50"/>
      <c r="M9" s="50"/>
      <c r="N9" s="50"/>
      <c r="O9" s="50"/>
      <c r="P9" s="50" t="s">
        <v>14</v>
      </c>
      <c r="Q9" s="50"/>
      <c r="R9" s="50"/>
      <c r="S9" s="50"/>
      <c r="T9" s="50"/>
      <c r="U9" s="50"/>
      <c r="V9" s="50"/>
      <c r="W9" s="50" t="s">
        <v>15</v>
      </c>
      <c r="X9" s="50"/>
      <c r="Y9" s="50"/>
      <c r="Z9" s="50"/>
      <c r="AA9" s="50"/>
      <c r="AB9" s="50"/>
      <c r="AC9" s="50"/>
      <c r="AD9" s="50" t="s">
        <v>16</v>
      </c>
      <c r="AE9" s="50"/>
      <c r="AF9" s="50"/>
      <c r="AG9" s="50"/>
      <c r="AH9" s="50"/>
      <c r="AI9" s="50"/>
      <c r="AJ9" s="50"/>
      <c r="AK9" s="3"/>
      <c r="AL9" s="50" t="s">
        <v>17</v>
      </c>
      <c r="AM9" s="50"/>
      <c r="AN9" s="50"/>
      <c r="AO9" s="50"/>
      <c r="AP9" s="50"/>
      <c r="AQ9" s="50"/>
      <c r="AR9" s="50"/>
      <c r="AS9" s="50"/>
      <c r="AT9" s="50" t="s">
        <v>18</v>
      </c>
      <c r="AU9" s="50"/>
      <c r="AV9" s="50"/>
      <c r="AW9" s="50"/>
      <c r="AX9" s="50"/>
      <c r="AY9" s="50"/>
      <c r="AZ9" s="50"/>
      <c r="BA9" s="50"/>
      <c r="BB9" s="50" t="s">
        <v>19</v>
      </c>
      <c r="BC9" s="50"/>
      <c r="BD9" s="50"/>
      <c r="BE9" s="50"/>
      <c r="BF9" s="50"/>
      <c r="BG9" s="50"/>
      <c r="BH9" s="50"/>
      <c r="BI9" s="50"/>
      <c r="BJ9" s="3"/>
      <c r="BK9" s="3"/>
      <c r="BL9" s="51" t="s">
        <v>20</v>
      </c>
      <c r="BM9" s="52"/>
      <c r="BN9" s="53" t="s">
        <v>21</v>
      </c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4"/>
    </row>
    <row r="10" spans="1:78" ht="18.75" customHeight="1" x14ac:dyDescent="0.15">
      <c r="A10" s="2"/>
      <c r="B10" s="45" t="str">
        <f>データ!N6</f>
        <v>-</v>
      </c>
      <c r="C10" s="45"/>
      <c r="D10" s="45"/>
      <c r="E10" s="45"/>
      <c r="F10" s="45"/>
      <c r="G10" s="45"/>
      <c r="H10" s="45"/>
      <c r="I10" s="45">
        <f>データ!O6</f>
        <v>62.69</v>
      </c>
      <c r="J10" s="45"/>
      <c r="K10" s="45"/>
      <c r="L10" s="45"/>
      <c r="M10" s="45"/>
      <c r="N10" s="45"/>
      <c r="O10" s="45"/>
      <c r="P10" s="45">
        <f>データ!P6</f>
        <v>40.31</v>
      </c>
      <c r="Q10" s="45"/>
      <c r="R10" s="45"/>
      <c r="S10" s="45"/>
      <c r="T10" s="45"/>
      <c r="U10" s="45"/>
      <c r="V10" s="45"/>
      <c r="W10" s="45">
        <f>データ!Q6</f>
        <v>86</v>
      </c>
      <c r="X10" s="45"/>
      <c r="Y10" s="45"/>
      <c r="Z10" s="45"/>
      <c r="AA10" s="45"/>
      <c r="AB10" s="45"/>
      <c r="AC10" s="45"/>
      <c r="AD10" s="44">
        <f>データ!R6</f>
        <v>3300</v>
      </c>
      <c r="AE10" s="44"/>
      <c r="AF10" s="44"/>
      <c r="AG10" s="44"/>
      <c r="AH10" s="44"/>
      <c r="AI10" s="44"/>
      <c r="AJ10" s="44"/>
      <c r="AK10" s="2"/>
      <c r="AL10" s="44">
        <f>データ!V6</f>
        <v>18094</v>
      </c>
      <c r="AM10" s="44"/>
      <c r="AN10" s="44"/>
      <c r="AO10" s="44"/>
      <c r="AP10" s="44"/>
      <c r="AQ10" s="44"/>
      <c r="AR10" s="44"/>
      <c r="AS10" s="44"/>
      <c r="AT10" s="45">
        <f>データ!W6</f>
        <v>12</v>
      </c>
      <c r="AU10" s="45"/>
      <c r="AV10" s="45"/>
      <c r="AW10" s="45"/>
      <c r="AX10" s="45"/>
      <c r="AY10" s="45"/>
      <c r="AZ10" s="45"/>
      <c r="BA10" s="45"/>
      <c r="BB10" s="45">
        <f>データ!X6</f>
        <v>1507.83</v>
      </c>
      <c r="BC10" s="45"/>
      <c r="BD10" s="45"/>
      <c r="BE10" s="45"/>
      <c r="BF10" s="45"/>
      <c r="BG10" s="45"/>
      <c r="BH10" s="45"/>
      <c r="BI10" s="45"/>
      <c r="BJ10" s="2"/>
      <c r="BK10" s="2"/>
      <c r="BL10" s="46" t="s">
        <v>22</v>
      </c>
      <c r="BM10" s="47"/>
      <c r="BN10" s="48" t="s">
        <v>23</v>
      </c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9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5" t="s">
        <v>24</v>
      </c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</row>
    <row r="14" spans="1:78" ht="13.5" customHeight="1" x14ac:dyDescent="0.15">
      <c r="A14" s="2"/>
      <c r="B14" s="57" t="s">
        <v>25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9"/>
      <c r="BK14" s="2"/>
      <c r="BL14" s="37" t="s">
        <v>26</v>
      </c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9"/>
    </row>
    <row r="15" spans="1:78" ht="13.5" customHeight="1" x14ac:dyDescent="0.15">
      <c r="A15" s="2"/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6"/>
      <c r="BK15" s="2"/>
      <c r="BL15" s="40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2"/>
    </row>
    <row r="16" spans="1:78" ht="13.5" customHeight="1" x14ac:dyDescent="0.15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28" t="s">
        <v>114</v>
      </c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30"/>
    </row>
    <row r="17" spans="1:78" ht="13.5" customHeight="1" x14ac:dyDescent="0.15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28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30"/>
    </row>
    <row r="18" spans="1:78" ht="13.5" customHeight="1" x14ac:dyDescent="0.15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28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30"/>
    </row>
    <row r="19" spans="1:78" ht="13.5" customHeight="1" x14ac:dyDescent="0.15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28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30"/>
    </row>
    <row r="20" spans="1:78" ht="13.5" customHeight="1" x14ac:dyDescent="0.15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28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30"/>
    </row>
    <row r="21" spans="1:78" ht="13.5" customHeight="1" x14ac:dyDescent="0.15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28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30"/>
    </row>
    <row r="22" spans="1:78" ht="13.5" customHeight="1" x14ac:dyDescent="0.15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28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30"/>
    </row>
    <row r="23" spans="1:78" ht="13.5" customHeight="1" x14ac:dyDescent="0.15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28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30"/>
    </row>
    <row r="24" spans="1:78" ht="13.5" customHeight="1" x14ac:dyDescent="0.15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28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30"/>
    </row>
    <row r="25" spans="1:78" ht="13.5" customHeight="1" x14ac:dyDescent="0.15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28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30"/>
    </row>
    <row r="26" spans="1:78" ht="13.5" customHeight="1" x14ac:dyDescent="0.15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28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30"/>
    </row>
    <row r="27" spans="1:78" ht="13.5" customHeight="1" x14ac:dyDescent="0.15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28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30"/>
    </row>
    <row r="28" spans="1:78" ht="13.5" customHeight="1" x14ac:dyDescent="0.15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28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30"/>
    </row>
    <row r="29" spans="1:78" ht="13.5" customHeight="1" x14ac:dyDescent="0.15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28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30"/>
    </row>
    <row r="30" spans="1:78" ht="13.5" customHeight="1" x14ac:dyDescent="0.15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28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30"/>
    </row>
    <row r="31" spans="1:78" ht="13.5" customHeight="1" x14ac:dyDescent="0.15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28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30"/>
    </row>
    <row r="32" spans="1:78" ht="13.5" customHeight="1" x14ac:dyDescent="0.15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28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30"/>
    </row>
    <row r="33" spans="1:78" ht="13.5" customHeight="1" x14ac:dyDescent="0.15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28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30"/>
    </row>
    <row r="34" spans="1:78" ht="13.5" customHeight="1" x14ac:dyDescent="0.15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28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30"/>
    </row>
    <row r="35" spans="1:78" ht="13.5" customHeight="1" x14ac:dyDescent="0.15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28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30"/>
    </row>
    <row r="36" spans="1:78" ht="13.5" customHeight="1" x14ac:dyDescent="0.15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28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30"/>
    </row>
    <row r="37" spans="1:78" ht="13.5" customHeight="1" x14ac:dyDescent="0.15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28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30"/>
    </row>
    <row r="38" spans="1:78" ht="13.5" customHeight="1" x14ac:dyDescent="0.15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28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30"/>
    </row>
    <row r="39" spans="1:78" ht="13.5" customHeight="1" x14ac:dyDescent="0.15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28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30"/>
    </row>
    <row r="40" spans="1:78" ht="13.5" customHeight="1" x14ac:dyDescent="0.15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28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30"/>
    </row>
    <row r="41" spans="1:78" ht="13.5" customHeight="1" x14ac:dyDescent="0.15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28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30"/>
    </row>
    <row r="42" spans="1:78" ht="13.5" customHeight="1" x14ac:dyDescent="0.15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28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30"/>
    </row>
    <row r="43" spans="1:78" ht="13.5" customHeight="1" x14ac:dyDescent="0.15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28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30"/>
    </row>
    <row r="44" spans="1:78" ht="13.5" customHeight="1" x14ac:dyDescent="0.15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31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3"/>
    </row>
    <row r="45" spans="1:78" ht="13.5" customHeight="1" x14ac:dyDescent="0.15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37" t="s">
        <v>27</v>
      </c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9"/>
    </row>
    <row r="46" spans="1:78" ht="13.5" customHeight="1" x14ac:dyDescent="0.15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40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42"/>
    </row>
    <row r="47" spans="1:78" ht="13.5" customHeight="1" x14ac:dyDescent="0.15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28" t="s">
        <v>113</v>
      </c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30"/>
    </row>
    <row r="48" spans="1:78" ht="13.5" customHeight="1" x14ac:dyDescent="0.15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28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30"/>
    </row>
    <row r="49" spans="1:78" ht="13.5" customHeight="1" x14ac:dyDescent="0.15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28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30"/>
    </row>
    <row r="50" spans="1:78" ht="13.5" customHeight="1" x14ac:dyDescent="0.15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28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30"/>
    </row>
    <row r="51" spans="1:78" ht="13.5" customHeight="1" x14ac:dyDescent="0.15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28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30"/>
    </row>
    <row r="52" spans="1:78" ht="13.5" customHeight="1" x14ac:dyDescent="0.15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28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30"/>
    </row>
    <row r="53" spans="1:78" ht="13.5" customHeight="1" x14ac:dyDescent="0.15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28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30"/>
    </row>
    <row r="54" spans="1:78" ht="13.5" customHeight="1" x14ac:dyDescent="0.15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28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30"/>
    </row>
    <row r="55" spans="1:78" ht="13.5" customHeight="1" x14ac:dyDescent="0.15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28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30"/>
    </row>
    <row r="56" spans="1:78" ht="13.5" customHeight="1" x14ac:dyDescent="0.15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28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30"/>
    </row>
    <row r="57" spans="1:78" ht="13.5" customHeight="1" x14ac:dyDescent="0.15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28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30"/>
    </row>
    <row r="58" spans="1:78" ht="13.5" customHeight="1" x14ac:dyDescent="0.15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28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30"/>
    </row>
    <row r="59" spans="1:78" ht="13.5" customHeight="1" x14ac:dyDescent="0.15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28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30"/>
    </row>
    <row r="60" spans="1:78" ht="13.5" customHeight="1" x14ac:dyDescent="0.15">
      <c r="A60" s="2"/>
      <c r="B60" s="34" t="s">
        <v>28</v>
      </c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6"/>
      <c r="BK60" s="2"/>
      <c r="BL60" s="28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30"/>
    </row>
    <row r="61" spans="1:78" ht="13.5" customHeight="1" x14ac:dyDescent="0.15">
      <c r="A61" s="2"/>
      <c r="B61" s="34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6"/>
      <c r="BK61" s="2"/>
      <c r="BL61" s="28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30"/>
    </row>
    <row r="62" spans="1:78" ht="13.5" customHeight="1" x14ac:dyDescent="0.15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28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30"/>
    </row>
    <row r="63" spans="1:78" ht="13.5" customHeight="1" x14ac:dyDescent="0.15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31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3"/>
    </row>
    <row r="64" spans="1:78" ht="13.5" customHeight="1" x14ac:dyDescent="0.15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37" t="s">
        <v>29</v>
      </c>
      <c r="BM64" s="38"/>
      <c r="BN64" s="38"/>
      <c r="BO64" s="38"/>
      <c r="BP64" s="38"/>
      <c r="BQ64" s="38"/>
      <c r="BR64" s="38"/>
      <c r="BS64" s="38"/>
      <c r="BT64" s="38"/>
      <c r="BU64" s="38"/>
      <c r="BV64" s="38"/>
      <c r="BW64" s="38"/>
      <c r="BX64" s="38"/>
      <c r="BY64" s="38"/>
      <c r="BZ64" s="39"/>
    </row>
    <row r="65" spans="1:78" ht="13.5" customHeight="1" x14ac:dyDescent="0.15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40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42"/>
    </row>
    <row r="66" spans="1:78" ht="13.5" customHeight="1" x14ac:dyDescent="0.15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28" t="s">
        <v>115</v>
      </c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30"/>
    </row>
    <row r="67" spans="1:78" ht="13.5" customHeight="1" x14ac:dyDescent="0.15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28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30"/>
    </row>
    <row r="68" spans="1:78" ht="13.5" customHeight="1" x14ac:dyDescent="0.15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28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30"/>
    </row>
    <row r="69" spans="1:78" ht="13.5" customHeight="1" x14ac:dyDescent="0.15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28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30"/>
    </row>
    <row r="70" spans="1:78" ht="13.5" customHeight="1" x14ac:dyDescent="0.15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28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30"/>
    </row>
    <row r="71" spans="1:78" ht="13.5" customHeight="1" x14ac:dyDescent="0.15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28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30"/>
    </row>
    <row r="72" spans="1:78" ht="13.5" customHeight="1" x14ac:dyDescent="0.15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28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30"/>
    </row>
    <row r="73" spans="1:78" ht="13.5" customHeight="1" x14ac:dyDescent="0.15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28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30"/>
    </row>
    <row r="74" spans="1:78" ht="13.5" customHeight="1" x14ac:dyDescent="0.15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28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30"/>
    </row>
    <row r="75" spans="1:78" ht="13.5" customHeight="1" x14ac:dyDescent="0.15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28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30"/>
    </row>
    <row r="76" spans="1:78" ht="13.5" customHeight="1" x14ac:dyDescent="0.15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28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30"/>
    </row>
    <row r="77" spans="1:78" ht="13.5" customHeight="1" x14ac:dyDescent="0.15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28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30"/>
    </row>
    <row r="78" spans="1:78" ht="13.5" customHeight="1" x14ac:dyDescent="0.15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28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30"/>
    </row>
    <row r="79" spans="1:78" ht="13.5" customHeight="1" x14ac:dyDescent="0.15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28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30"/>
    </row>
    <row r="80" spans="1:78" ht="13.5" customHeight="1" x14ac:dyDescent="0.15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28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30"/>
    </row>
    <row r="81" spans="1:78" ht="13.5" customHeight="1" x14ac:dyDescent="0.15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28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30"/>
    </row>
    <row r="82" spans="1:78" ht="13.5" customHeight="1" x14ac:dyDescent="0.15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31"/>
      <c r="BM82" s="32"/>
      <c r="BN82" s="32"/>
      <c r="BO82" s="32"/>
      <c r="BP82" s="32"/>
      <c r="BQ82" s="32"/>
      <c r="BR82" s="32"/>
      <c r="BS82" s="32"/>
      <c r="BT82" s="32"/>
      <c r="BU82" s="32"/>
      <c r="BV82" s="32"/>
      <c r="BW82" s="32"/>
      <c r="BX82" s="32"/>
      <c r="BY82" s="32"/>
      <c r="BZ82" s="33"/>
    </row>
    <row r="83" spans="1:78" x14ac:dyDescent="0.15">
      <c r="C83" s="43" t="s">
        <v>30</v>
      </c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</row>
    <row r="84" spans="1:78" hidden="1" x14ac:dyDescent="0.15">
      <c r="B84" s="12" t="s">
        <v>31</v>
      </c>
      <c r="C84" s="12"/>
      <c r="D84" s="12"/>
      <c r="E84" s="12" t="s">
        <v>32</v>
      </c>
      <c r="F84" s="12" t="s">
        <v>33</v>
      </c>
      <c r="G84" s="12" t="s">
        <v>34</v>
      </c>
      <c r="H84" s="12" t="s">
        <v>35</v>
      </c>
      <c r="I84" s="12" t="s">
        <v>36</v>
      </c>
      <c r="J84" s="12" t="s">
        <v>37</v>
      </c>
      <c r="K84" s="12" t="s">
        <v>38</v>
      </c>
      <c r="L84" s="12" t="s">
        <v>39</v>
      </c>
      <c r="M84" s="12" t="s">
        <v>40</v>
      </c>
      <c r="N84" s="12" t="s">
        <v>41</v>
      </c>
      <c r="O84" s="12" t="s">
        <v>42</v>
      </c>
    </row>
    <row r="85" spans="1:78" hidden="1" x14ac:dyDescent="0.15">
      <c r="B85" s="12"/>
      <c r="C85" s="12"/>
      <c r="D85" s="12"/>
      <c r="E85" s="12" t="str">
        <f>データ!AI6</f>
        <v>【105.07】</v>
      </c>
      <c r="F85" s="12" t="str">
        <f>データ!AT6</f>
        <v>【63.54】</v>
      </c>
      <c r="G85" s="12" t="str">
        <f>データ!BE6</f>
        <v>【50.90】</v>
      </c>
      <c r="H85" s="12" t="str">
        <f>データ!BP6</f>
        <v>【1,099.15】</v>
      </c>
      <c r="I85" s="12" t="str">
        <f>データ!CA6</f>
        <v>【72.92】</v>
      </c>
      <c r="J85" s="12" t="str">
        <f>データ!CL6</f>
        <v>【225.78】</v>
      </c>
      <c r="K85" s="12" t="str">
        <f>データ!CW6</f>
        <v>【43.17】</v>
      </c>
      <c r="L85" s="12" t="str">
        <f>データ!DH6</f>
        <v>【86.31】</v>
      </c>
      <c r="M85" s="12" t="str">
        <f>データ!DS6</f>
        <v>【30.82】</v>
      </c>
      <c r="N85" s="12" t="str">
        <f>データ!ED6</f>
        <v>【0.06】</v>
      </c>
      <c r="O85" s="12" t="str">
        <f>データ!EO6</f>
        <v>【0.15】</v>
      </c>
    </row>
  </sheetData>
  <sheetProtection algorithmName="SHA-512" hashValue="fYb8HAKHGzILQdE7kwyXgxyfa4Try1m/69TBev0bR6Dv2GbAugxMuzNcQLziULC9gliFzMZ4cVWNr1CmXNnXCg==" saltValue="B0H+7Xq81VzU5UUB4rc6GQ==" spinCount="100000" sheet="1" objects="1" scenarios="1" formatCells="0" formatColumns="0" formatRows="0"/>
  <mergeCells count="51"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BL7:BY7"/>
    <mergeCell ref="AT8:BA8"/>
    <mergeCell ref="BB8:BI8"/>
    <mergeCell ref="BL8:BM8"/>
    <mergeCell ref="BN8:BY8"/>
    <mergeCell ref="B8:H8"/>
    <mergeCell ref="I8:O8"/>
    <mergeCell ref="P8:V8"/>
    <mergeCell ref="W8:AC8"/>
    <mergeCell ref="AD8:AJ8"/>
    <mergeCell ref="P9:V9"/>
    <mergeCell ref="W9:AC9"/>
    <mergeCell ref="AD9:AJ9"/>
    <mergeCell ref="AL8:AS8"/>
    <mergeCell ref="AL9:AS9"/>
    <mergeCell ref="AT9:BA9"/>
    <mergeCell ref="BB9:BI9"/>
    <mergeCell ref="BL9:BM9"/>
    <mergeCell ref="BL45:BZ46"/>
    <mergeCell ref="BN9:BY9"/>
    <mergeCell ref="BL11:BZ13"/>
    <mergeCell ref="B14:BJ15"/>
    <mergeCell ref="BL14:BZ15"/>
    <mergeCell ref="BL16:BZ44"/>
    <mergeCell ref="B9:H9"/>
    <mergeCell ref="B10:H10"/>
    <mergeCell ref="I10:O10"/>
    <mergeCell ref="P10:V10"/>
    <mergeCell ref="W10:AC10"/>
    <mergeCell ref="AD10:AJ10"/>
    <mergeCell ref="I9:O9"/>
    <mergeCell ref="AL10:AS10"/>
    <mergeCell ref="AT10:BA10"/>
    <mergeCell ref="BB10:BI10"/>
    <mergeCell ref="BL10:BM10"/>
    <mergeCell ref="BN10:BY10"/>
    <mergeCell ref="BL47:BZ63"/>
    <mergeCell ref="B60:BJ61"/>
    <mergeCell ref="BL64:BZ65"/>
    <mergeCell ref="BL66:BZ82"/>
    <mergeCell ref="C83:BJ83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R13"/>
  <sheetViews>
    <sheetView showGridLines="0" workbookViewId="0"/>
  </sheetViews>
  <sheetFormatPr defaultRowHeight="13.5" x14ac:dyDescent="0.15"/>
  <cols>
    <col min="2" max="144" width="11.875" customWidth="1"/>
  </cols>
  <sheetData>
    <row r="1" spans="1:148" x14ac:dyDescent="0.15">
      <c r="A1" t="s">
        <v>43</v>
      </c>
      <c r="Y1" s="13">
        <v>1</v>
      </c>
      <c r="Z1" s="13">
        <v>1</v>
      </c>
      <c r="AA1" s="13">
        <v>1</v>
      </c>
      <c r="AB1" s="13">
        <v>1</v>
      </c>
      <c r="AC1" s="13">
        <v>1</v>
      </c>
      <c r="AD1" s="13">
        <v>1</v>
      </c>
      <c r="AE1" s="13">
        <v>1</v>
      </c>
      <c r="AF1" s="13">
        <v>1</v>
      </c>
      <c r="AG1" s="13">
        <v>1</v>
      </c>
      <c r="AH1" s="13">
        <v>1</v>
      </c>
      <c r="AI1" s="13"/>
      <c r="AJ1" s="13">
        <v>1</v>
      </c>
      <c r="AK1" s="13">
        <v>1</v>
      </c>
      <c r="AL1" s="13">
        <v>1</v>
      </c>
      <c r="AM1" s="13">
        <v>1</v>
      </c>
      <c r="AN1" s="13">
        <v>1</v>
      </c>
      <c r="AO1" s="13">
        <v>1</v>
      </c>
      <c r="AP1" s="13">
        <v>1</v>
      </c>
      <c r="AQ1" s="13">
        <v>1</v>
      </c>
      <c r="AR1" s="13">
        <v>1</v>
      </c>
      <c r="AS1" s="13">
        <v>1</v>
      </c>
      <c r="AT1" s="13"/>
      <c r="AU1" s="13">
        <v>1</v>
      </c>
      <c r="AV1" s="13">
        <v>1</v>
      </c>
      <c r="AW1" s="13">
        <v>1</v>
      </c>
      <c r="AX1" s="13">
        <v>1</v>
      </c>
      <c r="AY1" s="13">
        <v>1</v>
      </c>
      <c r="AZ1" s="13">
        <v>1</v>
      </c>
      <c r="BA1" s="13">
        <v>1</v>
      </c>
      <c r="BB1" s="13">
        <v>1</v>
      </c>
      <c r="BC1" s="13">
        <v>1</v>
      </c>
      <c r="BD1" s="13">
        <v>1</v>
      </c>
      <c r="BE1" s="13"/>
      <c r="BF1" s="13">
        <v>1</v>
      </c>
      <c r="BG1" s="13">
        <v>1</v>
      </c>
      <c r="BH1" s="13">
        <v>1</v>
      </c>
      <c r="BI1" s="13">
        <v>1</v>
      </c>
      <c r="BJ1" s="13">
        <v>1</v>
      </c>
      <c r="BK1" s="13">
        <v>1</v>
      </c>
      <c r="BL1" s="13">
        <v>1</v>
      </c>
      <c r="BM1" s="13">
        <v>1</v>
      </c>
      <c r="BN1" s="13">
        <v>1</v>
      </c>
      <c r="BO1" s="13">
        <v>1</v>
      </c>
      <c r="BP1" s="13"/>
      <c r="BQ1" s="13">
        <v>1</v>
      </c>
      <c r="BR1" s="13">
        <v>1</v>
      </c>
      <c r="BS1" s="13">
        <v>1</v>
      </c>
      <c r="BT1" s="13">
        <v>1</v>
      </c>
      <c r="BU1" s="13">
        <v>1</v>
      </c>
      <c r="BV1" s="13">
        <v>1</v>
      </c>
      <c r="BW1" s="13">
        <v>1</v>
      </c>
      <c r="BX1" s="13">
        <v>1</v>
      </c>
      <c r="BY1" s="13">
        <v>1</v>
      </c>
      <c r="BZ1" s="13">
        <v>1</v>
      </c>
      <c r="CA1" s="13"/>
      <c r="CB1" s="13">
        <v>1</v>
      </c>
      <c r="CC1" s="13">
        <v>1</v>
      </c>
      <c r="CD1" s="13">
        <v>1</v>
      </c>
      <c r="CE1" s="13">
        <v>1</v>
      </c>
      <c r="CF1" s="13">
        <v>1</v>
      </c>
      <c r="CG1" s="13">
        <v>1</v>
      </c>
      <c r="CH1" s="13">
        <v>1</v>
      </c>
      <c r="CI1" s="13">
        <v>1</v>
      </c>
      <c r="CJ1" s="13">
        <v>1</v>
      </c>
      <c r="CK1" s="13">
        <v>1</v>
      </c>
      <c r="CL1" s="13"/>
      <c r="CM1" s="13">
        <v>1</v>
      </c>
      <c r="CN1" s="13">
        <v>1</v>
      </c>
      <c r="CO1" s="13">
        <v>1</v>
      </c>
      <c r="CP1" s="13">
        <v>1</v>
      </c>
      <c r="CQ1" s="13">
        <v>1</v>
      </c>
      <c r="CR1" s="13">
        <v>1</v>
      </c>
      <c r="CS1" s="13">
        <v>1</v>
      </c>
      <c r="CT1" s="13">
        <v>1</v>
      </c>
      <c r="CU1" s="13">
        <v>1</v>
      </c>
      <c r="CV1" s="13">
        <v>1</v>
      </c>
      <c r="CW1" s="13"/>
      <c r="CX1" s="13">
        <v>1</v>
      </c>
      <c r="CY1" s="13">
        <v>1</v>
      </c>
      <c r="CZ1" s="13">
        <v>1</v>
      </c>
      <c r="DA1" s="13">
        <v>1</v>
      </c>
      <c r="DB1" s="13">
        <v>1</v>
      </c>
      <c r="DC1" s="13">
        <v>1</v>
      </c>
      <c r="DD1" s="13">
        <v>1</v>
      </c>
      <c r="DE1" s="13">
        <v>1</v>
      </c>
      <c r="DF1" s="13">
        <v>1</v>
      </c>
      <c r="DG1" s="13">
        <v>1</v>
      </c>
      <c r="DH1" s="13"/>
      <c r="DI1" s="13">
        <v>1</v>
      </c>
      <c r="DJ1" s="13">
        <v>1</v>
      </c>
      <c r="DK1" s="13">
        <v>1</v>
      </c>
      <c r="DL1" s="13">
        <v>1</v>
      </c>
      <c r="DM1" s="13">
        <v>1</v>
      </c>
      <c r="DN1" s="13">
        <v>1</v>
      </c>
      <c r="DO1" s="13">
        <v>1</v>
      </c>
      <c r="DP1" s="13">
        <v>1</v>
      </c>
      <c r="DQ1" s="13">
        <v>1</v>
      </c>
      <c r="DR1" s="13">
        <v>1</v>
      </c>
      <c r="DS1" s="13"/>
      <c r="DT1" s="13">
        <v>1</v>
      </c>
      <c r="DU1" s="13">
        <v>1</v>
      </c>
      <c r="DV1" s="13">
        <v>1</v>
      </c>
      <c r="DW1" s="13">
        <v>1</v>
      </c>
      <c r="DX1" s="13">
        <v>1</v>
      </c>
      <c r="DY1" s="13">
        <v>1</v>
      </c>
      <c r="DZ1" s="13">
        <v>1</v>
      </c>
      <c r="EA1" s="13">
        <v>1</v>
      </c>
      <c r="EB1" s="13">
        <v>1</v>
      </c>
      <c r="EC1" s="13">
        <v>1</v>
      </c>
      <c r="ED1" s="13"/>
      <c r="EE1" s="13">
        <v>1</v>
      </c>
      <c r="EF1" s="13">
        <v>1</v>
      </c>
      <c r="EG1" s="13">
        <v>1</v>
      </c>
      <c r="EH1" s="13">
        <v>1</v>
      </c>
      <c r="EI1" s="13">
        <v>1</v>
      </c>
      <c r="EJ1" s="13">
        <v>1</v>
      </c>
      <c r="EK1" s="13">
        <v>1</v>
      </c>
      <c r="EL1" s="13">
        <v>1</v>
      </c>
      <c r="EM1" s="13">
        <v>1</v>
      </c>
      <c r="EN1" s="13">
        <v>1</v>
      </c>
      <c r="EO1" s="13"/>
    </row>
    <row r="2" spans="1:148" x14ac:dyDescent="0.15">
      <c r="A2" s="14" t="s">
        <v>44</v>
      </c>
      <c r="B2" s="14">
        <f>COLUMN()-1</f>
        <v>1</v>
      </c>
      <c r="C2" s="14">
        <f t="shared" ref="C2:BS2" si="0">COLUMN()-1</f>
        <v>2</v>
      </c>
      <c r="D2" s="14">
        <f t="shared" si="0"/>
        <v>3</v>
      </c>
      <c r="E2" s="14">
        <f t="shared" si="0"/>
        <v>4</v>
      </c>
      <c r="F2" s="14">
        <f t="shared" si="0"/>
        <v>5</v>
      </c>
      <c r="G2" s="14">
        <f t="shared" si="0"/>
        <v>6</v>
      </c>
      <c r="H2" s="14">
        <f t="shared" si="0"/>
        <v>7</v>
      </c>
      <c r="I2" s="14">
        <f t="shared" si="0"/>
        <v>8</v>
      </c>
      <c r="J2" s="14">
        <f t="shared" si="0"/>
        <v>9</v>
      </c>
      <c r="K2" s="14">
        <f t="shared" si="0"/>
        <v>10</v>
      </c>
      <c r="L2" s="14">
        <f t="shared" si="0"/>
        <v>11</v>
      </c>
      <c r="M2" s="14">
        <f t="shared" si="0"/>
        <v>12</v>
      </c>
      <c r="N2" s="14">
        <f t="shared" si="0"/>
        <v>13</v>
      </c>
      <c r="O2" s="14">
        <f t="shared" si="0"/>
        <v>14</v>
      </c>
      <c r="P2" s="14">
        <f t="shared" si="0"/>
        <v>15</v>
      </c>
      <c r="Q2" s="14">
        <f t="shared" si="0"/>
        <v>16</v>
      </c>
      <c r="R2" s="14">
        <f t="shared" si="0"/>
        <v>17</v>
      </c>
      <c r="S2" s="14">
        <f t="shared" si="0"/>
        <v>18</v>
      </c>
      <c r="T2" s="14">
        <f t="shared" si="0"/>
        <v>19</v>
      </c>
      <c r="U2" s="14">
        <f t="shared" si="0"/>
        <v>20</v>
      </c>
      <c r="V2" s="14">
        <f t="shared" si="0"/>
        <v>21</v>
      </c>
      <c r="W2" s="14">
        <f t="shared" si="0"/>
        <v>22</v>
      </c>
      <c r="X2" s="14">
        <f t="shared" si="0"/>
        <v>23</v>
      </c>
      <c r="Y2" s="14">
        <f t="shared" si="0"/>
        <v>24</v>
      </c>
      <c r="Z2" s="14">
        <f t="shared" si="0"/>
        <v>25</v>
      </c>
      <c r="AA2" s="14">
        <f t="shared" si="0"/>
        <v>26</v>
      </c>
      <c r="AB2" s="14">
        <f t="shared" si="0"/>
        <v>27</v>
      </c>
      <c r="AC2" s="14">
        <f t="shared" si="0"/>
        <v>28</v>
      </c>
      <c r="AD2" s="14">
        <f t="shared" si="0"/>
        <v>29</v>
      </c>
      <c r="AE2" s="14">
        <f t="shared" si="0"/>
        <v>30</v>
      </c>
      <c r="AF2" s="14">
        <f t="shared" si="0"/>
        <v>31</v>
      </c>
      <c r="AG2" s="14">
        <f t="shared" si="0"/>
        <v>32</v>
      </c>
      <c r="AH2" s="14">
        <f t="shared" si="0"/>
        <v>33</v>
      </c>
      <c r="AI2" s="14">
        <f t="shared" si="0"/>
        <v>34</v>
      </c>
      <c r="AJ2" s="14">
        <f t="shared" si="0"/>
        <v>35</v>
      </c>
      <c r="AK2" s="14">
        <f t="shared" si="0"/>
        <v>36</v>
      </c>
      <c r="AL2" s="14">
        <f t="shared" si="0"/>
        <v>37</v>
      </c>
      <c r="AM2" s="14">
        <f t="shared" si="0"/>
        <v>38</v>
      </c>
      <c r="AN2" s="14">
        <f t="shared" si="0"/>
        <v>39</v>
      </c>
      <c r="AO2" s="14">
        <f t="shared" si="0"/>
        <v>40</v>
      </c>
      <c r="AP2" s="14">
        <f t="shared" si="0"/>
        <v>41</v>
      </c>
      <c r="AQ2" s="14">
        <f t="shared" si="0"/>
        <v>42</v>
      </c>
      <c r="AR2" s="14">
        <f t="shared" si="0"/>
        <v>43</v>
      </c>
      <c r="AS2" s="14">
        <f t="shared" si="0"/>
        <v>44</v>
      </c>
      <c r="AT2" s="14">
        <f t="shared" si="0"/>
        <v>45</v>
      </c>
      <c r="AU2" s="14">
        <f t="shared" si="0"/>
        <v>46</v>
      </c>
      <c r="AV2" s="14">
        <f t="shared" si="0"/>
        <v>47</v>
      </c>
      <c r="AW2" s="14">
        <f t="shared" si="0"/>
        <v>48</v>
      </c>
      <c r="AX2" s="14">
        <f t="shared" si="0"/>
        <v>49</v>
      </c>
      <c r="AY2" s="14">
        <f t="shared" si="0"/>
        <v>50</v>
      </c>
      <c r="AZ2" s="14">
        <f t="shared" si="0"/>
        <v>51</v>
      </c>
      <c r="BA2" s="14">
        <f t="shared" si="0"/>
        <v>52</v>
      </c>
      <c r="BB2" s="14">
        <f t="shared" si="0"/>
        <v>53</v>
      </c>
      <c r="BC2" s="14">
        <f t="shared" si="0"/>
        <v>54</v>
      </c>
      <c r="BD2" s="14">
        <f t="shared" si="0"/>
        <v>55</v>
      </c>
      <c r="BE2" s="14">
        <f t="shared" si="0"/>
        <v>56</v>
      </c>
      <c r="BF2" s="14">
        <f t="shared" si="0"/>
        <v>57</v>
      </c>
      <c r="BG2" s="14">
        <f t="shared" si="0"/>
        <v>58</v>
      </c>
      <c r="BH2" s="14">
        <f t="shared" si="0"/>
        <v>59</v>
      </c>
      <c r="BI2" s="14">
        <f t="shared" si="0"/>
        <v>60</v>
      </c>
      <c r="BJ2" s="14">
        <f t="shared" si="0"/>
        <v>61</v>
      </c>
      <c r="BK2" s="14">
        <f t="shared" si="0"/>
        <v>62</v>
      </c>
      <c r="BL2" s="14">
        <f t="shared" si="0"/>
        <v>63</v>
      </c>
      <c r="BM2" s="14">
        <f t="shared" si="0"/>
        <v>64</v>
      </c>
      <c r="BN2" s="14">
        <f t="shared" si="0"/>
        <v>65</v>
      </c>
      <c r="BO2" s="14">
        <f t="shared" si="0"/>
        <v>66</v>
      </c>
      <c r="BP2" s="14">
        <f t="shared" si="0"/>
        <v>67</v>
      </c>
      <c r="BQ2" s="14">
        <f t="shared" si="0"/>
        <v>68</v>
      </c>
      <c r="BR2" s="14">
        <f t="shared" si="0"/>
        <v>69</v>
      </c>
      <c r="BS2" s="14">
        <f t="shared" si="0"/>
        <v>70</v>
      </c>
      <c r="BT2" s="14">
        <f t="shared" ref="BT2:EE2" si="1">COLUMN()-1</f>
        <v>71</v>
      </c>
      <c r="BU2" s="14">
        <f t="shared" si="1"/>
        <v>72</v>
      </c>
      <c r="BV2" s="14">
        <f t="shared" si="1"/>
        <v>73</v>
      </c>
      <c r="BW2" s="14">
        <f t="shared" si="1"/>
        <v>74</v>
      </c>
      <c r="BX2" s="14">
        <f t="shared" si="1"/>
        <v>75</v>
      </c>
      <c r="BY2" s="14">
        <f t="shared" si="1"/>
        <v>76</v>
      </c>
      <c r="BZ2" s="14">
        <f t="shared" si="1"/>
        <v>77</v>
      </c>
      <c r="CA2" s="14">
        <f t="shared" si="1"/>
        <v>78</v>
      </c>
      <c r="CB2" s="14">
        <f t="shared" si="1"/>
        <v>79</v>
      </c>
      <c r="CC2" s="14">
        <f t="shared" si="1"/>
        <v>80</v>
      </c>
      <c r="CD2" s="14">
        <f t="shared" si="1"/>
        <v>81</v>
      </c>
      <c r="CE2" s="14">
        <f t="shared" si="1"/>
        <v>82</v>
      </c>
      <c r="CF2" s="14">
        <f t="shared" si="1"/>
        <v>83</v>
      </c>
      <c r="CG2" s="14">
        <f t="shared" si="1"/>
        <v>84</v>
      </c>
      <c r="CH2" s="14">
        <f t="shared" si="1"/>
        <v>85</v>
      </c>
      <c r="CI2" s="14">
        <f t="shared" si="1"/>
        <v>86</v>
      </c>
      <c r="CJ2" s="14">
        <f t="shared" si="1"/>
        <v>87</v>
      </c>
      <c r="CK2" s="14">
        <f t="shared" si="1"/>
        <v>88</v>
      </c>
      <c r="CL2" s="14">
        <f t="shared" si="1"/>
        <v>89</v>
      </c>
      <c r="CM2" s="14">
        <f t="shared" si="1"/>
        <v>90</v>
      </c>
      <c r="CN2" s="14">
        <f t="shared" si="1"/>
        <v>91</v>
      </c>
      <c r="CO2" s="14">
        <f t="shared" si="1"/>
        <v>92</v>
      </c>
      <c r="CP2" s="14">
        <f t="shared" si="1"/>
        <v>93</v>
      </c>
      <c r="CQ2" s="14">
        <f t="shared" si="1"/>
        <v>94</v>
      </c>
      <c r="CR2" s="14">
        <f t="shared" si="1"/>
        <v>95</v>
      </c>
      <c r="CS2" s="14">
        <f t="shared" si="1"/>
        <v>96</v>
      </c>
      <c r="CT2" s="14">
        <f t="shared" si="1"/>
        <v>97</v>
      </c>
      <c r="CU2" s="14">
        <f t="shared" si="1"/>
        <v>98</v>
      </c>
      <c r="CV2" s="14">
        <f t="shared" si="1"/>
        <v>99</v>
      </c>
      <c r="CW2" s="14">
        <f t="shared" si="1"/>
        <v>100</v>
      </c>
      <c r="CX2" s="14">
        <f t="shared" si="1"/>
        <v>101</v>
      </c>
      <c r="CY2" s="14">
        <f t="shared" si="1"/>
        <v>102</v>
      </c>
      <c r="CZ2" s="14">
        <f t="shared" si="1"/>
        <v>103</v>
      </c>
      <c r="DA2" s="14">
        <f t="shared" si="1"/>
        <v>104</v>
      </c>
      <c r="DB2" s="14">
        <f t="shared" si="1"/>
        <v>105</v>
      </c>
      <c r="DC2" s="14">
        <f t="shared" si="1"/>
        <v>106</v>
      </c>
      <c r="DD2" s="14">
        <f t="shared" si="1"/>
        <v>107</v>
      </c>
      <c r="DE2" s="14">
        <f t="shared" si="1"/>
        <v>108</v>
      </c>
      <c r="DF2" s="14">
        <f t="shared" si="1"/>
        <v>109</v>
      </c>
      <c r="DG2" s="14">
        <f t="shared" si="1"/>
        <v>110</v>
      </c>
      <c r="DH2" s="14">
        <f t="shared" si="1"/>
        <v>111</v>
      </c>
      <c r="DI2" s="14">
        <f t="shared" si="1"/>
        <v>112</v>
      </c>
      <c r="DJ2" s="14">
        <f t="shared" si="1"/>
        <v>113</v>
      </c>
      <c r="DK2" s="14">
        <f t="shared" si="1"/>
        <v>114</v>
      </c>
      <c r="DL2" s="14">
        <f t="shared" si="1"/>
        <v>115</v>
      </c>
      <c r="DM2" s="14">
        <f t="shared" si="1"/>
        <v>116</v>
      </c>
      <c r="DN2" s="14">
        <f t="shared" si="1"/>
        <v>117</v>
      </c>
      <c r="DO2" s="14">
        <f t="shared" si="1"/>
        <v>118</v>
      </c>
      <c r="DP2" s="14">
        <f t="shared" si="1"/>
        <v>119</v>
      </c>
      <c r="DQ2" s="14">
        <f t="shared" si="1"/>
        <v>120</v>
      </c>
      <c r="DR2" s="14">
        <f t="shared" si="1"/>
        <v>121</v>
      </c>
      <c r="DS2" s="14">
        <f t="shared" si="1"/>
        <v>122</v>
      </c>
      <c r="DT2" s="14">
        <f t="shared" si="1"/>
        <v>123</v>
      </c>
      <c r="DU2" s="14">
        <f t="shared" si="1"/>
        <v>124</v>
      </c>
      <c r="DV2" s="14">
        <f t="shared" si="1"/>
        <v>125</v>
      </c>
      <c r="DW2" s="14">
        <f t="shared" si="1"/>
        <v>126</v>
      </c>
      <c r="DX2" s="14">
        <f t="shared" si="1"/>
        <v>127</v>
      </c>
      <c r="DY2" s="14">
        <f t="shared" si="1"/>
        <v>128</v>
      </c>
      <c r="DZ2" s="14">
        <f t="shared" si="1"/>
        <v>129</v>
      </c>
      <c r="EA2" s="14">
        <f t="shared" si="1"/>
        <v>130</v>
      </c>
      <c r="EB2" s="14">
        <f t="shared" si="1"/>
        <v>131</v>
      </c>
      <c r="EC2" s="14">
        <f t="shared" si="1"/>
        <v>132</v>
      </c>
      <c r="ED2" s="14">
        <f t="shared" si="1"/>
        <v>133</v>
      </c>
      <c r="EE2" s="14">
        <f t="shared" si="1"/>
        <v>134</v>
      </c>
      <c r="EF2" s="14">
        <f t="shared" ref="EF2:EO2" si="2">COLUMN()-1</f>
        <v>135</v>
      </c>
      <c r="EG2" s="14">
        <f t="shared" si="2"/>
        <v>136</v>
      </c>
      <c r="EH2" s="14">
        <f t="shared" si="2"/>
        <v>137</v>
      </c>
      <c r="EI2" s="14">
        <f t="shared" si="2"/>
        <v>138</v>
      </c>
      <c r="EJ2" s="14">
        <f t="shared" si="2"/>
        <v>139</v>
      </c>
      <c r="EK2" s="14">
        <f t="shared" si="2"/>
        <v>140</v>
      </c>
      <c r="EL2" s="14">
        <f t="shared" si="2"/>
        <v>141</v>
      </c>
      <c r="EM2" s="14">
        <f t="shared" si="2"/>
        <v>142</v>
      </c>
      <c r="EN2" s="14">
        <f t="shared" si="2"/>
        <v>143</v>
      </c>
      <c r="EO2" s="14">
        <f t="shared" si="2"/>
        <v>144</v>
      </c>
    </row>
    <row r="3" spans="1:148" x14ac:dyDescent="0.15">
      <c r="A3" s="14" t="s">
        <v>45</v>
      </c>
      <c r="B3" s="15" t="s">
        <v>46</v>
      </c>
      <c r="C3" s="15" t="s">
        <v>47</v>
      </c>
      <c r="D3" s="15" t="s">
        <v>48</v>
      </c>
      <c r="E3" s="15" t="s">
        <v>49</v>
      </c>
      <c r="F3" s="15" t="s">
        <v>50</v>
      </c>
      <c r="G3" s="15" t="s">
        <v>51</v>
      </c>
      <c r="H3" s="72" t="s">
        <v>52</v>
      </c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4"/>
      <c r="Y3" s="78" t="s">
        <v>53</v>
      </c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 t="s">
        <v>54</v>
      </c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</row>
    <row r="4" spans="1:148" x14ac:dyDescent="0.15">
      <c r="A4" s="14" t="s">
        <v>55</v>
      </c>
      <c r="B4" s="16"/>
      <c r="C4" s="16"/>
      <c r="D4" s="16"/>
      <c r="E4" s="16"/>
      <c r="F4" s="16"/>
      <c r="G4" s="16"/>
      <c r="H4" s="75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7"/>
      <c r="Y4" s="71" t="s">
        <v>56</v>
      </c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 t="s">
        <v>57</v>
      </c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 t="s">
        <v>58</v>
      </c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 t="s">
        <v>59</v>
      </c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 t="s">
        <v>60</v>
      </c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 t="s">
        <v>61</v>
      </c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 t="s">
        <v>62</v>
      </c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 t="s">
        <v>63</v>
      </c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 t="s">
        <v>64</v>
      </c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 t="s">
        <v>65</v>
      </c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 t="s">
        <v>66</v>
      </c>
      <c r="EF4" s="71"/>
      <c r="EG4" s="71"/>
      <c r="EH4" s="71"/>
      <c r="EI4" s="71"/>
      <c r="EJ4" s="71"/>
      <c r="EK4" s="71"/>
      <c r="EL4" s="71"/>
      <c r="EM4" s="71"/>
      <c r="EN4" s="71"/>
      <c r="EO4" s="71"/>
    </row>
    <row r="5" spans="1:148" x14ac:dyDescent="0.15">
      <c r="A5" s="14" t="s">
        <v>67</v>
      </c>
      <c r="B5" s="17"/>
      <c r="C5" s="17"/>
      <c r="D5" s="17"/>
      <c r="E5" s="17"/>
      <c r="F5" s="17"/>
      <c r="G5" s="17"/>
      <c r="H5" s="18" t="s">
        <v>68</v>
      </c>
      <c r="I5" s="18" t="s">
        <v>69</v>
      </c>
      <c r="J5" s="18" t="s">
        <v>70</v>
      </c>
      <c r="K5" s="18" t="s">
        <v>71</v>
      </c>
      <c r="L5" s="18" t="s">
        <v>72</v>
      </c>
      <c r="M5" s="18" t="s">
        <v>5</v>
      </c>
      <c r="N5" s="18" t="s">
        <v>73</v>
      </c>
      <c r="O5" s="18" t="s">
        <v>74</v>
      </c>
      <c r="P5" s="18" t="s">
        <v>75</v>
      </c>
      <c r="Q5" s="18" t="s">
        <v>76</v>
      </c>
      <c r="R5" s="18" t="s">
        <v>77</v>
      </c>
      <c r="S5" s="18" t="s">
        <v>78</v>
      </c>
      <c r="T5" s="18" t="s">
        <v>79</v>
      </c>
      <c r="U5" s="18" t="s">
        <v>80</v>
      </c>
      <c r="V5" s="18" t="s">
        <v>81</v>
      </c>
      <c r="W5" s="18" t="s">
        <v>82</v>
      </c>
      <c r="X5" s="18" t="s">
        <v>83</v>
      </c>
      <c r="Y5" s="18" t="s">
        <v>84</v>
      </c>
      <c r="Z5" s="18" t="s">
        <v>85</v>
      </c>
      <c r="AA5" s="18" t="s">
        <v>86</v>
      </c>
      <c r="AB5" s="18" t="s">
        <v>87</v>
      </c>
      <c r="AC5" s="18" t="s">
        <v>88</v>
      </c>
      <c r="AD5" s="18" t="s">
        <v>89</v>
      </c>
      <c r="AE5" s="18" t="s">
        <v>90</v>
      </c>
      <c r="AF5" s="18" t="s">
        <v>91</v>
      </c>
      <c r="AG5" s="18" t="s">
        <v>92</v>
      </c>
      <c r="AH5" s="18" t="s">
        <v>93</v>
      </c>
      <c r="AI5" s="18" t="s">
        <v>31</v>
      </c>
      <c r="AJ5" s="18" t="s">
        <v>84</v>
      </c>
      <c r="AK5" s="18" t="s">
        <v>85</v>
      </c>
      <c r="AL5" s="18" t="s">
        <v>86</v>
      </c>
      <c r="AM5" s="18" t="s">
        <v>87</v>
      </c>
      <c r="AN5" s="18" t="s">
        <v>88</v>
      </c>
      <c r="AO5" s="18" t="s">
        <v>89</v>
      </c>
      <c r="AP5" s="18" t="s">
        <v>90</v>
      </c>
      <c r="AQ5" s="18" t="s">
        <v>91</v>
      </c>
      <c r="AR5" s="18" t="s">
        <v>92</v>
      </c>
      <c r="AS5" s="18" t="s">
        <v>93</v>
      </c>
      <c r="AT5" s="18" t="s">
        <v>94</v>
      </c>
      <c r="AU5" s="18" t="s">
        <v>84</v>
      </c>
      <c r="AV5" s="18" t="s">
        <v>85</v>
      </c>
      <c r="AW5" s="18" t="s">
        <v>86</v>
      </c>
      <c r="AX5" s="18" t="s">
        <v>87</v>
      </c>
      <c r="AY5" s="18" t="s">
        <v>88</v>
      </c>
      <c r="AZ5" s="18" t="s">
        <v>89</v>
      </c>
      <c r="BA5" s="18" t="s">
        <v>90</v>
      </c>
      <c r="BB5" s="18" t="s">
        <v>91</v>
      </c>
      <c r="BC5" s="18" t="s">
        <v>92</v>
      </c>
      <c r="BD5" s="18" t="s">
        <v>93</v>
      </c>
      <c r="BE5" s="18" t="s">
        <v>94</v>
      </c>
      <c r="BF5" s="18" t="s">
        <v>84</v>
      </c>
      <c r="BG5" s="18" t="s">
        <v>85</v>
      </c>
      <c r="BH5" s="18" t="s">
        <v>86</v>
      </c>
      <c r="BI5" s="18" t="s">
        <v>87</v>
      </c>
      <c r="BJ5" s="18" t="s">
        <v>88</v>
      </c>
      <c r="BK5" s="18" t="s">
        <v>89</v>
      </c>
      <c r="BL5" s="18" t="s">
        <v>90</v>
      </c>
      <c r="BM5" s="18" t="s">
        <v>91</v>
      </c>
      <c r="BN5" s="18" t="s">
        <v>92</v>
      </c>
      <c r="BO5" s="18" t="s">
        <v>93</v>
      </c>
      <c r="BP5" s="18" t="s">
        <v>94</v>
      </c>
      <c r="BQ5" s="18" t="s">
        <v>84</v>
      </c>
      <c r="BR5" s="18" t="s">
        <v>85</v>
      </c>
      <c r="BS5" s="18" t="s">
        <v>86</v>
      </c>
      <c r="BT5" s="18" t="s">
        <v>87</v>
      </c>
      <c r="BU5" s="18" t="s">
        <v>88</v>
      </c>
      <c r="BV5" s="18" t="s">
        <v>89</v>
      </c>
      <c r="BW5" s="18" t="s">
        <v>90</v>
      </c>
      <c r="BX5" s="18" t="s">
        <v>91</v>
      </c>
      <c r="BY5" s="18" t="s">
        <v>92</v>
      </c>
      <c r="BZ5" s="18" t="s">
        <v>93</v>
      </c>
      <c r="CA5" s="18" t="s">
        <v>94</v>
      </c>
      <c r="CB5" s="18" t="s">
        <v>84</v>
      </c>
      <c r="CC5" s="18" t="s">
        <v>85</v>
      </c>
      <c r="CD5" s="18" t="s">
        <v>86</v>
      </c>
      <c r="CE5" s="18" t="s">
        <v>87</v>
      </c>
      <c r="CF5" s="18" t="s">
        <v>88</v>
      </c>
      <c r="CG5" s="18" t="s">
        <v>89</v>
      </c>
      <c r="CH5" s="18" t="s">
        <v>90</v>
      </c>
      <c r="CI5" s="18" t="s">
        <v>91</v>
      </c>
      <c r="CJ5" s="18" t="s">
        <v>92</v>
      </c>
      <c r="CK5" s="18" t="s">
        <v>93</v>
      </c>
      <c r="CL5" s="18" t="s">
        <v>94</v>
      </c>
      <c r="CM5" s="18" t="s">
        <v>84</v>
      </c>
      <c r="CN5" s="18" t="s">
        <v>85</v>
      </c>
      <c r="CO5" s="18" t="s">
        <v>86</v>
      </c>
      <c r="CP5" s="18" t="s">
        <v>87</v>
      </c>
      <c r="CQ5" s="18" t="s">
        <v>88</v>
      </c>
      <c r="CR5" s="18" t="s">
        <v>89</v>
      </c>
      <c r="CS5" s="18" t="s">
        <v>90</v>
      </c>
      <c r="CT5" s="18" t="s">
        <v>91</v>
      </c>
      <c r="CU5" s="18" t="s">
        <v>92</v>
      </c>
      <c r="CV5" s="18" t="s">
        <v>93</v>
      </c>
      <c r="CW5" s="18" t="s">
        <v>94</v>
      </c>
      <c r="CX5" s="18" t="s">
        <v>84</v>
      </c>
      <c r="CY5" s="18" t="s">
        <v>85</v>
      </c>
      <c r="CZ5" s="18" t="s">
        <v>86</v>
      </c>
      <c r="DA5" s="18" t="s">
        <v>87</v>
      </c>
      <c r="DB5" s="18" t="s">
        <v>88</v>
      </c>
      <c r="DC5" s="18" t="s">
        <v>89</v>
      </c>
      <c r="DD5" s="18" t="s">
        <v>90</v>
      </c>
      <c r="DE5" s="18" t="s">
        <v>91</v>
      </c>
      <c r="DF5" s="18" t="s">
        <v>92</v>
      </c>
      <c r="DG5" s="18" t="s">
        <v>93</v>
      </c>
      <c r="DH5" s="18" t="s">
        <v>94</v>
      </c>
      <c r="DI5" s="18" t="s">
        <v>84</v>
      </c>
      <c r="DJ5" s="18" t="s">
        <v>85</v>
      </c>
      <c r="DK5" s="18" t="s">
        <v>86</v>
      </c>
      <c r="DL5" s="18" t="s">
        <v>87</v>
      </c>
      <c r="DM5" s="18" t="s">
        <v>88</v>
      </c>
      <c r="DN5" s="18" t="s">
        <v>89</v>
      </c>
      <c r="DO5" s="18" t="s">
        <v>90</v>
      </c>
      <c r="DP5" s="18" t="s">
        <v>91</v>
      </c>
      <c r="DQ5" s="18" t="s">
        <v>92</v>
      </c>
      <c r="DR5" s="18" t="s">
        <v>93</v>
      </c>
      <c r="DS5" s="18" t="s">
        <v>94</v>
      </c>
      <c r="DT5" s="18" t="s">
        <v>84</v>
      </c>
      <c r="DU5" s="18" t="s">
        <v>85</v>
      </c>
      <c r="DV5" s="18" t="s">
        <v>86</v>
      </c>
      <c r="DW5" s="18" t="s">
        <v>87</v>
      </c>
      <c r="DX5" s="18" t="s">
        <v>88</v>
      </c>
      <c r="DY5" s="18" t="s">
        <v>89</v>
      </c>
      <c r="DZ5" s="18" t="s">
        <v>90</v>
      </c>
      <c r="EA5" s="18" t="s">
        <v>91</v>
      </c>
      <c r="EB5" s="18" t="s">
        <v>92</v>
      </c>
      <c r="EC5" s="18" t="s">
        <v>93</v>
      </c>
      <c r="ED5" s="18" t="s">
        <v>94</v>
      </c>
      <c r="EE5" s="18" t="s">
        <v>84</v>
      </c>
      <c r="EF5" s="18" t="s">
        <v>85</v>
      </c>
      <c r="EG5" s="18" t="s">
        <v>86</v>
      </c>
      <c r="EH5" s="18" t="s">
        <v>87</v>
      </c>
      <c r="EI5" s="18" t="s">
        <v>88</v>
      </c>
      <c r="EJ5" s="18" t="s">
        <v>89</v>
      </c>
      <c r="EK5" s="18" t="s">
        <v>90</v>
      </c>
      <c r="EL5" s="18" t="s">
        <v>91</v>
      </c>
      <c r="EM5" s="18" t="s">
        <v>92</v>
      </c>
      <c r="EN5" s="18" t="s">
        <v>93</v>
      </c>
      <c r="EO5" s="18" t="s">
        <v>94</v>
      </c>
    </row>
    <row r="6" spans="1:148" s="22" customFormat="1" x14ac:dyDescent="0.15">
      <c r="A6" s="14" t="s">
        <v>95</v>
      </c>
      <c r="B6" s="19">
        <f>B7</f>
        <v>2024</v>
      </c>
      <c r="C6" s="19">
        <f t="shared" ref="C6:X6" si="3">C7</f>
        <v>252123</v>
      </c>
      <c r="D6" s="19">
        <f t="shared" si="3"/>
        <v>46</v>
      </c>
      <c r="E6" s="19">
        <f t="shared" si="3"/>
        <v>17</v>
      </c>
      <c r="F6" s="19">
        <f t="shared" si="3"/>
        <v>4</v>
      </c>
      <c r="G6" s="19">
        <f t="shared" si="3"/>
        <v>0</v>
      </c>
      <c r="H6" s="19" t="str">
        <f t="shared" si="3"/>
        <v>滋賀県　高島市</v>
      </c>
      <c r="I6" s="19" t="str">
        <f t="shared" si="3"/>
        <v>法適用</v>
      </c>
      <c r="J6" s="19" t="str">
        <f t="shared" si="3"/>
        <v>下水道事業</v>
      </c>
      <c r="K6" s="19" t="str">
        <f t="shared" si="3"/>
        <v>特定環境保全公共下水道</v>
      </c>
      <c r="L6" s="19" t="str">
        <f t="shared" si="3"/>
        <v>D2</v>
      </c>
      <c r="M6" s="19" t="str">
        <f t="shared" si="3"/>
        <v>非設置</v>
      </c>
      <c r="N6" s="20" t="str">
        <f t="shared" si="3"/>
        <v>-</v>
      </c>
      <c r="O6" s="20">
        <f t="shared" si="3"/>
        <v>62.69</v>
      </c>
      <c r="P6" s="20">
        <f t="shared" si="3"/>
        <v>40.31</v>
      </c>
      <c r="Q6" s="20">
        <f t="shared" si="3"/>
        <v>86</v>
      </c>
      <c r="R6" s="20">
        <f t="shared" si="3"/>
        <v>3300</v>
      </c>
      <c r="S6" s="20">
        <f t="shared" si="3"/>
        <v>45190</v>
      </c>
      <c r="T6" s="20">
        <f t="shared" si="3"/>
        <v>693.05</v>
      </c>
      <c r="U6" s="20">
        <f t="shared" si="3"/>
        <v>65.2</v>
      </c>
      <c r="V6" s="20">
        <f t="shared" si="3"/>
        <v>18094</v>
      </c>
      <c r="W6" s="20">
        <f t="shared" si="3"/>
        <v>12</v>
      </c>
      <c r="X6" s="20">
        <f t="shared" si="3"/>
        <v>1507.83</v>
      </c>
      <c r="Y6" s="21">
        <f>IF(Y7="",NA(),Y7)</f>
        <v>100.06</v>
      </c>
      <c r="Z6" s="21">
        <f t="shared" ref="Z6:AH6" si="4">IF(Z7="",NA(),Z7)</f>
        <v>100.11</v>
      </c>
      <c r="AA6" s="21">
        <f t="shared" si="4"/>
        <v>100.07</v>
      </c>
      <c r="AB6" s="21">
        <f t="shared" si="4"/>
        <v>100.06</v>
      </c>
      <c r="AC6" s="21">
        <f t="shared" si="4"/>
        <v>100.14</v>
      </c>
      <c r="AD6" s="21">
        <f t="shared" si="4"/>
        <v>105.78</v>
      </c>
      <c r="AE6" s="21">
        <f t="shared" si="4"/>
        <v>106.09</v>
      </c>
      <c r="AF6" s="21">
        <f t="shared" si="4"/>
        <v>106.44</v>
      </c>
      <c r="AG6" s="21">
        <f t="shared" si="4"/>
        <v>107.11</v>
      </c>
      <c r="AH6" s="21">
        <f t="shared" si="4"/>
        <v>106.38</v>
      </c>
      <c r="AI6" s="20" t="str">
        <f>IF(AI7="","",IF(AI7="-","【-】","【"&amp;SUBSTITUTE(TEXT(AI7,"#,##0.00"),"-","△")&amp;"】"))</f>
        <v>【105.07】</v>
      </c>
      <c r="AJ6" s="20">
        <f>IF(AJ7="",NA(),AJ7)</f>
        <v>0</v>
      </c>
      <c r="AK6" s="20">
        <f t="shared" ref="AK6:AS6" si="5">IF(AK7="",NA(),AK7)</f>
        <v>0</v>
      </c>
      <c r="AL6" s="20">
        <f t="shared" si="5"/>
        <v>0</v>
      </c>
      <c r="AM6" s="20">
        <f t="shared" si="5"/>
        <v>0</v>
      </c>
      <c r="AN6" s="20">
        <f t="shared" si="5"/>
        <v>0</v>
      </c>
      <c r="AO6" s="21">
        <f t="shared" si="5"/>
        <v>63.96</v>
      </c>
      <c r="AP6" s="21">
        <f t="shared" si="5"/>
        <v>69.42</v>
      </c>
      <c r="AQ6" s="21">
        <f t="shared" si="5"/>
        <v>72.86</v>
      </c>
      <c r="AR6" s="21">
        <f t="shared" si="5"/>
        <v>69.540000000000006</v>
      </c>
      <c r="AS6" s="21">
        <f t="shared" si="5"/>
        <v>70.63</v>
      </c>
      <c r="AT6" s="20" t="str">
        <f>IF(AT7="","",IF(AT7="-","【-】","【"&amp;SUBSTITUTE(TEXT(AT7,"#,##0.00"),"-","△")&amp;"】"))</f>
        <v>【63.54】</v>
      </c>
      <c r="AU6" s="21">
        <f>IF(AU7="",NA(),AU7)</f>
        <v>31.32</v>
      </c>
      <c r="AV6" s="21">
        <f t="shared" ref="AV6:BD6" si="6">IF(AV7="",NA(),AV7)</f>
        <v>36.51</v>
      </c>
      <c r="AW6" s="21">
        <f t="shared" si="6"/>
        <v>33.92</v>
      </c>
      <c r="AX6" s="21">
        <f t="shared" si="6"/>
        <v>36.47</v>
      </c>
      <c r="AY6" s="21">
        <f t="shared" si="6"/>
        <v>29.55</v>
      </c>
      <c r="AZ6" s="21">
        <f t="shared" si="6"/>
        <v>44.24</v>
      </c>
      <c r="BA6" s="21">
        <f t="shared" si="6"/>
        <v>43.07</v>
      </c>
      <c r="BB6" s="21">
        <f t="shared" si="6"/>
        <v>45.42</v>
      </c>
      <c r="BC6" s="21">
        <f t="shared" si="6"/>
        <v>50.63</v>
      </c>
      <c r="BD6" s="21">
        <f t="shared" si="6"/>
        <v>53.28</v>
      </c>
      <c r="BE6" s="20" t="str">
        <f>IF(BE7="","",IF(BE7="-","【-】","【"&amp;SUBSTITUTE(TEXT(BE7,"#,##0.00"),"-","△")&amp;"】"))</f>
        <v>【50.90】</v>
      </c>
      <c r="BF6" s="21">
        <f>IF(BF7="",NA(),BF7)</f>
        <v>66.55</v>
      </c>
      <c r="BG6" s="21">
        <f t="shared" ref="BG6:BO6" si="7">IF(BG7="",NA(),BG7)</f>
        <v>67.59</v>
      </c>
      <c r="BH6" s="21">
        <f t="shared" si="7"/>
        <v>63.61</v>
      </c>
      <c r="BI6" s="21">
        <f t="shared" si="7"/>
        <v>57.64</v>
      </c>
      <c r="BJ6" s="21">
        <f t="shared" si="7"/>
        <v>53.54</v>
      </c>
      <c r="BK6" s="21">
        <f t="shared" si="7"/>
        <v>1258.43</v>
      </c>
      <c r="BL6" s="21">
        <f t="shared" si="7"/>
        <v>1163.75</v>
      </c>
      <c r="BM6" s="21">
        <f t="shared" si="7"/>
        <v>1195.47</v>
      </c>
      <c r="BN6" s="21">
        <f t="shared" si="7"/>
        <v>1168.69</v>
      </c>
      <c r="BO6" s="21">
        <f t="shared" si="7"/>
        <v>1142.44</v>
      </c>
      <c r="BP6" s="20" t="str">
        <f>IF(BP7="","",IF(BP7="-","【-】","【"&amp;SUBSTITUTE(TEXT(BP7,"#,##0.00"),"-","△")&amp;"】"))</f>
        <v>【1,099.15】</v>
      </c>
      <c r="BQ6" s="21">
        <f>IF(BQ7="",NA(),BQ7)</f>
        <v>86.59</v>
      </c>
      <c r="BR6" s="21">
        <f t="shared" ref="BR6:BZ6" si="8">IF(BR7="",NA(),BR7)</f>
        <v>94.87</v>
      </c>
      <c r="BS6" s="21">
        <f t="shared" si="8"/>
        <v>92.9</v>
      </c>
      <c r="BT6" s="21">
        <f t="shared" si="8"/>
        <v>88.98</v>
      </c>
      <c r="BU6" s="21">
        <f t="shared" si="8"/>
        <v>94.35</v>
      </c>
      <c r="BV6" s="21">
        <f t="shared" si="8"/>
        <v>73.36</v>
      </c>
      <c r="BW6" s="21">
        <f t="shared" si="8"/>
        <v>72.599999999999994</v>
      </c>
      <c r="BX6" s="21">
        <f t="shared" si="8"/>
        <v>69.430000000000007</v>
      </c>
      <c r="BY6" s="21">
        <f t="shared" si="8"/>
        <v>70.709999999999994</v>
      </c>
      <c r="BZ6" s="21">
        <f t="shared" si="8"/>
        <v>66.63</v>
      </c>
      <c r="CA6" s="20" t="str">
        <f>IF(CA7="","",IF(CA7="-","【-】","【"&amp;SUBSTITUTE(TEXT(CA7,"#,##0.00"),"-","△")&amp;"】"))</f>
        <v>【72.92】</v>
      </c>
      <c r="CB6" s="21">
        <f>IF(CB7="",NA(),CB7)</f>
        <v>186.05</v>
      </c>
      <c r="CC6" s="21">
        <f t="shared" ref="CC6:CK6" si="9">IF(CC7="",NA(),CC7)</f>
        <v>180.27</v>
      </c>
      <c r="CD6" s="21">
        <f t="shared" si="9"/>
        <v>184.58</v>
      </c>
      <c r="CE6" s="21">
        <f t="shared" si="9"/>
        <v>193.29</v>
      </c>
      <c r="CF6" s="21">
        <f t="shared" si="9"/>
        <v>183.41</v>
      </c>
      <c r="CG6" s="21">
        <f t="shared" si="9"/>
        <v>224.88</v>
      </c>
      <c r="CH6" s="21">
        <f t="shared" si="9"/>
        <v>228.64</v>
      </c>
      <c r="CI6" s="21">
        <f t="shared" si="9"/>
        <v>239.46</v>
      </c>
      <c r="CJ6" s="21">
        <f t="shared" si="9"/>
        <v>233.15</v>
      </c>
      <c r="CK6" s="21">
        <f t="shared" si="9"/>
        <v>252.17</v>
      </c>
      <c r="CL6" s="20" t="str">
        <f>IF(CL7="","",IF(CL7="-","【-】","【"&amp;SUBSTITUTE(TEXT(CL7,"#,##0.00"),"-","△")&amp;"】"))</f>
        <v>【225.78】</v>
      </c>
      <c r="CM6" s="21">
        <f>IF(CM7="",NA(),CM7)</f>
        <v>67.78</v>
      </c>
      <c r="CN6" s="21">
        <f t="shared" ref="CN6:CV6" si="10">IF(CN7="",NA(),CN7)</f>
        <v>64</v>
      </c>
      <c r="CO6" s="21">
        <f t="shared" si="10"/>
        <v>63.33</v>
      </c>
      <c r="CP6" s="21">
        <f t="shared" si="10"/>
        <v>61.56</v>
      </c>
      <c r="CQ6" s="21">
        <f t="shared" si="10"/>
        <v>60.44</v>
      </c>
      <c r="CR6" s="21">
        <f t="shared" si="10"/>
        <v>42.4</v>
      </c>
      <c r="CS6" s="21">
        <f t="shared" si="10"/>
        <v>42.28</v>
      </c>
      <c r="CT6" s="21">
        <f t="shared" si="10"/>
        <v>41.06</v>
      </c>
      <c r="CU6" s="21">
        <f t="shared" si="10"/>
        <v>42.09</v>
      </c>
      <c r="CV6" s="21">
        <f t="shared" si="10"/>
        <v>42.15</v>
      </c>
      <c r="CW6" s="20" t="str">
        <f>IF(CW7="","",IF(CW7="-","【-】","【"&amp;SUBSTITUTE(TEXT(CW7,"#,##0.00"),"-","△")&amp;"】"))</f>
        <v>【43.17】</v>
      </c>
      <c r="CX6" s="21">
        <f>IF(CX7="",NA(),CX7)</f>
        <v>84</v>
      </c>
      <c r="CY6" s="21">
        <f t="shared" ref="CY6:DG6" si="11">IF(CY7="",NA(),CY7)</f>
        <v>86.53</v>
      </c>
      <c r="CZ6" s="21">
        <f t="shared" si="11"/>
        <v>87.04</v>
      </c>
      <c r="DA6" s="21">
        <f t="shared" si="11"/>
        <v>87.38</v>
      </c>
      <c r="DB6" s="21">
        <f t="shared" si="11"/>
        <v>87.54</v>
      </c>
      <c r="DC6" s="21">
        <f t="shared" si="11"/>
        <v>84.19</v>
      </c>
      <c r="DD6" s="21">
        <f t="shared" si="11"/>
        <v>84.34</v>
      </c>
      <c r="DE6" s="21">
        <f t="shared" si="11"/>
        <v>84.34</v>
      </c>
      <c r="DF6" s="21">
        <f t="shared" si="11"/>
        <v>84.73</v>
      </c>
      <c r="DG6" s="21">
        <f t="shared" si="11"/>
        <v>84.21</v>
      </c>
      <c r="DH6" s="20" t="str">
        <f>IF(DH7="","",IF(DH7="-","【-】","【"&amp;SUBSTITUTE(TEXT(DH7,"#,##0.00"),"-","△")&amp;"】"))</f>
        <v>【86.31】</v>
      </c>
      <c r="DI6" s="21">
        <f>IF(DI7="",NA(),DI7)</f>
        <v>38.299999999999997</v>
      </c>
      <c r="DJ6" s="21">
        <f t="shared" ref="DJ6:DR6" si="12">IF(DJ7="",NA(),DJ7)</f>
        <v>40</v>
      </c>
      <c r="DK6" s="21">
        <f t="shared" si="12"/>
        <v>41.69</v>
      </c>
      <c r="DL6" s="21">
        <f t="shared" si="12"/>
        <v>43.33</v>
      </c>
      <c r="DM6" s="21">
        <f t="shared" si="12"/>
        <v>44.78</v>
      </c>
      <c r="DN6" s="21">
        <f t="shared" si="12"/>
        <v>21.36</v>
      </c>
      <c r="DO6" s="21">
        <f t="shared" si="12"/>
        <v>22.79</v>
      </c>
      <c r="DP6" s="21">
        <f t="shared" si="12"/>
        <v>24.8</v>
      </c>
      <c r="DQ6" s="21">
        <f t="shared" si="12"/>
        <v>26.77</v>
      </c>
      <c r="DR6" s="21">
        <f t="shared" si="12"/>
        <v>27.46</v>
      </c>
      <c r="DS6" s="20" t="str">
        <f>IF(DS7="","",IF(DS7="-","【-】","【"&amp;SUBSTITUTE(TEXT(DS7,"#,##0.00"),"-","△")&amp;"】"))</f>
        <v>【30.82】</v>
      </c>
      <c r="DT6" s="20">
        <f>IF(DT7="",NA(),DT7)</f>
        <v>0</v>
      </c>
      <c r="DU6" s="20">
        <f t="shared" ref="DU6:EC6" si="13">IF(DU7="",NA(),DU7)</f>
        <v>0</v>
      </c>
      <c r="DV6" s="20">
        <f t="shared" si="13"/>
        <v>0</v>
      </c>
      <c r="DW6" s="20">
        <f t="shared" si="13"/>
        <v>0</v>
      </c>
      <c r="DX6" s="20">
        <f t="shared" si="13"/>
        <v>0</v>
      </c>
      <c r="DY6" s="21">
        <f t="shared" si="13"/>
        <v>0.01</v>
      </c>
      <c r="DZ6" s="21">
        <f t="shared" si="13"/>
        <v>0.01</v>
      </c>
      <c r="EA6" s="21">
        <f t="shared" si="13"/>
        <v>0.02</v>
      </c>
      <c r="EB6" s="21">
        <f t="shared" si="13"/>
        <v>7.0000000000000007E-2</v>
      </c>
      <c r="EC6" s="21">
        <f t="shared" si="13"/>
        <v>0.02</v>
      </c>
      <c r="ED6" s="20" t="str">
        <f>IF(ED7="","",IF(ED7="-","【-】","【"&amp;SUBSTITUTE(TEXT(ED7,"#,##0.00"),"-","△")&amp;"】"))</f>
        <v>【0.06】</v>
      </c>
      <c r="EE6" s="20">
        <f>IF(EE7="",NA(),EE7)</f>
        <v>0</v>
      </c>
      <c r="EF6" s="20">
        <f t="shared" ref="EF6:EN6" si="14">IF(EF7="",NA(),EF7)</f>
        <v>0</v>
      </c>
      <c r="EG6" s="20">
        <f t="shared" si="14"/>
        <v>0</v>
      </c>
      <c r="EH6" s="20">
        <f t="shared" si="14"/>
        <v>0</v>
      </c>
      <c r="EI6" s="20">
        <f t="shared" si="14"/>
        <v>0</v>
      </c>
      <c r="EJ6" s="21">
        <f t="shared" si="14"/>
        <v>0.39</v>
      </c>
      <c r="EK6" s="21">
        <f t="shared" si="14"/>
        <v>0.1</v>
      </c>
      <c r="EL6" s="21">
        <f t="shared" si="14"/>
        <v>0.08</v>
      </c>
      <c r="EM6" s="21">
        <f t="shared" si="14"/>
        <v>0.06</v>
      </c>
      <c r="EN6" s="21">
        <f t="shared" si="14"/>
        <v>0.05</v>
      </c>
      <c r="EO6" s="20" t="str">
        <f>IF(EO7="","",IF(EO7="-","【-】","【"&amp;SUBSTITUTE(TEXT(EO7,"#,##0.00"),"-","△")&amp;"】"))</f>
        <v>【0.15】</v>
      </c>
    </row>
    <row r="7" spans="1:148" s="22" customFormat="1" x14ac:dyDescent="0.15">
      <c r="A7" s="14"/>
      <c r="B7" s="23">
        <v>2024</v>
      </c>
      <c r="C7" s="23">
        <v>252123</v>
      </c>
      <c r="D7" s="23">
        <v>46</v>
      </c>
      <c r="E7" s="23">
        <v>17</v>
      </c>
      <c r="F7" s="23">
        <v>4</v>
      </c>
      <c r="G7" s="23">
        <v>0</v>
      </c>
      <c r="H7" s="23" t="s">
        <v>96</v>
      </c>
      <c r="I7" s="23" t="s">
        <v>97</v>
      </c>
      <c r="J7" s="23" t="s">
        <v>98</v>
      </c>
      <c r="K7" s="23" t="s">
        <v>99</v>
      </c>
      <c r="L7" s="23" t="s">
        <v>100</v>
      </c>
      <c r="M7" s="23" t="s">
        <v>101</v>
      </c>
      <c r="N7" s="24" t="s">
        <v>102</v>
      </c>
      <c r="O7" s="24">
        <v>62.69</v>
      </c>
      <c r="P7" s="24">
        <v>40.31</v>
      </c>
      <c r="Q7" s="24">
        <v>86</v>
      </c>
      <c r="R7" s="24">
        <v>3300</v>
      </c>
      <c r="S7" s="24">
        <v>45190</v>
      </c>
      <c r="T7" s="24">
        <v>693.05</v>
      </c>
      <c r="U7" s="24">
        <v>65.2</v>
      </c>
      <c r="V7" s="24">
        <v>18094</v>
      </c>
      <c r="W7" s="24">
        <v>12</v>
      </c>
      <c r="X7" s="24">
        <v>1507.83</v>
      </c>
      <c r="Y7" s="24">
        <v>100.06</v>
      </c>
      <c r="Z7" s="24">
        <v>100.11</v>
      </c>
      <c r="AA7" s="24">
        <v>100.07</v>
      </c>
      <c r="AB7" s="24">
        <v>100.06</v>
      </c>
      <c r="AC7" s="24">
        <v>100.14</v>
      </c>
      <c r="AD7" s="24">
        <v>105.78</v>
      </c>
      <c r="AE7" s="24">
        <v>106.09</v>
      </c>
      <c r="AF7" s="24">
        <v>106.44</v>
      </c>
      <c r="AG7" s="24">
        <v>107.11</v>
      </c>
      <c r="AH7" s="24">
        <v>106.38</v>
      </c>
      <c r="AI7" s="24">
        <v>105.07</v>
      </c>
      <c r="AJ7" s="24">
        <v>0</v>
      </c>
      <c r="AK7" s="24">
        <v>0</v>
      </c>
      <c r="AL7" s="24">
        <v>0</v>
      </c>
      <c r="AM7" s="24">
        <v>0</v>
      </c>
      <c r="AN7" s="24">
        <v>0</v>
      </c>
      <c r="AO7" s="24">
        <v>63.96</v>
      </c>
      <c r="AP7" s="24">
        <v>69.42</v>
      </c>
      <c r="AQ7" s="24">
        <v>72.86</v>
      </c>
      <c r="AR7" s="24">
        <v>69.540000000000006</v>
      </c>
      <c r="AS7" s="24">
        <v>70.63</v>
      </c>
      <c r="AT7" s="24">
        <v>63.54</v>
      </c>
      <c r="AU7" s="24">
        <v>31.32</v>
      </c>
      <c r="AV7" s="24">
        <v>36.51</v>
      </c>
      <c r="AW7" s="24">
        <v>33.92</v>
      </c>
      <c r="AX7" s="24">
        <v>36.47</v>
      </c>
      <c r="AY7" s="24">
        <v>29.55</v>
      </c>
      <c r="AZ7" s="24">
        <v>44.24</v>
      </c>
      <c r="BA7" s="24">
        <v>43.07</v>
      </c>
      <c r="BB7" s="24">
        <v>45.42</v>
      </c>
      <c r="BC7" s="24">
        <v>50.63</v>
      </c>
      <c r="BD7" s="24">
        <v>53.28</v>
      </c>
      <c r="BE7" s="24">
        <v>50.9</v>
      </c>
      <c r="BF7" s="24">
        <v>66.55</v>
      </c>
      <c r="BG7" s="24">
        <v>67.59</v>
      </c>
      <c r="BH7" s="24">
        <v>63.61</v>
      </c>
      <c r="BI7" s="24">
        <v>57.64</v>
      </c>
      <c r="BJ7" s="24">
        <v>53.54</v>
      </c>
      <c r="BK7" s="24">
        <v>1258.43</v>
      </c>
      <c r="BL7" s="24">
        <v>1163.75</v>
      </c>
      <c r="BM7" s="24">
        <v>1195.47</v>
      </c>
      <c r="BN7" s="24">
        <v>1168.69</v>
      </c>
      <c r="BO7" s="24">
        <v>1142.44</v>
      </c>
      <c r="BP7" s="24">
        <v>1099.1500000000001</v>
      </c>
      <c r="BQ7" s="24">
        <v>86.59</v>
      </c>
      <c r="BR7" s="24">
        <v>94.87</v>
      </c>
      <c r="BS7" s="24">
        <v>92.9</v>
      </c>
      <c r="BT7" s="24">
        <v>88.98</v>
      </c>
      <c r="BU7" s="24">
        <v>94.35</v>
      </c>
      <c r="BV7" s="24">
        <v>73.36</v>
      </c>
      <c r="BW7" s="24">
        <v>72.599999999999994</v>
      </c>
      <c r="BX7" s="24">
        <v>69.430000000000007</v>
      </c>
      <c r="BY7" s="24">
        <v>70.709999999999994</v>
      </c>
      <c r="BZ7" s="24">
        <v>66.63</v>
      </c>
      <c r="CA7" s="24">
        <v>72.92</v>
      </c>
      <c r="CB7" s="24">
        <v>186.05</v>
      </c>
      <c r="CC7" s="24">
        <v>180.27</v>
      </c>
      <c r="CD7" s="24">
        <v>184.58</v>
      </c>
      <c r="CE7" s="24">
        <v>193.29</v>
      </c>
      <c r="CF7" s="24">
        <v>183.41</v>
      </c>
      <c r="CG7" s="24">
        <v>224.88</v>
      </c>
      <c r="CH7" s="24">
        <v>228.64</v>
      </c>
      <c r="CI7" s="24">
        <v>239.46</v>
      </c>
      <c r="CJ7" s="24">
        <v>233.15</v>
      </c>
      <c r="CK7" s="24">
        <v>252.17</v>
      </c>
      <c r="CL7" s="24">
        <v>225.78</v>
      </c>
      <c r="CM7" s="24">
        <v>67.78</v>
      </c>
      <c r="CN7" s="24">
        <v>64</v>
      </c>
      <c r="CO7" s="24">
        <v>63.33</v>
      </c>
      <c r="CP7" s="24">
        <v>61.56</v>
      </c>
      <c r="CQ7" s="24">
        <v>60.44</v>
      </c>
      <c r="CR7" s="24">
        <v>42.4</v>
      </c>
      <c r="CS7" s="24">
        <v>42.28</v>
      </c>
      <c r="CT7" s="24">
        <v>41.06</v>
      </c>
      <c r="CU7" s="24">
        <v>42.09</v>
      </c>
      <c r="CV7" s="24">
        <v>42.15</v>
      </c>
      <c r="CW7" s="24">
        <v>43.17</v>
      </c>
      <c r="CX7" s="24">
        <v>84</v>
      </c>
      <c r="CY7" s="24">
        <v>86.53</v>
      </c>
      <c r="CZ7" s="24">
        <v>87.04</v>
      </c>
      <c r="DA7" s="24">
        <v>87.38</v>
      </c>
      <c r="DB7" s="24">
        <v>87.54</v>
      </c>
      <c r="DC7" s="24">
        <v>84.19</v>
      </c>
      <c r="DD7" s="24">
        <v>84.34</v>
      </c>
      <c r="DE7" s="24">
        <v>84.34</v>
      </c>
      <c r="DF7" s="24">
        <v>84.73</v>
      </c>
      <c r="DG7" s="24">
        <v>84.21</v>
      </c>
      <c r="DH7" s="24">
        <v>86.31</v>
      </c>
      <c r="DI7" s="24">
        <v>38.299999999999997</v>
      </c>
      <c r="DJ7" s="24">
        <v>40</v>
      </c>
      <c r="DK7" s="24">
        <v>41.69</v>
      </c>
      <c r="DL7" s="24">
        <v>43.33</v>
      </c>
      <c r="DM7" s="24">
        <v>44.78</v>
      </c>
      <c r="DN7" s="24">
        <v>21.36</v>
      </c>
      <c r="DO7" s="24">
        <v>22.79</v>
      </c>
      <c r="DP7" s="24">
        <v>24.8</v>
      </c>
      <c r="DQ7" s="24">
        <v>26.77</v>
      </c>
      <c r="DR7" s="24">
        <v>27.46</v>
      </c>
      <c r="DS7" s="24">
        <v>30.82</v>
      </c>
      <c r="DT7" s="24">
        <v>0</v>
      </c>
      <c r="DU7" s="24">
        <v>0</v>
      </c>
      <c r="DV7" s="24">
        <v>0</v>
      </c>
      <c r="DW7" s="24">
        <v>0</v>
      </c>
      <c r="DX7" s="24">
        <v>0</v>
      </c>
      <c r="DY7" s="24">
        <v>0.01</v>
      </c>
      <c r="DZ7" s="24">
        <v>0.01</v>
      </c>
      <c r="EA7" s="24">
        <v>0.02</v>
      </c>
      <c r="EB7" s="24">
        <v>7.0000000000000007E-2</v>
      </c>
      <c r="EC7" s="24">
        <v>0.02</v>
      </c>
      <c r="ED7" s="24">
        <v>0.06</v>
      </c>
      <c r="EE7" s="24">
        <v>0</v>
      </c>
      <c r="EF7" s="24">
        <v>0</v>
      </c>
      <c r="EG7" s="24">
        <v>0</v>
      </c>
      <c r="EH7" s="24">
        <v>0</v>
      </c>
      <c r="EI7" s="24">
        <v>0</v>
      </c>
      <c r="EJ7" s="24">
        <v>0.39</v>
      </c>
      <c r="EK7" s="24">
        <v>0.1</v>
      </c>
      <c r="EL7" s="24">
        <v>0.08</v>
      </c>
      <c r="EM7" s="24">
        <v>0.06</v>
      </c>
      <c r="EN7" s="24">
        <v>0.05</v>
      </c>
      <c r="EO7" s="24">
        <v>0.15</v>
      </c>
    </row>
    <row r="8" spans="1:148" x14ac:dyDescent="0.15"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</row>
    <row r="9" spans="1:148" x14ac:dyDescent="0.15">
      <c r="A9" s="26"/>
      <c r="B9" s="26" t="s">
        <v>103</v>
      </c>
      <c r="C9" s="26" t="s">
        <v>104</v>
      </c>
      <c r="D9" s="26" t="s">
        <v>105</v>
      </c>
      <c r="E9" s="26" t="s">
        <v>106</v>
      </c>
      <c r="F9" s="26" t="s">
        <v>107</v>
      </c>
      <c r="R9" s="25"/>
      <c r="Y9" s="25"/>
      <c r="Z9" s="25"/>
      <c r="AA9" s="25"/>
      <c r="AB9" s="25"/>
      <c r="AC9" s="25"/>
      <c r="AD9" s="25"/>
      <c r="AE9" s="25"/>
      <c r="AF9" s="25"/>
      <c r="AG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D9" s="25"/>
      <c r="EE9" s="25"/>
      <c r="EF9" s="25"/>
      <c r="EG9" s="25"/>
      <c r="EH9" s="25"/>
      <c r="EI9" s="25"/>
      <c r="EJ9" s="25"/>
      <c r="EK9" s="25"/>
      <c r="EL9" s="25"/>
      <c r="EM9" s="25"/>
    </row>
    <row r="10" spans="1:148" x14ac:dyDescent="0.15">
      <c r="A10" s="26" t="s">
        <v>46</v>
      </c>
      <c r="B10" s="27">
        <f>DATEVALUE($B7-B11&amp;"/1/"&amp;B12)</f>
        <v>37257</v>
      </c>
      <c r="C10" s="27">
        <f t="shared" ref="C10:F10" si="15">DATEVALUE($B7-C11&amp;"/1/"&amp;C12)</f>
        <v>37622</v>
      </c>
      <c r="D10" s="27">
        <f t="shared" si="15"/>
        <v>37988</v>
      </c>
      <c r="E10" s="27">
        <f t="shared" si="15"/>
        <v>38355</v>
      </c>
      <c r="F10" s="27">
        <f t="shared" si="15"/>
        <v>38721</v>
      </c>
    </row>
    <row r="11" spans="1:148" x14ac:dyDescent="0.15">
      <c r="B11">
        <v>22</v>
      </c>
      <c r="C11">
        <v>21</v>
      </c>
      <c r="D11">
        <v>20</v>
      </c>
      <c r="E11">
        <v>19</v>
      </c>
      <c r="F11">
        <v>18</v>
      </c>
      <c r="G11" t="s">
        <v>108</v>
      </c>
    </row>
    <row r="12" spans="1:148" x14ac:dyDescent="0.15">
      <c r="B12">
        <v>1</v>
      </c>
      <c r="C12">
        <v>1</v>
      </c>
      <c r="D12">
        <v>2</v>
      </c>
      <c r="E12">
        <v>3</v>
      </c>
      <c r="F12">
        <v>4</v>
      </c>
      <c r="G12" t="s">
        <v>109</v>
      </c>
    </row>
    <row r="13" spans="1:148" x14ac:dyDescent="0.15">
      <c r="B13" t="s">
        <v>110</v>
      </c>
      <c r="C13" t="s">
        <v>110</v>
      </c>
      <c r="D13" t="s">
        <v>110</v>
      </c>
      <c r="E13" t="s">
        <v>111</v>
      </c>
      <c r="F13" t="s">
        <v>110</v>
      </c>
      <c r="G13" t="s">
        <v>112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太田　幸代</cp:lastModifiedBy>
  <cp:lastPrinted>2026-02-12T08:19:44Z</cp:lastPrinted>
  <dcterms:created xsi:type="dcterms:W3CDTF">2025-12-23T06:12:23Z</dcterms:created>
  <dcterms:modified xsi:type="dcterms:W3CDTF">2026-02-12T08:19:45Z</dcterms:modified>
  <cp:category/>
</cp:coreProperties>
</file>