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下水道\"/>
    </mc:Choice>
  </mc:AlternateContent>
  <xr:revisionPtr revIDLastSave="0" documentId="13_ncr:1_{19302A3A-2909-4D32-B94C-CDC597A71344}" xr6:coauthVersionLast="47" xr6:coauthVersionMax="47" xr10:uidLastSave="{00000000-0000-0000-0000-000000000000}"/>
  <workbookProtection workbookAlgorithmName="SHA-512" workbookHashValue="QK/O+IU5dRlprvK6eW9AfmnRW1PyoeC5IrMiGrKQzD3e4Gs2Y2qhgrvjHniOiMc++6cr1qfqGcSHASIn0a9ygA==" workbookSaltValue="qcIL3r5BEiN1UWAVGCjEhQ==" workbookSpinCount="100000" lockStructure="1"/>
  <bookViews>
    <workbookView xWindow="-12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K85" i="4"/>
  <c r="I85" i="4"/>
  <c r="F85" i="4"/>
  <c r="E85" i="4"/>
  <c r="AL10" i="4"/>
  <c r="I10" i="4"/>
  <c r="AL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<sst xmlns="http://schemas.openxmlformats.org/spreadsheetml/2006/main" count="236" uniqueCount="116">
  <si>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</si>
  <si>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</si>
  <si>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</si>
  <si>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</si>
  <si>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</si>
  <si>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</si>
  <si>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</si>
  <si>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</si>
  <si>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</si>
  <si>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</si>
  <si>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</si>
  <si>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</si>
  <si>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</si>
  <si>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</si>
  <si>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</si>
  <si>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</si>
  <si>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</si>
  <si>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</si>
  <si>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</si>
  <si>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</si>
  <si>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</si>
  <si>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</si>
  <si>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</si>
  <si>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</si>
  <si>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</si>
  <si>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</si>
  <si>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</si>
  <si>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</si>
  <si>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</si>
  <si>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</si>
  <si>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</si>
  <si>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</si>
  <si>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</si>
  <si>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</si>
  <si>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</si>
  <si>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</si>
  <si>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</si>
  <si>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</si>
  <si>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</si>
  <si>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</si>
  <si>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</si>
  <si>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</si>
  <si>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</si>
  <si>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</si>
  <si>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</si>
  <si>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</si>
  <si>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</si>
  <si>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</si>
  <si>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</si>
  <si>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</si>
  <si>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</si>
  <si>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</si>
  <si>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</si>
  <si>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</si>
  <si>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</si>
  <si>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</si>
  <si>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</si>
  <si>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</si>
  <si>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</si>
  <si>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</si>
  <si>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</si>
  <si>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</si>
  <si>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</si>
  <si>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</si>
  <si>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</si>
  <si>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</si>
  <si>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</si>
  <si>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</si>
  <si>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</si>
  <si>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</si>
  <si>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</si>
  <si>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</si>
  <si>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</si>
  <si>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</si>
  <si>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</si>
  <si>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</si>
  <si>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</si>
  <si>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</si>
  <si>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</si>
  <si>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</si>
  <si>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</si>
  <si>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</si>
  <si>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</si>
  <si>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</si>
  <si>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</si>
  <si>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</si>
  <si>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</si>
  <si>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</si>
  <si>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</si>
  <si>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</si>
  <si>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</si>
  <si>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</si>
  <si>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</si>
  <si>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</si>
  <si>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</si>
  <si>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</si>
  <si>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</si>
  <si>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</si>
  <si>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</si>
  <si>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</si>
  <si>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</si>
  <si>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</si>
  <si>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</si>
  <si>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</si>
  <si>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</si>
  <si>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</si>
  <si>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</si>
  <si>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</si>
  <si>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</si>
  <si>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</si>
  <si>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</si>
  <si>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</si>
  <si>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</si>
  <si>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特定環境保全公共下水道事業における管渠の経過年数は標準的耐用年数である50年を超えておらず、当該年度で更新改善を実施した管はありません。今後は老朽化の進行にあわせて対応していく予定です。</t>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</si>
  <si>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phoneticPr fontId="4"/>
  </si>
  <si>
    <r>
      <t xml:space="preserve">①単年度の経常的な収支の比率を表す経常収支比率は、100％を下回っており、赤字となっていますが、特定環境保全公共下水道事業は公共下水道事業と合わせて運営しており、全体では黒字となります。
②令和4年度から、経営計画に基づき一般会計からの繰入金を見直したことにより、累積欠損金比率は悪化していますが、特定環境保全公共下水道事業は公共下水道事業と合わせて運営しており、全体では累積欠損金は発生していません。
③短期的な債務に対する支払能力を表す流動比率は100％を上回っています。
</t>
    </r>
    <r>
      <rPr>
        <sz val="11"/>
        <color rgb="FFFF0000"/>
        <rFont val="ＭＳ ゴシック"/>
        <family val="3"/>
        <charset val="128"/>
      </rPr>
      <t>④企業債残高対事業規模比率は、令和4年度から経営計画に基づき、一般会計からの繰入金を見直したことにより、増加しています。</t>
    </r>
    <r>
      <rPr>
        <sz val="11"/>
        <color theme="1"/>
        <rFont val="ＭＳ ゴシック"/>
        <family val="3"/>
        <charset val="128"/>
      </rPr>
      <t xml:space="preserve">
⑤費用に対する下水道使用料収入の割合を示す経費回収率は、100％を下回る状況となっています。
⑥有収水量１㎥あたりの費用を表す汚水処理原価は類似団体平均値を下回っており、効率的な運営が行えている状況です。
⑦汚水処理を行う流域下水道の施設利用率は、滋賀県で算出されているため、記載はありません。
⑧水洗化率は、類似団体平均値を上回っており、管渠を含めた施設の効率的な利用ができている状況です。</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</si>
</sst>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D9B-4793-BA94-C4EF586CB34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0.27</c:v>
                </c:pt>
                <c:pt idx="2">
                  <c:v>0.22</c:v>
                </c:pt>
                <c:pt idx="3">
                  <c:v>0.17</c:v>
                </c:pt>
                <c:pt idx="4">
                  <c:v>0.27</c:v>
                </c:pt>
              </c:numCache>
            </c:numRef>
          </c:val>
          <c:smooth val="0"/>
          <c:extLst>
            <c:ext xmlns:c16="http://schemas.microsoft.com/office/drawing/2014/chart" uri="{C3380CC4-5D6E-409C-BE32-E72D297353CC}">
              <c16:uniqueId val="{00000001-0D9B-4793-BA94-C4EF586CB34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7E4-4E6D-9D8D-F104765F4D0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45.87</c:v>
                </c:pt>
                <c:pt idx="1">
                  <c:v>44.24</c:v>
                </c:pt>
                <c:pt idx="2">
                  <c:v>45.3</c:v>
                </c:pt>
                <c:pt idx="3">
                  <c:v>45.6</c:v>
                </c:pt>
                <c:pt idx="4">
                  <c:v>44.79</c:v>
                </c:pt>
              </c:numCache>
            </c:numRef>
          </c:val>
          <c:smooth val="0"/>
          <c:extLst>
            <c:ext xmlns:c16="http://schemas.microsoft.com/office/drawing/2014/chart" uri="{C3380CC4-5D6E-409C-BE32-E72D297353CC}">
              <c16:uniqueId val="{00000001-E7E4-4E6D-9D8D-F104765F4D0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97.13</c:v>
                </c:pt>
                <c:pt idx="1">
                  <c:v>97.21</c:v>
                </c:pt>
                <c:pt idx="2">
                  <c:v>97.42</c:v>
                </c:pt>
                <c:pt idx="3">
                  <c:v>97.69</c:v>
                </c:pt>
                <c:pt idx="4">
                  <c:v>97.77</c:v>
                </c:pt>
              </c:numCache>
            </c:numRef>
          </c:val>
          <c:extLst>
            <c:ext xmlns:c16="http://schemas.microsoft.com/office/drawing/2014/chart" uri="{C3380CC4-5D6E-409C-BE32-E72D297353CC}">
              <c16:uniqueId val="{00000000-77E5-4326-B061-1E8D64272A6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87.65</c:v>
                </c:pt>
                <c:pt idx="1">
                  <c:v>88.15</c:v>
                </c:pt>
                <c:pt idx="2">
                  <c:v>88.37</c:v>
                </c:pt>
                <c:pt idx="3">
                  <c:v>88.66</c:v>
                </c:pt>
                <c:pt idx="4">
                  <c:v>88.68</c:v>
                </c:pt>
              </c:numCache>
            </c:numRef>
          </c:val>
          <c:smooth val="0"/>
          <c:extLst>
            <c:ext xmlns:c16="http://schemas.microsoft.com/office/drawing/2014/chart" uri="{C3380CC4-5D6E-409C-BE32-E72D297353CC}">
              <c16:uniqueId val="{00000001-77E5-4326-B061-1E8D64272A6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96.48</c:v>
                </c:pt>
                <c:pt idx="1">
                  <c:v>95.74</c:v>
                </c:pt>
                <c:pt idx="2">
                  <c:v>87.39</c:v>
                </c:pt>
                <c:pt idx="3">
                  <c:v>83.84</c:v>
                </c:pt>
                <c:pt idx="4">
                  <c:v>90.82</c:v>
                </c:pt>
              </c:numCache>
            </c:numRef>
          </c:val>
          <c:extLst>
            <c:ext xmlns:c16="http://schemas.microsoft.com/office/drawing/2014/chart" uri="{C3380CC4-5D6E-409C-BE32-E72D297353CC}">
              <c16:uniqueId val="{00000000-8F70-4B16-AC11-0E372A2E8B1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c:v>
                </c:pt>
                <c:pt idx="1">
                  <c:v>104.11</c:v>
                </c:pt>
                <c:pt idx="2">
                  <c:v>101.98</c:v>
                </c:pt>
                <c:pt idx="3">
                  <c:v>102.68</c:v>
                </c:pt>
                <c:pt idx="4">
                  <c:v>103.79</c:v>
                </c:pt>
              </c:numCache>
            </c:numRef>
          </c:val>
          <c:smooth val="0"/>
          <c:extLst>
            <c:ext xmlns:c16="http://schemas.microsoft.com/office/drawing/2014/chart" uri="{C3380CC4-5D6E-409C-BE32-E72D297353CC}">
              <c16:uniqueId val="{00000001-8F70-4B16-AC11-0E372A2E8B1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15.8</c:v>
                </c:pt>
                <c:pt idx="1">
                  <c:v>18.11</c:v>
                </c:pt>
                <c:pt idx="2">
                  <c:v>20.22</c:v>
                </c:pt>
                <c:pt idx="3">
                  <c:v>24.17</c:v>
                </c:pt>
                <c:pt idx="4">
                  <c:v>24.66</c:v>
                </c:pt>
              </c:numCache>
            </c:numRef>
          </c:val>
          <c:extLst>
            <c:ext xmlns:c16="http://schemas.microsoft.com/office/drawing/2014/chart" uri="{C3380CC4-5D6E-409C-BE32-E72D297353CC}">
              <c16:uniqueId val="{00000000-FEE5-49AF-801D-B616CCD5714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29.24</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FEE5-49AF-801D-B616CCD5714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62C-49C1-9CE4-0BDB3D308EE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862C-49C1-9CE4-0BDB3D308EE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9.81</c:v>
                </c:pt>
                <c:pt idx="1">
                  <c:v>2.12</c:v>
                </c:pt>
                <c:pt idx="2">
                  <c:v>28.37</c:v>
                </c:pt>
                <c:pt idx="3">
                  <c:v>62.18</c:v>
                </c:pt>
                <c:pt idx="4">
                  <c:v>52.41</c:v>
                </c:pt>
              </c:numCache>
            </c:numRef>
          </c:val>
          <c:extLst>
            <c:ext xmlns:c16="http://schemas.microsoft.com/office/drawing/2014/chart" uri="{C3380CC4-5D6E-409C-BE32-E72D297353CC}">
              <c16:uniqueId val="{00000000-F9B7-4746-AB87-8954F71F47B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48.2</c:v>
                </c:pt>
                <c:pt idx="1">
                  <c:v>46.91</c:v>
                </c:pt>
                <c:pt idx="2">
                  <c:v>52.27</c:v>
                </c:pt>
                <c:pt idx="3">
                  <c:v>58.68</c:v>
                </c:pt>
                <c:pt idx="4">
                  <c:v>53.87</c:v>
                </c:pt>
              </c:numCache>
            </c:numRef>
          </c:val>
          <c:smooth val="0"/>
          <c:extLst>
            <c:ext xmlns:c16="http://schemas.microsoft.com/office/drawing/2014/chart" uri="{C3380CC4-5D6E-409C-BE32-E72D297353CC}">
              <c16:uniqueId val="{00000001-F9B7-4746-AB87-8954F71F47B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189.02</c:v>
                </c:pt>
                <c:pt idx="1">
                  <c:v>220.22</c:v>
                </c:pt>
                <c:pt idx="2">
                  <c:v>201.34</c:v>
                </c:pt>
                <c:pt idx="3">
                  <c:v>193.79</c:v>
                </c:pt>
                <c:pt idx="4">
                  <c:v>113.82</c:v>
                </c:pt>
              </c:numCache>
            </c:numRef>
          </c:val>
          <c:extLst>
            <c:ext xmlns:c16="http://schemas.microsoft.com/office/drawing/2014/chart" uri="{C3380CC4-5D6E-409C-BE32-E72D297353CC}">
              <c16:uniqueId val="{00000000-9F56-4E94-8DD0-CE896233563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46.85</c:v>
                </c:pt>
                <c:pt idx="1">
                  <c:v>44.35</c:v>
                </c:pt>
                <c:pt idx="2">
                  <c:v>41.51</c:v>
                </c:pt>
                <c:pt idx="3">
                  <c:v>45.01</c:v>
                </c:pt>
                <c:pt idx="4">
                  <c:v>46.37</c:v>
                </c:pt>
              </c:numCache>
            </c:numRef>
          </c:val>
          <c:smooth val="0"/>
          <c:extLst>
            <c:ext xmlns:c16="http://schemas.microsoft.com/office/drawing/2014/chart" uri="{C3380CC4-5D6E-409C-BE32-E72D297353CC}">
              <c16:uniqueId val="{00000001-9F56-4E94-8DD0-CE896233563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960.4</c:v>
                </c:pt>
                <c:pt idx="1">
                  <c:v>760.03</c:v>
                </c:pt>
                <c:pt idx="2">
                  <c:v>1175.6400000000001</c:v>
                </c:pt>
                <c:pt idx="3">
                  <c:v>1108.1199999999999</c:v>
                </c:pt>
                <c:pt idx="4">
                  <c:v>939.02</c:v>
                </c:pt>
              </c:numCache>
            </c:numRef>
          </c:val>
          <c:extLst>
            <c:ext xmlns:c16="http://schemas.microsoft.com/office/drawing/2014/chart" uri="{C3380CC4-5D6E-409C-BE32-E72D297353CC}">
              <c16:uniqueId val="{00000000-8C48-4AA7-A2A6-9D7AA02B8E7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1268.6300000000001</c:v>
                </c:pt>
                <c:pt idx="1">
                  <c:v>1283.69</c:v>
                </c:pt>
                <c:pt idx="2">
                  <c:v>1160.22</c:v>
                </c:pt>
                <c:pt idx="3">
                  <c:v>1141.98</c:v>
                </c:pt>
                <c:pt idx="4">
                  <c:v>1062.58</c:v>
                </c:pt>
              </c:numCache>
            </c:numRef>
          </c:val>
          <c:smooth val="0"/>
          <c:extLst>
            <c:ext xmlns:c16="http://schemas.microsoft.com/office/drawing/2014/chart" uri="{C3380CC4-5D6E-409C-BE32-E72D297353CC}">
              <c16:uniqueId val="{00000001-8C48-4AA7-A2A6-9D7AA02B8E7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65.02</c:v>
                </c:pt>
                <c:pt idx="1">
                  <c:v>84.6</c:v>
                </c:pt>
                <c:pt idx="2">
                  <c:v>73.58</c:v>
                </c:pt>
                <c:pt idx="3">
                  <c:v>69.78</c:v>
                </c:pt>
                <c:pt idx="4">
                  <c:v>72.37</c:v>
                </c:pt>
              </c:numCache>
            </c:numRef>
          </c:val>
          <c:extLst>
            <c:ext xmlns:c16="http://schemas.microsoft.com/office/drawing/2014/chart" uri="{C3380CC4-5D6E-409C-BE32-E72D297353CC}">
              <c16:uniqueId val="{00000000-BBC0-4FBD-93A2-6E2432DB579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82.53</c:v>
                </c:pt>
                <c:pt idx="2">
                  <c:v>81.81</c:v>
                </c:pt>
                <c:pt idx="3">
                  <c:v>82.27</c:v>
                </c:pt>
                <c:pt idx="4">
                  <c:v>80.36</c:v>
                </c:pt>
              </c:numCache>
            </c:numRef>
          </c:val>
          <c:smooth val="0"/>
          <c:extLst>
            <c:ext xmlns:c16="http://schemas.microsoft.com/office/drawing/2014/chart" uri="{C3380CC4-5D6E-409C-BE32-E72D297353CC}">
              <c16:uniqueId val="{00000001-BBC0-4FBD-93A2-6E2432DB579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175.46</c:v>
                </c:pt>
                <c:pt idx="1">
                  <c:v>153.88999999999999</c:v>
                </c:pt>
                <c:pt idx="2">
                  <c:v>177.92</c:v>
                </c:pt>
                <c:pt idx="3">
                  <c:v>185.53</c:v>
                </c:pt>
                <c:pt idx="4">
                  <c:v>185.48</c:v>
                </c:pt>
              </c:numCache>
            </c:numRef>
          </c:val>
          <c:extLst>
            <c:ext xmlns:c16="http://schemas.microsoft.com/office/drawing/2014/chart" uri="{C3380CC4-5D6E-409C-BE32-E72D297353CC}">
              <c16:uniqueId val="{00000000-0D7F-4F95-807D-2FF35CAF22A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187.76</c:v>
                </c:pt>
                <c:pt idx="1">
                  <c:v>190.48</c:v>
                </c:pt>
                <c:pt idx="2">
                  <c:v>193.59</c:v>
                </c:pt>
                <c:pt idx="3">
                  <c:v>194.42</c:v>
                </c:pt>
                <c:pt idx="4">
                  <c:v>201.33</c:v>
                </c:pt>
              </c:numCache>
            </c:numRef>
          </c:val>
          <c:smooth val="0"/>
          <c:extLst>
            <c:ext xmlns:c16="http://schemas.microsoft.com/office/drawing/2014/chart" uri="{C3380CC4-5D6E-409C-BE32-E72D297353CC}">
              <c16:uniqueId val="{00000001-0D7F-4F95-807D-2FF35CAF22A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3" zoomScale="85" zoomScaleNormal="85"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草津市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D1</v>
      </c>
      <c r="X8" s="34"/>
      <c r="Y8" s="34"/>
      <c r="Z8" s="34"/>
      <c r="AA8" s="34"/>
      <c r="AB8" s="34"/>
      <c r="AC8" s="34"/>
      <c r="AD8" s="35" t="str">
        <f>データ!$M$6</f>
        <v>非設置</v>
      </c>
      <c r="AE8" s="35"/>
      <c r="AF8" s="35"/>
      <c r="AG8" s="35"/>
      <c r="AH8" s="35"/>
      <c r="AI8" s="35"/>
      <c r="AJ8" s="35"/>
      <c r="AK8" s="3"/>
      <c r="AL8" s="36">
        <f>データ!S6</f>
        <v>140515</v>
      </c>
      <c r="AM8" s="36"/>
      <c r="AN8" s="36"/>
      <c r="AO8" s="36"/>
      <c r="AP8" s="36"/>
      <c r="AQ8" s="36"/>
      <c r="AR8" s="36"/>
      <c r="AS8" s="36"/>
      <c r="AT8" s="37">
        <f>データ!T6</f>
        <v>67.819999999999993</v>
      </c>
      <c r="AU8" s="37"/>
      <c r="AV8" s="37"/>
      <c r="AW8" s="37"/>
      <c r="AX8" s="37"/>
      <c r="AY8" s="37"/>
      <c r="AZ8" s="37"/>
      <c r="BA8" s="37"/>
      <c r="BB8" s="37">
        <f>データ!U6</f>
        <v>2071.88</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62.74</v>
      </c>
      <c r="J10" s="37"/>
      <c r="K10" s="37"/>
      <c r="L10" s="37"/>
      <c r="M10" s="37"/>
      <c r="N10" s="37"/>
      <c r="O10" s="37"/>
      <c r="P10" s="37">
        <f>データ!P6</f>
        <v>16.47</v>
      </c>
      <c r="Q10" s="37"/>
      <c r="R10" s="37"/>
      <c r="S10" s="37"/>
      <c r="T10" s="37"/>
      <c r="U10" s="37"/>
      <c r="V10" s="37"/>
      <c r="W10" s="37">
        <f>データ!Q6</f>
        <v>89.23</v>
      </c>
      <c r="X10" s="37"/>
      <c r="Y10" s="37"/>
      <c r="Z10" s="37"/>
      <c r="AA10" s="37"/>
      <c r="AB10" s="37"/>
      <c r="AC10" s="37"/>
      <c r="AD10" s="36">
        <f>データ!R6</f>
        <v>2530</v>
      </c>
      <c r="AE10" s="36"/>
      <c r="AF10" s="36"/>
      <c r="AG10" s="36"/>
      <c r="AH10" s="36"/>
      <c r="AI10" s="36"/>
      <c r="AJ10" s="36"/>
      <c r="AK10" s="2"/>
      <c r="AL10" s="36">
        <f>データ!V6</f>
        <v>23141</v>
      </c>
      <c r="AM10" s="36"/>
      <c r="AN10" s="36"/>
      <c r="AO10" s="36"/>
      <c r="AP10" s="36"/>
      <c r="AQ10" s="36"/>
      <c r="AR10" s="36"/>
      <c r="AS10" s="36"/>
      <c r="AT10" s="37">
        <f>データ!W6</f>
        <v>7.95</v>
      </c>
      <c r="AU10" s="37"/>
      <c r="AV10" s="37"/>
      <c r="AW10" s="37"/>
      <c r="AX10" s="37"/>
      <c r="AY10" s="37"/>
      <c r="AZ10" s="37"/>
      <c r="BA10" s="37"/>
      <c r="BB10" s="37">
        <f>データ!X6</f>
        <v>2910.82</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115</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W+J897aj19lSKW3Q/hO06OeeS1sK4nifJwHmvq9NCFzVkxHvK38a8Coh59KAjI5wQR6z2U/rRPTjODDrrTiTKA==" saltValue="1vL91ckuEcYFGZXIrnE4S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252069</v>
      </c>
      <c r="D6" s="19">
        <f t="shared" si="3"/>
        <v>46</v>
      </c>
      <c r="E6" s="19">
        <f t="shared" si="3"/>
        <v>17</v>
      </c>
      <c r="F6" s="19">
        <f t="shared" si="3"/>
        <v>4</v>
      </c>
      <c r="G6" s="19">
        <f t="shared" si="3"/>
        <v>0</v>
      </c>
      <c r="H6" s="19" t="str">
        <f t="shared" si="3"/>
        <v>滋賀県　草津市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62.74</v>
      </c>
      <c r="P6" s="20">
        <f t="shared" si="3"/>
        <v>16.47</v>
      </c>
      <c r="Q6" s="20">
        <f t="shared" si="3"/>
        <v>89.23</v>
      </c>
      <c r="R6" s="20">
        <f t="shared" si="3"/>
        <v>2530</v>
      </c>
      <c r="S6" s="20">
        <f t="shared" si="3"/>
        <v>140515</v>
      </c>
      <c r="T6" s="20">
        <f t="shared" si="3"/>
        <v>67.819999999999993</v>
      </c>
      <c r="U6" s="20">
        <f t="shared" si="3"/>
        <v>2071.88</v>
      </c>
      <c r="V6" s="20">
        <f t="shared" si="3"/>
        <v>23141</v>
      </c>
      <c r="W6" s="20">
        <f t="shared" si="3"/>
        <v>7.95</v>
      </c>
      <c r="X6" s="20">
        <f t="shared" si="3"/>
        <v>2910.82</v>
      </c>
      <c r="Y6" s="21">
        <f>IF(Y7="",NA(),Y7)</f>
        <v>96.48</v>
      </c>
      <c r="Z6" s="21">
        <f t="shared" ref="Z6:AH6" si="4">IF(Z7="",NA(),Z7)</f>
        <v>95.74</v>
      </c>
      <c r="AA6" s="21">
        <f t="shared" si="4"/>
        <v>87.39</v>
      </c>
      <c r="AB6" s="21">
        <f t="shared" si="4"/>
        <v>83.84</v>
      </c>
      <c r="AC6" s="21">
        <f t="shared" si="4"/>
        <v>90.82</v>
      </c>
      <c r="AD6" s="21">
        <f t="shared" si="4"/>
        <v>102.7</v>
      </c>
      <c r="AE6" s="21">
        <f t="shared" si="4"/>
        <v>104.11</v>
      </c>
      <c r="AF6" s="21">
        <f t="shared" si="4"/>
        <v>101.98</v>
      </c>
      <c r="AG6" s="21">
        <f t="shared" si="4"/>
        <v>102.68</v>
      </c>
      <c r="AH6" s="21">
        <f t="shared" si="4"/>
        <v>103.79</v>
      </c>
      <c r="AI6" s="20" t="str">
        <f>IF(AI7="","",IF(AI7="-","【-】","【"&amp;SUBSTITUTE(TEXT(AI7,"#,##0.00"),"-","△")&amp;"】"))</f>
        <v>【105.07】</v>
      </c>
      <c r="AJ6" s="21">
        <f>IF(AJ7="",NA(),AJ7)</f>
        <v>9.81</v>
      </c>
      <c r="AK6" s="21">
        <f t="shared" ref="AK6:AS6" si="5">IF(AK7="",NA(),AK7)</f>
        <v>2.12</v>
      </c>
      <c r="AL6" s="21">
        <f t="shared" si="5"/>
        <v>28.37</v>
      </c>
      <c r="AM6" s="21">
        <f t="shared" si="5"/>
        <v>62.18</v>
      </c>
      <c r="AN6" s="21">
        <f t="shared" si="5"/>
        <v>52.41</v>
      </c>
      <c r="AO6" s="21">
        <f t="shared" si="5"/>
        <v>48.2</v>
      </c>
      <c r="AP6" s="21">
        <f t="shared" si="5"/>
        <v>46.91</v>
      </c>
      <c r="AQ6" s="21">
        <f t="shared" si="5"/>
        <v>52.27</v>
      </c>
      <c r="AR6" s="21">
        <f t="shared" si="5"/>
        <v>58.68</v>
      </c>
      <c r="AS6" s="21">
        <f t="shared" si="5"/>
        <v>53.87</v>
      </c>
      <c r="AT6" s="20" t="str">
        <f>IF(AT7="","",IF(AT7="-","【-】","【"&amp;SUBSTITUTE(TEXT(AT7,"#,##0.00"),"-","△")&amp;"】"))</f>
        <v>【63.54】</v>
      </c>
      <c r="AU6" s="21">
        <f>IF(AU7="",NA(),AU7)</f>
        <v>189.02</v>
      </c>
      <c r="AV6" s="21">
        <f t="shared" ref="AV6:BD6" si="6">IF(AV7="",NA(),AV7)</f>
        <v>220.22</v>
      </c>
      <c r="AW6" s="21">
        <f t="shared" si="6"/>
        <v>201.34</v>
      </c>
      <c r="AX6" s="21">
        <f t="shared" si="6"/>
        <v>193.79</v>
      </c>
      <c r="AY6" s="21">
        <f t="shared" si="6"/>
        <v>113.82</v>
      </c>
      <c r="AZ6" s="21">
        <f t="shared" si="6"/>
        <v>46.85</v>
      </c>
      <c r="BA6" s="21">
        <f t="shared" si="6"/>
        <v>44.35</v>
      </c>
      <c r="BB6" s="21">
        <f t="shared" si="6"/>
        <v>41.51</v>
      </c>
      <c r="BC6" s="21">
        <f t="shared" si="6"/>
        <v>45.01</v>
      </c>
      <c r="BD6" s="21">
        <f t="shared" si="6"/>
        <v>46.37</v>
      </c>
      <c r="BE6" s="20" t="str">
        <f>IF(BE7="","",IF(BE7="-","【-】","【"&amp;SUBSTITUTE(TEXT(BE7,"#,##0.00"),"-","△")&amp;"】"))</f>
        <v>【50.90】</v>
      </c>
      <c r="BF6" s="21">
        <f>IF(BF7="",NA(),BF7)</f>
        <v>960.4</v>
      </c>
      <c r="BG6" s="21">
        <f t="shared" ref="BG6:BO6" si="7">IF(BG7="",NA(),BG7)</f>
        <v>760.03</v>
      </c>
      <c r="BH6" s="21">
        <f t="shared" si="7"/>
        <v>1175.6400000000001</v>
      </c>
      <c r="BI6" s="21">
        <f t="shared" si="7"/>
        <v>1108.1199999999999</v>
      </c>
      <c r="BJ6" s="21">
        <f t="shared" si="7"/>
        <v>939.02</v>
      </c>
      <c r="BK6" s="21">
        <f t="shared" si="7"/>
        <v>1268.6300000000001</v>
      </c>
      <c r="BL6" s="21">
        <f t="shared" si="7"/>
        <v>1283.69</v>
      </c>
      <c r="BM6" s="21">
        <f t="shared" si="7"/>
        <v>1160.22</v>
      </c>
      <c r="BN6" s="21">
        <f t="shared" si="7"/>
        <v>1141.98</v>
      </c>
      <c r="BO6" s="21">
        <f t="shared" si="7"/>
        <v>1062.58</v>
      </c>
      <c r="BP6" s="20" t="str">
        <f>IF(BP7="","",IF(BP7="-","【-】","【"&amp;SUBSTITUTE(TEXT(BP7,"#,##0.00"),"-","△")&amp;"】"))</f>
        <v>【1,099.15】</v>
      </c>
      <c r="BQ6" s="21">
        <f>IF(BQ7="",NA(),BQ7)</f>
        <v>65.02</v>
      </c>
      <c r="BR6" s="21">
        <f t="shared" ref="BR6:BZ6" si="8">IF(BR7="",NA(),BR7)</f>
        <v>84.6</v>
      </c>
      <c r="BS6" s="21">
        <f t="shared" si="8"/>
        <v>73.58</v>
      </c>
      <c r="BT6" s="21">
        <f t="shared" si="8"/>
        <v>69.78</v>
      </c>
      <c r="BU6" s="21">
        <f t="shared" si="8"/>
        <v>72.37</v>
      </c>
      <c r="BV6" s="21">
        <f t="shared" si="8"/>
        <v>82.88</v>
      </c>
      <c r="BW6" s="21">
        <f t="shared" si="8"/>
        <v>82.53</v>
      </c>
      <c r="BX6" s="21">
        <f t="shared" si="8"/>
        <v>81.81</v>
      </c>
      <c r="BY6" s="21">
        <f t="shared" si="8"/>
        <v>82.27</v>
      </c>
      <c r="BZ6" s="21">
        <f t="shared" si="8"/>
        <v>80.36</v>
      </c>
      <c r="CA6" s="20" t="str">
        <f>IF(CA7="","",IF(CA7="-","【-】","【"&amp;SUBSTITUTE(TEXT(CA7,"#,##0.00"),"-","△")&amp;"】"))</f>
        <v>【72.92】</v>
      </c>
      <c r="CB6" s="21">
        <f>IF(CB7="",NA(),CB7)</f>
        <v>175.46</v>
      </c>
      <c r="CC6" s="21">
        <f t="shared" ref="CC6:CK6" si="9">IF(CC7="",NA(),CC7)</f>
        <v>153.88999999999999</v>
      </c>
      <c r="CD6" s="21">
        <f t="shared" si="9"/>
        <v>177.92</v>
      </c>
      <c r="CE6" s="21">
        <f t="shared" si="9"/>
        <v>185.53</v>
      </c>
      <c r="CF6" s="21">
        <f t="shared" si="9"/>
        <v>185.48</v>
      </c>
      <c r="CG6" s="21">
        <f t="shared" si="9"/>
        <v>187.76</v>
      </c>
      <c r="CH6" s="21">
        <f t="shared" si="9"/>
        <v>190.48</v>
      </c>
      <c r="CI6" s="21">
        <f t="shared" si="9"/>
        <v>193.59</v>
      </c>
      <c r="CJ6" s="21">
        <f t="shared" si="9"/>
        <v>194.42</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45.87</v>
      </c>
      <c r="CS6" s="21">
        <f t="shared" si="10"/>
        <v>44.24</v>
      </c>
      <c r="CT6" s="21">
        <f t="shared" si="10"/>
        <v>45.3</v>
      </c>
      <c r="CU6" s="21">
        <f t="shared" si="10"/>
        <v>45.6</v>
      </c>
      <c r="CV6" s="21">
        <f t="shared" si="10"/>
        <v>44.79</v>
      </c>
      <c r="CW6" s="20" t="str">
        <f>IF(CW7="","",IF(CW7="-","【-】","【"&amp;SUBSTITUTE(TEXT(CW7,"#,##0.00"),"-","△")&amp;"】"))</f>
        <v>【43.17】</v>
      </c>
      <c r="CX6" s="21">
        <f>IF(CX7="",NA(),CX7)</f>
        <v>97.13</v>
      </c>
      <c r="CY6" s="21">
        <f t="shared" ref="CY6:DG6" si="11">IF(CY7="",NA(),CY7)</f>
        <v>97.21</v>
      </c>
      <c r="CZ6" s="21">
        <f t="shared" si="11"/>
        <v>97.42</v>
      </c>
      <c r="DA6" s="21">
        <f t="shared" si="11"/>
        <v>97.69</v>
      </c>
      <c r="DB6" s="21">
        <f t="shared" si="11"/>
        <v>97.77</v>
      </c>
      <c r="DC6" s="21">
        <f t="shared" si="11"/>
        <v>87.65</v>
      </c>
      <c r="DD6" s="21">
        <f t="shared" si="11"/>
        <v>88.15</v>
      </c>
      <c r="DE6" s="21">
        <f t="shared" si="11"/>
        <v>88.37</v>
      </c>
      <c r="DF6" s="21">
        <f t="shared" si="11"/>
        <v>88.66</v>
      </c>
      <c r="DG6" s="21">
        <f t="shared" si="11"/>
        <v>88.68</v>
      </c>
      <c r="DH6" s="20" t="str">
        <f>IF(DH7="","",IF(DH7="-","【-】","【"&amp;SUBSTITUTE(TEXT(DH7,"#,##0.00"),"-","△")&amp;"】"))</f>
        <v>【86.31】</v>
      </c>
      <c r="DI6" s="21">
        <f>IF(DI7="",NA(),DI7)</f>
        <v>15.8</v>
      </c>
      <c r="DJ6" s="21">
        <f t="shared" ref="DJ6:DR6" si="12">IF(DJ7="",NA(),DJ7)</f>
        <v>18.11</v>
      </c>
      <c r="DK6" s="21">
        <f t="shared" si="12"/>
        <v>20.22</v>
      </c>
      <c r="DL6" s="21">
        <f t="shared" si="12"/>
        <v>24.17</v>
      </c>
      <c r="DM6" s="21">
        <f t="shared" si="12"/>
        <v>24.66</v>
      </c>
      <c r="DN6" s="21">
        <f t="shared" si="12"/>
        <v>29.24</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0">
        <f t="shared" si="13"/>
        <v>0</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0.06</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252069</v>
      </c>
      <c r="D7" s="23">
        <v>46</v>
      </c>
      <c r="E7" s="23">
        <v>17</v>
      </c>
      <c r="F7" s="23">
        <v>4</v>
      </c>
      <c r="G7" s="23">
        <v>0</v>
      </c>
      <c r="H7" s="23" t="s">
        <v>96</v>
      </c>
      <c r="I7" s="23" t="s">
        <v>97</v>
      </c>
      <c r="J7" s="23" t="s">
        <v>98</v>
      </c>
      <c r="K7" s="23" t="s">
        <v>99</v>
      </c>
      <c r="L7" s="23" t="s">
        <v>100</v>
      </c>
      <c r="M7" s="23" t="s">
        <v>101</v>
      </c>
      <c r="N7" s="24" t="s">
        <v>102</v>
      </c>
      <c r="O7" s="24">
        <v>62.74</v>
      </c>
      <c r="P7" s="24">
        <v>16.47</v>
      </c>
      <c r="Q7" s="24">
        <v>89.23</v>
      </c>
      <c r="R7" s="24">
        <v>2530</v>
      </c>
      <c r="S7" s="24">
        <v>140515</v>
      </c>
      <c r="T7" s="24">
        <v>67.819999999999993</v>
      </c>
      <c r="U7" s="24">
        <v>2071.88</v>
      </c>
      <c r="V7" s="24">
        <v>23141</v>
      </c>
      <c r="W7" s="24">
        <v>7.95</v>
      </c>
      <c r="X7" s="24">
        <v>2910.82</v>
      </c>
      <c r="Y7" s="24">
        <v>96.48</v>
      </c>
      <c r="Z7" s="24">
        <v>95.74</v>
      </c>
      <c r="AA7" s="24">
        <v>87.39</v>
      </c>
      <c r="AB7" s="24">
        <v>83.84</v>
      </c>
      <c r="AC7" s="24">
        <v>90.82</v>
      </c>
      <c r="AD7" s="24">
        <v>102.7</v>
      </c>
      <c r="AE7" s="24">
        <v>104.11</v>
      </c>
      <c r="AF7" s="24">
        <v>101.98</v>
      </c>
      <c r="AG7" s="24">
        <v>102.68</v>
      </c>
      <c r="AH7" s="24">
        <v>103.79</v>
      </c>
      <c r="AI7" s="24">
        <v>105.07</v>
      </c>
      <c r="AJ7" s="24">
        <v>9.81</v>
      </c>
      <c r="AK7" s="24">
        <v>2.12</v>
      </c>
      <c r="AL7" s="24">
        <v>28.37</v>
      </c>
      <c r="AM7" s="24">
        <v>62.18</v>
      </c>
      <c r="AN7" s="24">
        <v>52.41</v>
      </c>
      <c r="AO7" s="24">
        <v>48.2</v>
      </c>
      <c r="AP7" s="24">
        <v>46.91</v>
      </c>
      <c r="AQ7" s="24">
        <v>52.27</v>
      </c>
      <c r="AR7" s="24">
        <v>58.68</v>
      </c>
      <c r="AS7" s="24">
        <v>53.87</v>
      </c>
      <c r="AT7" s="24">
        <v>63.54</v>
      </c>
      <c r="AU7" s="24">
        <v>189.02</v>
      </c>
      <c r="AV7" s="24">
        <v>220.22</v>
      </c>
      <c r="AW7" s="24">
        <v>201.34</v>
      </c>
      <c r="AX7" s="24">
        <v>193.79</v>
      </c>
      <c r="AY7" s="24">
        <v>113.82</v>
      </c>
      <c r="AZ7" s="24">
        <v>46.85</v>
      </c>
      <c r="BA7" s="24">
        <v>44.35</v>
      </c>
      <c r="BB7" s="24">
        <v>41.51</v>
      </c>
      <c r="BC7" s="24">
        <v>45.01</v>
      </c>
      <c r="BD7" s="24">
        <v>46.37</v>
      </c>
      <c r="BE7" s="24">
        <v>50.9</v>
      </c>
      <c r="BF7" s="24">
        <v>960.4</v>
      </c>
      <c r="BG7" s="24">
        <v>760.03</v>
      </c>
      <c r="BH7" s="24">
        <v>1175.6400000000001</v>
      </c>
      <c r="BI7" s="24">
        <v>1108.1199999999999</v>
      </c>
      <c r="BJ7" s="24">
        <v>939.02</v>
      </c>
      <c r="BK7" s="24">
        <v>1268.6300000000001</v>
      </c>
      <c r="BL7" s="24">
        <v>1283.69</v>
      </c>
      <c r="BM7" s="24">
        <v>1160.22</v>
      </c>
      <c r="BN7" s="24">
        <v>1141.98</v>
      </c>
      <c r="BO7" s="24">
        <v>1062.58</v>
      </c>
      <c r="BP7" s="24">
        <v>1099.1500000000001</v>
      </c>
      <c r="BQ7" s="24">
        <v>65.02</v>
      </c>
      <c r="BR7" s="24">
        <v>84.6</v>
      </c>
      <c r="BS7" s="24">
        <v>73.58</v>
      </c>
      <c r="BT7" s="24">
        <v>69.78</v>
      </c>
      <c r="BU7" s="24">
        <v>72.37</v>
      </c>
      <c r="BV7" s="24">
        <v>82.88</v>
      </c>
      <c r="BW7" s="24">
        <v>82.53</v>
      </c>
      <c r="BX7" s="24">
        <v>81.81</v>
      </c>
      <c r="BY7" s="24">
        <v>82.27</v>
      </c>
      <c r="BZ7" s="24">
        <v>80.36</v>
      </c>
      <c r="CA7" s="24">
        <v>72.92</v>
      </c>
      <c r="CB7" s="24">
        <v>175.46</v>
      </c>
      <c r="CC7" s="24">
        <v>153.88999999999999</v>
      </c>
      <c r="CD7" s="24">
        <v>177.92</v>
      </c>
      <c r="CE7" s="24">
        <v>185.53</v>
      </c>
      <c r="CF7" s="24">
        <v>185.48</v>
      </c>
      <c r="CG7" s="24">
        <v>187.76</v>
      </c>
      <c r="CH7" s="24">
        <v>190.48</v>
      </c>
      <c r="CI7" s="24">
        <v>193.59</v>
      </c>
      <c r="CJ7" s="24">
        <v>194.42</v>
      </c>
      <c r="CK7" s="24">
        <v>201.33</v>
      </c>
      <c r="CL7" s="24">
        <v>225.78</v>
      </c>
      <c r="CM7" s="24" t="s">
        <v>102</v>
      </c>
      <c r="CN7" s="24" t="s">
        <v>102</v>
      </c>
      <c r="CO7" s="24" t="s">
        <v>102</v>
      </c>
      <c r="CP7" s="24" t="s">
        <v>102</v>
      </c>
      <c r="CQ7" s="24" t="s">
        <v>102</v>
      </c>
      <c r="CR7" s="24">
        <v>45.87</v>
      </c>
      <c r="CS7" s="24">
        <v>44.24</v>
      </c>
      <c r="CT7" s="24">
        <v>45.3</v>
      </c>
      <c r="CU7" s="24">
        <v>45.6</v>
      </c>
      <c r="CV7" s="24">
        <v>44.79</v>
      </c>
      <c r="CW7" s="24">
        <v>43.17</v>
      </c>
      <c r="CX7" s="24">
        <v>97.13</v>
      </c>
      <c r="CY7" s="24">
        <v>97.21</v>
      </c>
      <c r="CZ7" s="24">
        <v>97.42</v>
      </c>
      <c r="DA7" s="24">
        <v>97.69</v>
      </c>
      <c r="DB7" s="24">
        <v>97.77</v>
      </c>
      <c r="DC7" s="24">
        <v>87.65</v>
      </c>
      <c r="DD7" s="24">
        <v>88.15</v>
      </c>
      <c r="DE7" s="24">
        <v>88.37</v>
      </c>
      <c r="DF7" s="24">
        <v>88.66</v>
      </c>
      <c r="DG7" s="24">
        <v>88.68</v>
      </c>
      <c r="DH7" s="24">
        <v>86.31</v>
      </c>
      <c r="DI7" s="24">
        <v>15.8</v>
      </c>
      <c r="DJ7" s="24">
        <v>18.11</v>
      </c>
      <c r="DK7" s="24">
        <v>20.22</v>
      </c>
      <c r="DL7" s="24">
        <v>24.17</v>
      </c>
      <c r="DM7" s="24">
        <v>24.66</v>
      </c>
      <c r="DN7" s="24">
        <v>29.24</v>
      </c>
      <c r="DO7" s="24">
        <v>31.73</v>
      </c>
      <c r="DP7" s="24">
        <v>32.57</v>
      </c>
      <c r="DQ7" s="24">
        <v>33.159999999999997</v>
      </c>
      <c r="DR7" s="24">
        <v>34.590000000000003</v>
      </c>
      <c r="DS7" s="24">
        <v>30.82</v>
      </c>
      <c r="DT7" s="24">
        <v>0</v>
      </c>
      <c r="DU7" s="24">
        <v>0</v>
      </c>
      <c r="DV7" s="24">
        <v>0</v>
      </c>
      <c r="DW7" s="24">
        <v>0</v>
      </c>
      <c r="DX7" s="24">
        <v>0</v>
      </c>
      <c r="DY7" s="24">
        <v>0</v>
      </c>
      <c r="DZ7" s="24">
        <v>0</v>
      </c>
      <c r="EA7" s="24">
        <v>0.04</v>
      </c>
      <c r="EB7" s="24">
        <v>0.12</v>
      </c>
      <c r="EC7" s="24">
        <v>0.1</v>
      </c>
      <c r="ED7" s="24">
        <v>0.06</v>
      </c>
      <c r="EE7" s="24">
        <v>0</v>
      </c>
      <c r="EF7" s="24">
        <v>0</v>
      </c>
      <c r="EG7" s="24">
        <v>0</v>
      </c>
      <c r="EH7" s="24">
        <v>0</v>
      </c>
      <c r="EI7" s="24">
        <v>0</v>
      </c>
      <c r="EJ7" s="24">
        <v>0.06</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2025-12-23T06:12:19Z</dcterms:created>
  <dcterms:modified xsi:type="dcterms:W3CDTF">2026-02-19T02:00:54Z</dcterms:modified>
  <cp:category/>
</cp:coreProperties>
</file>