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silon.otsu.local\jimu\F2808\020 経営分析\07.経営比較分析表\11.R7年度（R6決算）\02_回答\"/>
    </mc:Choice>
  </mc:AlternateContent>
  <xr:revisionPtr revIDLastSave="0" documentId="13_ncr:1_{D739091B-7C8E-441C-A702-69BBA4D71052}" xr6:coauthVersionLast="47" xr6:coauthVersionMax="47" xr10:uidLastSave="{00000000-0000-0000-0000-000000000000}"/>
  <workbookProtection workbookAlgorithmName="SHA-512" workbookHashValue="rlNKxIJr7jNX7PKtECVAaXAeyap9n2S/5CXJWiMicjbXmKT5yG7+gqi+EhfhmHXlT8VaycsPTNhWzT6SstCmVQ==" workbookSaltValue="m5pCOvBEKdpTTpov5PsGIA=="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P10" i="4" s="1"/>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H85" i="4"/>
  <c r="G85" i="4"/>
  <c r="E85" i="4"/>
  <c r="BB10" i="4"/>
  <c r="AT10" i="4"/>
  <c r="AT8" i="4"/>
  <c r="W8" i="4"/>
</calcChain>
</file>

<file path=xl/sharedStrings.xml><?xml version="1.0" encoding="utf-8"?>
<sst xmlns="http://schemas.openxmlformats.org/spreadsheetml/2006/main" count="231" uniqueCount="118">
  <si>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</si>
  <si>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</si>
  <si>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</si>
  <si>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</si>
  <si>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</si>
  <si>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</si>
  <si>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</si>
  <si>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</si>
  <si>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</si>
  <si>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</si>
  <si>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</si>
  <si>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</si>
  <si>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</si>
  <si>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</si>
  <si>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</si>
  <si>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</si>
  <si>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</si>
  <si>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</si>
  <si>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</si>
  <si>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</si>
  <si>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</si>
  <si>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</si>
  <si>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</si>
  <si>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</si>
  <si>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</si>
  <si>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</si>
  <si>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</si>
  <si>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</si>
  <si>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</si>
  <si>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</si>
  <si>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</si>
  <si>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</si>
  <si>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</si>
  <si>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</si>
  <si>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</si>
  <si>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</si>
  <si>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</si>
  <si>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</si>
  <si>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</si>
  <si>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</si>
  <si>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</si>
  <si>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</si>
  <si>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</si>
  <si>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</si>
  <si>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</si>
  <si>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</si>
  <si>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</si>
  <si>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</si>
  <si>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</si>
  <si>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</si>
  <si>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</si>
  <si>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</si>
  <si>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</si>
  <si>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</si>
  <si>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</si>
  <si>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</si>
  <si>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</si>
  <si>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</si>
  <si>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</si>
  <si>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</si>
  <si>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</si>
  <si>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</si>
  <si>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</si>
  <si>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</si>
  <si>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</si>
  <si>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</si>
  <si>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</si>
  <si>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</si>
  <si>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</si>
  <si>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</si>
  <si>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</si>
  <si>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</si>
  <si>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</si>
  <si>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</si>
  <si>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</si>
  <si>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</si>
  <si>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</si>
  <si>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</si>
  <si>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</si>
  <si>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</si>
  <si>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</si>
  <si>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</si>
  <si>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</si>
  <si>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</si>
  <si>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</si>
  <si>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</si>
  <si>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</si>
  <si>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</si>
  <si>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</si>
  <si>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</si>
  <si>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</si>
  <si>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</si>
  <si>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</si>
  <si>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</si>
  <si>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</si>
  <si>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</si>
  <si>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</si>
  <si>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</si>
  <si>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</si>
  <si>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特定環境保全公共下水道</t>
  </si>
  <si>
    <t>D1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</si>
  <si>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</si>
  <si>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</si>
  <si>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</si>
  <si>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</si>
  <si>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</si>
  <si>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</si>
  <si>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</si>
  <si>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</si>
  <si>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</si>
  <si>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</si>
  <si>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</si>
  <si>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</si>
  <si>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</si>
  <si>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</si>
  <si>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①有形固定資産減価償却率は、償却資産の減価償却がどの程度進んでいるかを表す指標で、資産の老朽化度合を示しています。前年度に比べると若干増加しているものの、全国平均及び類似団体平均を下回っています。管渠については、比較的新しいため、現状は老朽化対策は実施していませんが、将来的な改築更新を見据え、費用の平準化に努めつつ、計画的かつ効率的な管理を行っていく必要があります。</t>
    <phoneticPr fontId="4"/>
  </si>
  <si>
    <t>　特定環境保全公共下水道事業とは、市街化区域以外の区域にある下水道のことで、本市は公共下水道事業と一体で下水道事業として運営しており、各々の事業費は、全体の事業費を適切な方法で区分して算出しています。
　本事業においては、今後も厳しい経営状況が続くと想定していますが、引き続き「大津市下水道事業中長期経営計画（経営戦略）」に基づき、お客様に安全で安定した下水道サービスを提供できるよう、努めてまいります。</t>
    <phoneticPr fontId="4"/>
  </si>
  <si>
    <t>①経常収支比率は、使用料収入等の収益で費用をどの程度賄えているかを表す指標で、100％以上が良い状態である指標です。全国平均及び類似団体平均を下回っており、厳しい経営状況となっています。
②累積欠損金比率は、営業収益に対する累積欠損金の割合を示しており、0%（＝累積欠損金が発生していない状態）であるべき指標ですが、過去からの収支不足により0%を大きく上回っています。
③流動比率（短期的な債務に対する支払能力を表す指標）について、①・②で記載した影響により、継続的にマイナスとなっています。
④企業債残高対事業規模比率は、企業債残高の規模を表す指標で、低い方が良い状態です。企業債の発行抑制により減少傾向にありますが、全国平均及び類似団体平均を上回っています。
⑤経費回収率（使用料で回収すべき経費をどの程度使用料で賄えているかを表す指標、100％以上が良い状態）及び⑥汚水処理原価（有収水量1㎥あたりの費用を表す指標、低い方が良い状態）について、それぞれ近年悪化傾向にあり、全国平均及び類似団体平均より悪い状態となっています。
⑦施設利用率は、高い方が施設の利用状況や規模が良い状態である指標です。全国平均及び類似団体平均を上回っています。
⑧水洗化率は、処理区域内人口のうち汚水処理をしている人口の割合を表す指標です。着実に増加しており、全国平均及び類似団体平均を上回っています。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</si>
</sst>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53-4FE8-BDE3-06522785552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0.17</c:v>
                </c:pt>
                <c:pt idx="4">
                  <c:v>0.27</c:v>
                </c:pt>
              </c:numCache>
            </c:numRef>
          </c:val>
          <c:smooth val="0"/>
          <c:extLst>
            <c:ext xmlns:c16="http://schemas.microsoft.com/office/drawing/2014/chart" uri="{C3380CC4-5D6E-409C-BE32-E72D297353CC}">
              <c16:uniqueId val="{00000001-2453-4FE8-BDE3-06522785552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68.22</c:v>
                </c:pt>
                <c:pt idx="1">
                  <c:v>74.319999999999993</c:v>
                </c:pt>
                <c:pt idx="2">
                  <c:v>75.97</c:v>
                </c:pt>
                <c:pt idx="3">
                  <c:v>73.45</c:v>
                </c:pt>
                <c:pt idx="4">
                  <c:v>75.87</c:v>
                </c:pt>
              </c:numCache>
            </c:numRef>
          </c:val>
          <c:extLst>
            <c:ext xmlns:c16="http://schemas.microsoft.com/office/drawing/2014/chart" uri="{C3380CC4-5D6E-409C-BE32-E72D297353CC}">
              <c16:uniqueId val="{00000000-ABBF-401C-AC4A-838C63E543C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45.6</c:v>
                </c:pt>
                <c:pt idx="4">
                  <c:v>44.79</c:v>
                </c:pt>
              </c:numCache>
            </c:numRef>
          </c:val>
          <c:smooth val="0"/>
          <c:extLst>
            <c:ext xmlns:c16="http://schemas.microsoft.com/office/drawing/2014/chart" uri="{C3380CC4-5D6E-409C-BE32-E72D297353CC}">
              <c16:uniqueId val="{00000001-ABBF-401C-AC4A-838C63E543C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97.47</c:v>
                </c:pt>
                <c:pt idx="1">
                  <c:v>98.16</c:v>
                </c:pt>
                <c:pt idx="2">
                  <c:v>99.58</c:v>
                </c:pt>
                <c:pt idx="3">
                  <c:v>99.63</c:v>
                </c:pt>
                <c:pt idx="4">
                  <c:v>99.69</c:v>
                </c:pt>
              </c:numCache>
            </c:numRef>
          </c:val>
          <c:extLst>
            <c:ext xmlns:c16="http://schemas.microsoft.com/office/drawing/2014/chart" uri="{C3380CC4-5D6E-409C-BE32-E72D297353CC}">
              <c16:uniqueId val="{00000000-6CEC-4A46-B65F-10E5C27F716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88.66</c:v>
                </c:pt>
                <c:pt idx="4">
                  <c:v>88.68</c:v>
                </c:pt>
              </c:numCache>
            </c:numRef>
          </c:val>
          <c:smooth val="0"/>
          <c:extLst>
            <c:ext xmlns:c16="http://schemas.microsoft.com/office/drawing/2014/chart" uri="{C3380CC4-5D6E-409C-BE32-E72D297353CC}">
              <c16:uniqueId val="{00000001-6CEC-4A46-B65F-10E5C27F716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54.7</c:v>
                </c:pt>
                <c:pt idx="1">
                  <c:v>73.69</c:v>
                </c:pt>
                <c:pt idx="2">
                  <c:v>105.02</c:v>
                </c:pt>
                <c:pt idx="3">
                  <c:v>89.56</c:v>
                </c:pt>
                <c:pt idx="4">
                  <c:v>89.18</c:v>
                </c:pt>
              </c:numCache>
            </c:numRef>
          </c:val>
          <c:extLst>
            <c:ext xmlns:c16="http://schemas.microsoft.com/office/drawing/2014/chart" uri="{C3380CC4-5D6E-409C-BE32-E72D297353CC}">
              <c16:uniqueId val="{00000000-E751-415D-A575-E88ABBDEB99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102.68</c:v>
                </c:pt>
                <c:pt idx="4">
                  <c:v>103.79</c:v>
                </c:pt>
              </c:numCache>
            </c:numRef>
          </c:val>
          <c:smooth val="0"/>
          <c:extLst>
            <c:ext xmlns:c16="http://schemas.microsoft.com/office/drawing/2014/chart" uri="{C3380CC4-5D6E-409C-BE32-E72D297353CC}">
              <c16:uniqueId val="{00000001-E751-415D-A575-E88ABBDEB99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23.44</c:v>
                </c:pt>
                <c:pt idx="1">
                  <c:v>25.09</c:v>
                </c:pt>
                <c:pt idx="2">
                  <c:v>26.85</c:v>
                </c:pt>
                <c:pt idx="3">
                  <c:v>29</c:v>
                </c:pt>
                <c:pt idx="4">
                  <c:v>30.36</c:v>
                </c:pt>
              </c:numCache>
            </c:numRef>
          </c:val>
          <c:extLst>
            <c:ext xmlns:c16="http://schemas.microsoft.com/office/drawing/2014/chart" uri="{C3380CC4-5D6E-409C-BE32-E72D297353CC}">
              <c16:uniqueId val="{00000000-155B-4282-AD9D-F881925FD08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33.159999999999997</c:v>
                </c:pt>
                <c:pt idx="4">
                  <c:v>34.590000000000003</c:v>
                </c:pt>
              </c:numCache>
            </c:numRef>
          </c:val>
          <c:smooth val="0"/>
          <c:extLst>
            <c:ext xmlns:c16="http://schemas.microsoft.com/office/drawing/2014/chart" uri="{C3380CC4-5D6E-409C-BE32-E72D297353CC}">
              <c16:uniqueId val="{00000001-155B-4282-AD9D-F881925FD08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B42-45B8-ADAB-7D2D2EEC30E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0.12</c:v>
                </c:pt>
                <c:pt idx="4">
                  <c:v>0.1</c:v>
                </c:pt>
              </c:numCache>
            </c:numRef>
          </c:val>
          <c:smooth val="0"/>
          <c:extLst>
            <c:ext xmlns:c16="http://schemas.microsoft.com/office/drawing/2014/chart" uri="{C3380CC4-5D6E-409C-BE32-E72D297353CC}">
              <c16:uniqueId val="{00000001-BB42-45B8-ADAB-7D2D2EEC30E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281.86</c:v>
                </c:pt>
                <c:pt idx="1">
                  <c:v>345.56</c:v>
                </c:pt>
                <c:pt idx="2">
                  <c:v>329.91</c:v>
                </c:pt>
                <c:pt idx="3">
                  <c:v>363.04</c:v>
                </c:pt>
                <c:pt idx="4">
                  <c:v>389.77</c:v>
                </c:pt>
              </c:numCache>
            </c:numRef>
          </c:val>
          <c:extLst>
            <c:ext xmlns:c16="http://schemas.microsoft.com/office/drawing/2014/chart" uri="{C3380CC4-5D6E-409C-BE32-E72D297353CC}">
              <c16:uniqueId val="{00000000-939D-431E-AC3B-087AD715EB1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58.68</c:v>
                </c:pt>
                <c:pt idx="4">
                  <c:v>53.87</c:v>
                </c:pt>
              </c:numCache>
            </c:numRef>
          </c:val>
          <c:smooth val="0"/>
          <c:extLst>
            <c:ext xmlns:c16="http://schemas.microsoft.com/office/drawing/2014/chart" uri="{C3380CC4-5D6E-409C-BE32-E72D297353CC}">
              <c16:uniqueId val="{00000001-939D-431E-AC3B-087AD715EB1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-384.07</c:v>
                </c:pt>
                <c:pt idx="1">
                  <c:v>-484.46</c:v>
                </c:pt>
                <c:pt idx="2">
                  <c:v>-589.99</c:v>
                </c:pt>
                <c:pt idx="3">
                  <c:v>-516.58000000000004</c:v>
                </c:pt>
                <c:pt idx="4">
                  <c:v>-839.01</c:v>
                </c:pt>
              </c:numCache>
            </c:numRef>
          </c:val>
          <c:extLst>
            <c:ext xmlns:c16="http://schemas.microsoft.com/office/drawing/2014/chart" uri="{C3380CC4-5D6E-409C-BE32-E72D297353CC}">
              <c16:uniqueId val="{00000000-450F-4D25-BCF8-DE655652950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45.01</c:v>
                </c:pt>
                <c:pt idx="4">
                  <c:v>46.37</c:v>
                </c:pt>
              </c:numCache>
            </c:numRef>
          </c:val>
          <c:smooth val="0"/>
          <c:extLst>
            <c:ext xmlns:c16="http://schemas.microsoft.com/office/drawing/2014/chart" uri="{C3380CC4-5D6E-409C-BE32-E72D297353CC}">
              <c16:uniqueId val="{00000001-450F-4D25-BCF8-DE655652950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1921.5</c:v>
                </c:pt>
                <c:pt idx="1">
                  <c:v>1744.81</c:v>
                </c:pt>
                <c:pt idx="2">
                  <c:v>1645.66</c:v>
                </c:pt>
                <c:pt idx="3">
                  <c:v>1485.33</c:v>
                </c:pt>
                <c:pt idx="4">
                  <c:v>1361.43</c:v>
                </c:pt>
              </c:numCache>
            </c:numRef>
          </c:val>
          <c:extLst>
            <c:ext xmlns:c16="http://schemas.microsoft.com/office/drawing/2014/chart" uri="{C3380CC4-5D6E-409C-BE32-E72D297353CC}">
              <c16:uniqueId val="{00000000-6510-4042-BA62-6DADB5A1CDE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1141.98</c:v>
                </c:pt>
                <c:pt idx="4">
                  <c:v>1062.58</c:v>
                </c:pt>
              </c:numCache>
            </c:numRef>
          </c:val>
          <c:smooth val="0"/>
          <c:extLst>
            <c:ext xmlns:c16="http://schemas.microsoft.com/office/drawing/2014/chart" uri="{C3380CC4-5D6E-409C-BE32-E72D297353CC}">
              <c16:uniqueId val="{00000001-6510-4042-BA62-6DADB5A1CDE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126.64</c:v>
                </c:pt>
                <c:pt idx="1">
                  <c:v>120.14</c:v>
                </c:pt>
                <c:pt idx="2">
                  <c:v>99.57</c:v>
                </c:pt>
                <c:pt idx="3">
                  <c:v>73.83</c:v>
                </c:pt>
                <c:pt idx="4">
                  <c:v>73.900000000000006</c:v>
                </c:pt>
              </c:numCache>
            </c:numRef>
          </c:val>
          <c:extLst>
            <c:ext xmlns:c16="http://schemas.microsoft.com/office/drawing/2014/chart" uri="{C3380CC4-5D6E-409C-BE32-E72D297353CC}">
              <c16:uniqueId val="{00000000-6874-41EA-BFD1-654ABCE5412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82.27</c:v>
                </c:pt>
                <c:pt idx="4">
                  <c:v>80.36</c:v>
                </c:pt>
              </c:numCache>
            </c:numRef>
          </c:val>
          <c:smooth val="0"/>
          <c:extLst>
            <c:ext xmlns:c16="http://schemas.microsoft.com/office/drawing/2014/chart" uri="{C3380CC4-5D6E-409C-BE32-E72D297353CC}">
              <c16:uniqueId val="{00000001-6874-41EA-BFD1-654ABCE5412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149.06</c:v>
                </c:pt>
                <c:pt idx="1">
                  <c:v>160.91</c:v>
                </c:pt>
                <c:pt idx="2">
                  <c:v>193.45</c:v>
                </c:pt>
                <c:pt idx="3">
                  <c:v>260.5</c:v>
                </c:pt>
                <c:pt idx="4">
                  <c:v>261.95</c:v>
                </c:pt>
              </c:numCache>
            </c:numRef>
          </c:val>
          <c:extLst>
            <c:ext xmlns:c16="http://schemas.microsoft.com/office/drawing/2014/chart" uri="{C3380CC4-5D6E-409C-BE32-E72D297353CC}">
              <c16:uniqueId val="{00000000-B385-446A-A784-C65C43680C7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194.42</c:v>
                </c:pt>
                <c:pt idx="4">
                  <c:v>201.33</c:v>
                </c:pt>
              </c:numCache>
            </c:numRef>
          </c:val>
          <c:smooth val="0"/>
          <c:extLst>
            <c:ext xmlns:c16="http://schemas.microsoft.com/office/drawing/2014/chart" uri="{C3380CC4-5D6E-409C-BE32-E72D297353CC}">
              <c16:uniqueId val="{00000001-B385-446A-A784-C65C43680C7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16" sqref="BL16:BZ44"/>
    </sheetView>
  </sheetViews>
  <sheetFormatPr defaultColWidth="2.625" defaultRowHeight="13.5" x14ac:dyDescent="0.15"/>
  <cols>
    <col min="1" max="1" width="2.625" customWidth="1"/>
    <col min="2" max="62" width="3.8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大津市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65" t="str">
        <f>データ!$M$6</f>
        <v>自治体職員</v>
      </c>
      <c r="AE8" s="65"/>
      <c r="AF8" s="65"/>
      <c r="AG8" s="65"/>
      <c r="AH8" s="65"/>
      <c r="AI8" s="65"/>
      <c r="AJ8" s="65"/>
      <c r="AK8" s="3"/>
      <c r="AL8" s="45">
        <f>データ!S6</f>
        <v>343600</v>
      </c>
      <c r="AM8" s="45"/>
      <c r="AN8" s="45"/>
      <c r="AO8" s="45"/>
      <c r="AP8" s="45"/>
      <c r="AQ8" s="45"/>
      <c r="AR8" s="45"/>
      <c r="AS8" s="45"/>
      <c r="AT8" s="44">
        <f>データ!T6</f>
        <v>464.51</v>
      </c>
      <c r="AU8" s="44"/>
      <c r="AV8" s="44"/>
      <c r="AW8" s="44"/>
      <c r="AX8" s="44"/>
      <c r="AY8" s="44"/>
      <c r="AZ8" s="44"/>
      <c r="BA8" s="44"/>
      <c r="BB8" s="44">
        <f>データ!U6</f>
        <v>739.7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64.010000000000005</v>
      </c>
      <c r="J10" s="44"/>
      <c r="K10" s="44"/>
      <c r="L10" s="44"/>
      <c r="M10" s="44"/>
      <c r="N10" s="44"/>
      <c r="O10" s="44"/>
      <c r="P10" s="44">
        <f>データ!P6</f>
        <v>1.5</v>
      </c>
      <c r="Q10" s="44"/>
      <c r="R10" s="44"/>
      <c r="S10" s="44"/>
      <c r="T10" s="44"/>
      <c r="U10" s="44"/>
      <c r="V10" s="44"/>
      <c r="W10" s="44">
        <f>データ!Q6</f>
        <v>84.58</v>
      </c>
      <c r="X10" s="44"/>
      <c r="Y10" s="44"/>
      <c r="Z10" s="44"/>
      <c r="AA10" s="44"/>
      <c r="AB10" s="44"/>
      <c r="AC10" s="44"/>
      <c r="AD10" s="45">
        <f>データ!R6</f>
        <v>2931</v>
      </c>
      <c r="AE10" s="45"/>
      <c r="AF10" s="45"/>
      <c r="AG10" s="45"/>
      <c r="AH10" s="45"/>
      <c r="AI10" s="45"/>
      <c r="AJ10" s="45"/>
      <c r="AK10" s="2"/>
      <c r="AL10" s="45">
        <f>データ!V6</f>
        <v>5145</v>
      </c>
      <c r="AM10" s="45"/>
      <c r="AN10" s="45"/>
      <c r="AO10" s="45"/>
      <c r="AP10" s="45"/>
      <c r="AQ10" s="45"/>
      <c r="AR10" s="45"/>
      <c r="AS10" s="45"/>
      <c r="AT10" s="44">
        <f>データ!W6</f>
        <v>2.5499999999999998</v>
      </c>
      <c r="AU10" s="44"/>
      <c r="AV10" s="44"/>
      <c r="AW10" s="44"/>
      <c r="AX10" s="44"/>
      <c r="AY10" s="44"/>
      <c r="AZ10" s="44"/>
      <c r="BA10" s="44"/>
      <c r="BB10" s="44">
        <f>データ!X6</f>
        <v>2017.65</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117</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f01Ws6k5Zwd+5dbpeUrZskm5iWrkF9eRTGDgNQ9LWyMcFEFwjeWptZPxgC4lWXAWAYwnuobqtv4nw+/GyzGjNA==" saltValue="xgUQuyds9GAlOLrsCWwK+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252018</v>
      </c>
      <c r="D6" s="19">
        <f t="shared" si="3"/>
        <v>46</v>
      </c>
      <c r="E6" s="19">
        <f t="shared" si="3"/>
        <v>17</v>
      </c>
      <c r="F6" s="19">
        <f t="shared" si="3"/>
        <v>4</v>
      </c>
      <c r="G6" s="19">
        <f t="shared" si="3"/>
        <v>0</v>
      </c>
      <c r="H6" s="19" t="str">
        <f t="shared" si="3"/>
        <v>滋賀県　大津市</v>
      </c>
      <c r="I6" s="19" t="str">
        <f t="shared" si="3"/>
        <v>法適用</v>
      </c>
      <c r="J6" s="19" t="str">
        <f t="shared" si="3"/>
        <v>下水道事業</v>
      </c>
      <c r="K6" s="19" t="str">
        <f t="shared" si="3"/>
        <v>特定環境保全公共下水道</v>
      </c>
      <c r="L6" s="19" t="str">
        <f t="shared" si="3"/>
        <v>D1</v>
      </c>
      <c r="M6" s="19" t="str">
        <f t="shared" si="3"/>
        <v>自治体職員</v>
      </c>
      <c r="N6" s="20" t="str">
        <f t="shared" si="3"/>
        <v>-</v>
      </c>
      <c r="O6" s="20">
        <f t="shared" si="3"/>
        <v>64.010000000000005</v>
      </c>
      <c r="P6" s="20">
        <f t="shared" si="3"/>
        <v>1.5</v>
      </c>
      <c r="Q6" s="20">
        <f t="shared" si="3"/>
        <v>84.58</v>
      </c>
      <c r="R6" s="20">
        <f t="shared" si="3"/>
        <v>2931</v>
      </c>
      <c r="S6" s="20">
        <f t="shared" si="3"/>
        <v>343600</v>
      </c>
      <c r="T6" s="20">
        <f t="shared" si="3"/>
        <v>464.51</v>
      </c>
      <c r="U6" s="20">
        <f t="shared" si="3"/>
        <v>739.7</v>
      </c>
      <c r="V6" s="20">
        <f t="shared" si="3"/>
        <v>5145</v>
      </c>
      <c r="W6" s="20">
        <f t="shared" si="3"/>
        <v>2.5499999999999998</v>
      </c>
      <c r="X6" s="20">
        <f t="shared" si="3"/>
        <v>2017.65</v>
      </c>
      <c r="Y6" s="21">
        <f>IF(Y7="",NA(),Y7)</f>
        <v>54.7</v>
      </c>
      <c r="Z6" s="21">
        <f t="shared" ref="Z6:AH6" si="4">IF(Z7="",NA(),Z7)</f>
        <v>73.69</v>
      </c>
      <c r="AA6" s="21">
        <f t="shared" si="4"/>
        <v>105.02</v>
      </c>
      <c r="AB6" s="21">
        <f t="shared" si="4"/>
        <v>89.56</v>
      </c>
      <c r="AC6" s="21">
        <f t="shared" si="4"/>
        <v>89.18</v>
      </c>
      <c r="AD6" s="21">
        <f t="shared" si="4"/>
        <v>105.78</v>
      </c>
      <c r="AE6" s="21">
        <f t="shared" si="4"/>
        <v>106.09</v>
      </c>
      <c r="AF6" s="21">
        <f t="shared" si="4"/>
        <v>106.44</v>
      </c>
      <c r="AG6" s="21">
        <f t="shared" si="4"/>
        <v>102.68</v>
      </c>
      <c r="AH6" s="21">
        <f t="shared" si="4"/>
        <v>103.79</v>
      </c>
      <c r="AI6" s="20" t="str">
        <f>IF(AI7="","",IF(AI7="-","【-】","【"&amp;SUBSTITUTE(TEXT(AI7,"#,##0.00"),"-","△")&amp;"】"))</f>
        <v>【105.07】</v>
      </c>
      <c r="AJ6" s="21">
        <f>IF(AJ7="",NA(),AJ7)</f>
        <v>281.86</v>
      </c>
      <c r="AK6" s="21">
        <f t="shared" ref="AK6:AS6" si="5">IF(AK7="",NA(),AK7)</f>
        <v>345.56</v>
      </c>
      <c r="AL6" s="21">
        <f t="shared" si="5"/>
        <v>329.91</v>
      </c>
      <c r="AM6" s="21">
        <f t="shared" si="5"/>
        <v>363.04</v>
      </c>
      <c r="AN6" s="21">
        <f t="shared" si="5"/>
        <v>389.77</v>
      </c>
      <c r="AO6" s="21">
        <f t="shared" si="5"/>
        <v>63.96</v>
      </c>
      <c r="AP6" s="21">
        <f t="shared" si="5"/>
        <v>69.42</v>
      </c>
      <c r="AQ6" s="21">
        <f t="shared" si="5"/>
        <v>72.86</v>
      </c>
      <c r="AR6" s="21">
        <f t="shared" si="5"/>
        <v>58.68</v>
      </c>
      <c r="AS6" s="21">
        <f t="shared" si="5"/>
        <v>53.87</v>
      </c>
      <c r="AT6" s="20" t="str">
        <f>IF(AT7="","",IF(AT7="-","【-】","【"&amp;SUBSTITUTE(TEXT(AT7,"#,##0.00"),"-","△")&amp;"】"))</f>
        <v>【63.54】</v>
      </c>
      <c r="AU6" s="21">
        <f>IF(AU7="",NA(),AU7)</f>
        <v>-384.07</v>
      </c>
      <c r="AV6" s="21">
        <f t="shared" ref="AV6:BD6" si="6">IF(AV7="",NA(),AV7)</f>
        <v>-484.46</v>
      </c>
      <c r="AW6" s="21">
        <f t="shared" si="6"/>
        <v>-589.99</v>
      </c>
      <c r="AX6" s="21">
        <f t="shared" si="6"/>
        <v>-516.58000000000004</v>
      </c>
      <c r="AY6" s="21">
        <f t="shared" si="6"/>
        <v>-839.01</v>
      </c>
      <c r="AZ6" s="21">
        <f t="shared" si="6"/>
        <v>44.24</v>
      </c>
      <c r="BA6" s="21">
        <f t="shared" si="6"/>
        <v>43.07</v>
      </c>
      <c r="BB6" s="21">
        <f t="shared" si="6"/>
        <v>45.42</v>
      </c>
      <c r="BC6" s="21">
        <f t="shared" si="6"/>
        <v>45.01</v>
      </c>
      <c r="BD6" s="21">
        <f t="shared" si="6"/>
        <v>46.37</v>
      </c>
      <c r="BE6" s="20" t="str">
        <f>IF(BE7="","",IF(BE7="-","【-】","【"&amp;SUBSTITUTE(TEXT(BE7,"#,##0.00"),"-","△")&amp;"】"))</f>
        <v>【50.90】</v>
      </c>
      <c r="BF6" s="21">
        <f>IF(BF7="",NA(),BF7)</f>
        <v>1921.5</v>
      </c>
      <c r="BG6" s="21">
        <f t="shared" ref="BG6:BO6" si="7">IF(BG7="",NA(),BG7)</f>
        <v>1744.81</v>
      </c>
      <c r="BH6" s="21">
        <f t="shared" si="7"/>
        <v>1645.66</v>
      </c>
      <c r="BI6" s="21">
        <f t="shared" si="7"/>
        <v>1485.33</v>
      </c>
      <c r="BJ6" s="21">
        <f t="shared" si="7"/>
        <v>1361.43</v>
      </c>
      <c r="BK6" s="21">
        <f t="shared" si="7"/>
        <v>1258.43</v>
      </c>
      <c r="BL6" s="21">
        <f t="shared" si="7"/>
        <v>1163.75</v>
      </c>
      <c r="BM6" s="21">
        <f t="shared" si="7"/>
        <v>1195.47</v>
      </c>
      <c r="BN6" s="21">
        <f t="shared" si="7"/>
        <v>1141.98</v>
      </c>
      <c r="BO6" s="21">
        <f t="shared" si="7"/>
        <v>1062.58</v>
      </c>
      <c r="BP6" s="20" t="str">
        <f>IF(BP7="","",IF(BP7="-","【-】","【"&amp;SUBSTITUTE(TEXT(BP7,"#,##0.00"),"-","△")&amp;"】"))</f>
        <v>【1,099.15】</v>
      </c>
      <c r="BQ6" s="21">
        <f>IF(BQ7="",NA(),BQ7)</f>
        <v>126.64</v>
      </c>
      <c r="BR6" s="21">
        <f t="shared" ref="BR6:BZ6" si="8">IF(BR7="",NA(),BR7)</f>
        <v>120.14</v>
      </c>
      <c r="BS6" s="21">
        <f t="shared" si="8"/>
        <v>99.57</v>
      </c>
      <c r="BT6" s="21">
        <f t="shared" si="8"/>
        <v>73.83</v>
      </c>
      <c r="BU6" s="21">
        <f t="shared" si="8"/>
        <v>73.900000000000006</v>
      </c>
      <c r="BV6" s="21">
        <f t="shared" si="8"/>
        <v>73.36</v>
      </c>
      <c r="BW6" s="21">
        <f t="shared" si="8"/>
        <v>72.599999999999994</v>
      </c>
      <c r="BX6" s="21">
        <f t="shared" si="8"/>
        <v>69.430000000000007</v>
      </c>
      <c r="BY6" s="21">
        <f t="shared" si="8"/>
        <v>82.27</v>
      </c>
      <c r="BZ6" s="21">
        <f t="shared" si="8"/>
        <v>80.36</v>
      </c>
      <c r="CA6" s="20" t="str">
        <f>IF(CA7="","",IF(CA7="-","【-】","【"&amp;SUBSTITUTE(TEXT(CA7,"#,##0.00"),"-","△")&amp;"】"))</f>
        <v>【72.92】</v>
      </c>
      <c r="CB6" s="21">
        <f>IF(CB7="",NA(),CB7)</f>
        <v>149.06</v>
      </c>
      <c r="CC6" s="21">
        <f t="shared" ref="CC6:CK6" si="9">IF(CC7="",NA(),CC7)</f>
        <v>160.91</v>
      </c>
      <c r="CD6" s="21">
        <f t="shared" si="9"/>
        <v>193.45</v>
      </c>
      <c r="CE6" s="21">
        <f t="shared" si="9"/>
        <v>260.5</v>
      </c>
      <c r="CF6" s="21">
        <f t="shared" si="9"/>
        <v>261.95</v>
      </c>
      <c r="CG6" s="21">
        <f t="shared" si="9"/>
        <v>224.88</v>
      </c>
      <c r="CH6" s="21">
        <f t="shared" si="9"/>
        <v>228.64</v>
      </c>
      <c r="CI6" s="21">
        <f t="shared" si="9"/>
        <v>239.46</v>
      </c>
      <c r="CJ6" s="21">
        <f t="shared" si="9"/>
        <v>194.42</v>
      </c>
      <c r="CK6" s="21">
        <f t="shared" si="9"/>
        <v>201.33</v>
      </c>
      <c r="CL6" s="20" t="str">
        <f>IF(CL7="","",IF(CL7="-","【-】","【"&amp;SUBSTITUTE(TEXT(CL7,"#,##0.00"),"-","△")&amp;"】"))</f>
        <v>【225.78】</v>
      </c>
      <c r="CM6" s="21">
        <f>IF(CM7="",NA(),CM7)</f>
        <v>68.22</v>
      </c>
      <c r="CN6" s="21">
        <f t="shared" ref="CN6:CV6" si="10">IF(CN7="",NA(),CN7)</f>
        <v>74.319999999999993</v>
      </c>
      <c r="CO6" s="21">
        <f t="shared" si="10"/>
        <v>75.97</v>
      </c>
      <c r="CP6" s="21">
        <f t="shared" si="10"/>
        <v>73.45</v>
      </c>
      <c r="CQ6" s="21">
        <f t="shared" si="10"/>
        <v>75.87</v>
      </c>
      <c r="CR6" s="21">
        <f t="shared" si="10"/>
        <v>42.4</v>
      </c>
      <c r="CS6" s="21">
        <f t="shared" si="10"/>
        <v>42.28</v>
      </c>
      <c r="CT6" s="21">
        <f t="shared" si="10"/>
        <v>41.06</v>
      </c>
      <c r="CU6" s="21">
        <f t="shared" si="10"/>
        <v>45.6</v>
      </c>
      <c r="CV6" s="21">
        <f t="shared" si="10"/>
        <v>44.79</v>
      </c>
      <c r="CW6" s="20" t="str">
        <f>IF(CW7="","",IF(CW7="-","【-】","【"&amp;SUBSTITUTE(TEXT(CW7,"#,##0.00"),"-","△")&amp;"】"))</f>
        <v>【43.17】</v>
      </c>
      <c r="CX6" s="21">
        <f>IF(CX7="",NA(),CX7)</f>
        <v>97.47</v>
      </c>
      <c r="CY6" s="21">
        <f t="shared" ref="CY6:DG6" si="11">IF(CY7="",NA(),CY7)</f>
        <v>98.16</v>
      </c>
      <c r="CZ6" s="21">
        <f t="shared" si="11"/>
        <v>99.58</v>
      </c>
      <c r="DA6" s="21">
        <f t="shared" si="11"/>
        <v>99.63</v>
      </c>
      <c r="DB6" s="21">
        <f t="shared" si="11"/>
        <v>99.69</v>
      </c>
      <c r="DC6" s="21">
        <f t="shared" si="11"/>
        <v>84.19</v>
      </c>
      <c r="DD6" s="21">
        <f t="shared" si="11"/>
        <v>84.34</v>
      </c>
      <c r="DE6" s="21">
        <f t="shared" si="11"/>
        <v>84.34</v>
      </c>
      <c r="DF6" s="21">
        <f t="shared" si="11"/>
        <v>88.66</v>
      </c>
      <c r="DG6" s="21">
        <f t="shared" si="11"/>
        <v>88.68</v>
      </c>
      <c r="DH6" s="20" t="str">
        <f>IF(DH7="","",IF(DH7="-","【-】","【"&amp;SUBSTITUTE(TEXT(DH7,"#,##0.00"),"-","△")&amp;"】"))</f>
        <v>【86.31】</v>
      </c>
      <c r="DI6" s="21">
        <f>IF(DI7="",NA(),DI7)</f>
        <v>23.44</v>
      </c>
      <c r="DJ6" s="21">
        <f t="shared" ref="DJ6:DR6" si="12">IF(DJ7="",NA(),DJ7)</f>
        <v>25.09</v>
      </c>
      <c r="DK6" s="21">
        <f t="shared" si="12"/>
        <v>26.85</v>
      </c>
      <c r="DL6" s="21">
        <f t="shared" si="12"/>
        <v>29</v>
      </c>
      <c r="DM6" s="21">
        <f t="shared" si="12"/>
        <v>30.36</v>
      </c>
      <c r="DN6" s="21">
        <f t="shared" si="12"/>
        <v>21.36</v>
      </c>
      <c r="DO6" s="21">
        <f t="shared" si="12"/>
        <v>22.79</v>
      </c>
      <c r="DP6" s="21">
        <f t="shared" si="12"/>
        <v>24.8</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0.17</v>
      </c>
      <c r="EN6" s="21">
        <f t="shared" si="14"/>
        <v>0.27</v>
      </c>
      <c r="EO6" s="20" t="str">
        <f>IF(EO7="","",IF(EO7="-","【-】","【"&amp;SUBSTITUTE(TEXT(EO7,"#,##0.00"),"-","△")&amp;"】"))</f>
        <v>【0.15】</v>
      </c>
    </row>
    <row r="7" spans="1:148" s="22" customFormat="1" x14ac:dyDescent="0.15">
      <c r="A7" s="14"/>
      <c r="B7" s="23">
        <v>2024</v>
      </c>
      <c r="C7" s="23">
        <v>252018</v>
      </c>
      <c r="D7" s="23">
        <v>46</v>
      </c>
      <c r="E7" s="23">
        <v>17</v>
      </c>
      <c r="F7" s="23">
        <v>4</v>
      </c>
      <c r="G7" s="23">
        <v>0</v>
      </c>
      <c r="H7" s="23" t="s">
        <v>96</v>
      </c>
      <c r="I7" s="23" t="s">
        <v>97</v>
      </c>
      <c r="J7" s="23" t="s">
        <v>98</v>
      </c>
      <c r="K7" s="23" t="s">
        <v>99</v>
      </c>
      <c r="L7" s="23" t="s">
        <v>100</v>
      </c>
      <c r="M7" s="23" t="s">
        <v>101</v>
      </c>
      <c r="N7" s="24" t="s">
        <v>102</v>
      </c>
      <c r="O7" s="24">
        <v>64.010000000000005</v>
      </c>
      <c r="P7" s="24">
        <v>1.5</v>
      </c>
      <c r="Q7" s="24">
        <v>84.58</v>
      </c>
      <c r="R7" s="24">
        <v>2931</v>
      </c>
      <c r="S7" s="24">
        <v>343600</v>
      </c>
      <c r="T7" s="24">
        <v>464.51</v>
      </c>
      <c r="U7" s="24">
        <v>739.7</v>
      </c>
      <c r="V7" s="24">
        <v>5145</v>
      </c>
      <c r="W7" s="24">
        <v>2.5499999999999998</v>
      </c>
      <c r="X7" s="24">
        <v>2017.65</v>
      </c>
      <c r="Y7" s="24">
        <v>54.7</v>
      </c>
      <c r="Z7" s="24">
        <v>73.69</v>
      </c>
      <c r="AA7" s="24">
        <v>105.02</v>
      </c>
      <c r="AB7" s="24">
        <v>89.56</v>
      </c>
      <c r="AC7" s="24">
        <v>89.18</v>
      </c>
      <c r="AD7" s="24">
        <v>105.78</v>
      </c>
      <c r="AE7" s="24">
        <v>106.09</v>
      </c>
      <c r="AF7" s="24">
        <v>106.44</v>
      </c>
      <c r="AG7" s="24">
        <v>102.68</v>
      </c>
      <c r="AH7" s="24">
        <v>103.79</v>
      </c>
      <c r="AI7" s="24">
        <v>105.07</v>
      </c>
      <c r="AJ7" s="24">
        <v>281.86</v>
      </c>
      <c r="AK7" s="24">
        <v>345.56</v>
      </c>
      <c r="AL7" s="24">
        <v>329.91</v>
      </c>
      <c r="AM7" s="24">
        <v>363.04</v>
      </c>
      <c r="AN7" s="24">
        <v>389.77</v>
      </c>
      <c r="AO7" s="24">
        <v>63.96</v>
      </c>
      <c r="AP7" s="24">
        <v>69.42</v>
      </c>
      <c r="AQ7" s="24">
        <v>72.86</v>
      </c>
      <c r="AR7" s="24">
        <v>58.68</v>
      </c>
      <c r="AS7" s="24">
        <v>53.87</v>
      </c>
      <c r="AT7" s="24">
        <v>63.54</v>
      </c>
      <c r="AU7" s="24">
        <v>-384.07</v>
      </c>
      <c r="AV7" s="24">
        <v>-484.46</v>
      </c>
      <c r="AW7" s="24">
        <v>-589.99</v>
      </c>
      <c r="AX7" s="24">
        <v>-516.58000000000004</v>
      </c>
      <c r="AY7" s="24">
        <v>-839.01</v>
      </c>
      <c r="AZ7" s="24">
        <v>44.24</v>
      </c>
      <c r="BA7" s="24">
        <v>43.07</v>
      </c>
      <c r="BB7" s="24">
        <v>45.42</v>
      </c>
      <c r="BC7" s="24">
        <v>45.01</v>
      </c>
      <c r="BD7" s="24">
        <v>46.37</v>
      </c>
      <c r="BE7" s="24">
        <v>50.9</v>
      </c>
      <c r="BF7" s="24">
        <v>1921.5</v>
      </c>
      <c r="BG7" s="24">
        <v>1744.81</v>
      </c>
      <c r="BH7" s="24">
        <v>1645.66</v>
      </c>
      <c r="BI7" s="24">
        <v>1485.33</v>
      </c>
      <c r="BJ7" s="24">
        <v>1361.43</v>
      </c>
      <c r="BK7" s="24">
        <v>1258.43</v>
      </c>
      <c r="BL7" s="24">
        <v>1163.75</v>
      </c>
      <c r="BM7" s="24">
        <v>1195.47</v>
      </c>
      <c r="BN7" s="24">
        <v>1141.98</v>
      </c>
      <c r="BO7" s="24">
        <v>1062.58</v>
      </c>
      <c r="BP7" s="24">
        <v>1099.1500000000001</v>
      </c>
      <c r="BQ7" s="24">
        <v>126.64</v>
      </c>
      <c r="BR7" s="24">
        <v>120.14</v>
      </c>
      <c r="BS7" s="24">
        <v>99.57</v>
      </c>
      <c r="BT7" s="24">
        <v>73.83</v>
      </c>
      <c r="BU7" s="24">
        <v>73.900000000000006</v>
      </c>
      <c r="BV7" s="24">
        <v>73.36</v>
      </c>
      <c r="BW7" s="24">
        <v>72.599999999999994</v>
      </c>
      <c r="BX7" s="24">
        <v>69.430000000000007</v>
      </c>
      <c r="BY7" s="24">
        <v>82.27</v>
      </c>
      <c r="BZ7" s="24">
        <v>80.36</v>
      </c>
      <c r="CA7" s="24">
        <v>72.92</v>
      </c>
      <c r="CB7" s="24">
        <v>149.06</v>
      </c>
      <c r="CC7" s="24">
        <v>160.91</v>
      </c>
      <c r="CD7" s="24">
        <v>193.45</v>
      </c>
      <c r="CE7" s="24">
        <v>260.5</v>
      </c>
      <c r="CF7" s="24">
        <v>261.95</v>
      </c>
      <c r="CG7" s="24">
        <v>224.88</v>
      </c>
      <c r="CH7" s="24">
        <v>228.64</v>
      </c>
      <c r="CI7" s="24">
        <v>239.46</v>
      </c>
      <c r="CJ7" s="24">
        <v>194.42</v>
      </c>
      <c r="CK7" s="24">
        <v>201.33</v>
      </c>
      <c r="CL7" s="24">
        <v>225.78</v>
      </c>
      <c r="CM7" s="24">
        <v>68.22</v>
      </c>
      <c r="CN7" s="24">
        <v>74.319999999999993</v>
      </c>
      <c r="CO7" s="24">
        <v>75.97</v>
      </c>
      <c r="CP7" s="24">
        <v>73.45</v>
      </c>
      <c r="CQ7" s="24">
        <v>75.87</v>
      </c>
      <c r="CR7" s="24">
        <v>42.4</v>
      </c>
      <c r="CS7" s="24">
        <v>42.28</v>
      </c>
      <c r="CT7" s="24">
        <v>41.06</v>
      </c>
      <c r="CU7" s="24">
        <v>45.6</v>
      </c>
      <c r="CV7" s="24">
        <v>44.79</v>
      </c>
      <c r="CW7" s="24">
        <v>43.17</v>
      </c>
      <c r="CX7" s="24">
        <v>97.47</v>
      </c>
      <c r="CY7" s="24">
        <v>98.16</v>
      </c>
      <c r="CZ7" s="24">
        <v>99.58</v>
      </c>
      <c r="DA7" s="24">
        <v>99.63</v>
      </c>
      <c r="DB7" s="24">
        <v>99.69</v>
      </c>
      <c r="DC7" s="24">
        <v>84.19</v>
      </c>
      <c r="DD7" s="24">
        <v>84.34</v>
      </c>
      <c r="DE7" s="24">
        <v>84.34</v>
      </c>
      <c r="DF7" s="24">
        <v>88.66</v>
      </c>
      <c r="DG7" s="24">
        <v>88.68</v>
      </c>
      <c r="DH7" s="24">
        <v>86.31</v>
      </c>
      <c r="DI7" s="24">
        <v>23.44</v>
      </c>
      <c r="DJ7" s="24">
        <v>25.09</v>
      </c>
      <c r="DK7" s="24">
        <v>26.85</v>
      </c>
      <c r="DL7" s="24">
        <v>29</v>
      </c>
      <c r="DM7" s="24">
        <v>30.36</v>
      </c>
      <c r="DN7" s="24">
        <v>21.36</v>
      </c>
      <c r="DO7" s="24">
        <v>22.79</v>
      </c>
      <c r="DP7" s="24">
        <v>24.8</v>
      </c>
      <c r="DQ7" s="24">
        <v>33.159999999999997</v>
      </c>
      <c r="DR7" s="24">
        <v>34.590000000000003</v>
      </c>
      <c r="DS7" s="24">
        <v>30.82</v>
      </c>
      <c r="DT7" s="24">
        <v>0</v>
      </c>
      <c r="DU7" s="24">
        <v>0</v>
      </c>
      <c r="DV7" s="24">
        <v>0</v>
      </c>
      <c r="DW7" s="24">
        <v>0</v>
      </c>
      <c r="DX7" s="24">
        <v>0</v>
      </c>
      <c r="DY7" s="24">
        <v>0.01</v>
      </c>
      <c r="DZ7" s="24">
        <v>0.01</v>
      </c>
      <c r="EA7" s="24">
        <v>0.02</v>
      </c>
      <c r="EB7" s="24">
        <v>0.12</v>
      </c>
      <c r="EC7" s="24">
        <v>0.1</v>
      </c>
      <c r="ED7" s="24">
        <v>0.06</v>
      </c>
      <c r="EE7" s="24">
        <v>0</v>
      </c>
      <c r="EF7" s="24">
        <v>0</v>
      </c>
      <c r="EG7" s="24">
        <v>0</v>
      </c>
      <c r="EH7" s="24">
        <v>0</v>
      </c>
      <c r="EI7" s="24">
        <v>0</v>
      </c>
      <c r="EJ7" s="24">
        <v>0.39</v>
      </c>
      <c r="EK7" s="24">
        <v>0.1</v>
      </c>
      <c r="EL7" s="24">
        <v>0.08</v>
      </c>
      <c r="EM7" s="24">
        <v>0.17</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112</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bbf38893098e194ecfc653dd34ab3c8b">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14c8b264f169df39ed8a92c7499f65"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DB5592-2A72-4DE5-A998-2873A47F6E94}">
  <ds:schemaRefs>
    <ds:schemaRef ds:uri="http://schemas.microsoft.com/office/2006/metadata/properties"/>
    <ds:schemaRef ds:uri="http://schemas.microsoft.com/office/infopath/2007/PartnerControls"/>
    <ds:schemaRef ds:uri="96f7774a-1fa4-49d3-a956-75b9c85e9b43"/>
    <ds:schemaRef ds:uri="fd32c9f7-8932-4d07-b49b-91c8a1e26893"/>
  </ds:schemaRefs>
</ds:datastoreItem>
</file>

<file path=customXml/itemProps2.xml><?xml version="1.0" encoding="utf-8"?>
<ds:datastoreItem xmlns:ds="http://schemas.openxmlformats.org/officeDocument/2006/customXml" ds:itemID="{831425CC-9BEC-466D-BE52-7A2CBDF5E14A}">
  <ds:schemaRefs>
    <ds:schemaRef ds:uri="http://schemas.microsoft.com/sharepoint/v3/contenttype/forms"/>
  </ds:schemaRefs>
</ds:datastoreItem>
</file>

<file path=customXml/itemProps3.xml><?xml version="1.0" encoding="utf-8"?>
<ds:datastoreItem xmlns:ds="http://schemas.openxmlformats.org/officeDocument/2006/customXml" ds:itemID="{BCD5D489-D7AC-43DC-BB01-E252C46D8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柴原　喜一郎</cp:lastModifiedBy>
  <dcterms:created xsi:type="dcterms:W3CDTF">2025-12-23T06:12:16Z</dcterms:created>
  <dcterms:modified xsi:type="dcterms:W3CDTF">2026-02-02T01:01:33Z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