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mc:AlternateContent xmlns:mc="http://schemas.openxmlformats.org/markup-compatibility/2006">
    <mc:Choice Requires="x15">
      <x15ac:absPath xmlns:x15ac="http://schemas.microsoft.com/office/spreadsheetml/2010/11/ac" url="\\isilon.otsu.local\jimu\F1207\30.公報（財政事情・健全化・財政状況資料集）\03.財政状況資料集\R6\07.HP公開\公会計追加前 0403修正版\"/>
    </mc:Choice>
  </mc:AlternateContent>
  <xr:revisionPtr revIDLastSave="0" documentId="13_ncr:1_{38771F63-A6EE-4E20-89B8-080DD32F0525}" xr6:coauthVersionLast="36" xr6:coauthVersionMax="47" xr10:uidLastSave="{00000000-0000-0000-0000-000000000000}"/>
  <bookViews>
    <workbookView xWindow="-14963" yWindow="-16313" windowWidth="29018" windowHeight="15698" tabRatio="949" firstSheet="7"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BE37" i="10"/>
  <c r="AM37" i="10"/>
  <c r="BE36" i="10"/>
  <c r="BE35" i="10"/>
  <c r="BW34" i="10"/>
  <c r="BW35" i="10" s="1"/>
  <c r="C34" i="10"/>
  <c r="C35" i="10" s="1"/>
  <c r="C36" i="10" s="1"/>
  <c r="C37" i="10" s="1"/>
  <c r="BW36" i="10" l="1"/>
  <c r="BW37" i="10" s="1"/>
  <c r="CO34" i="10"/>
  <c r="CO35" i="10" s="1"/>
  <c r="CO36" i="10" s="1"/>
  <c r="CO37" i="10" s="1"/>
  <c r="U34" i="10"/>
  <c r="U35" i="10" s="1"/>
  <c r="U36" i="10" s="1"/>
  <c r="U37" i="10" s="1"/>
  <c r="BE34" i="10"/>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<sst xmlns="http://schemas.openxmlformats.org/spreadsheetml/2006/main" count="1065" uniqueCount="567">
  <si>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</si>
  <si>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</si>
  <si>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</si>
  <si>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</si>
  <si>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</si>
  <si>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</si>
  <si>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</si>
  <si>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</si>
  <si>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</si>
  <si>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</si>
  <si>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</si>
  <si>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</si>
  <si>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</si>
  <si>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</si>
  <si>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</si>
  <si>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</si>
  <si>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</si>
  <si>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</si>
  <si>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</si>
  <si>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</si>
  <si>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</si>
  <si>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</si>
  <si>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</si>
  <si>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</si>
  <si>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</si>
  <si>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</si>
  <si>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</si>
  <si>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</si>
  <si>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</si>
  <si>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</si>
  <si>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</si>
  <si>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</si>
  <si>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</si>
  <si>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</si>
  <si>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</si>
  <si>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</si>
  <si>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</si>
  <si>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</si>
  <si>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</si>
  <si>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</si>
  <si>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</si>
  <si>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</si>
  <si>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</si>
  <si>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</si>
  <si>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</si>
  <si>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</si>
  <si>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</si>
  <si>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</si>
  <si>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</si>
  <si>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</si>
  <si>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</si>
  <si>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</si>
  <si>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</si>
  <si>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</si>
  <si>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</si>
  <si>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</si>
  <si>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</si>
  <si>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</si>
  <si>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</si>
  <si>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</si>
  <si>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</si>
  <si>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</si>
  <si>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</si>
  <si>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</si>
  <si>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</si>
  <si>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</si>
  <si>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</si>
  <si>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</si>
  <si>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</si>
  <si>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</si>
  <si>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</si>
  <si>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</si>
  <si>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</si>
  <si>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</si>
  <si>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</si>
  <si>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</si>
  <si>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</si>
  <si>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</si>
  <si>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</si>
  <si>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</si>
  <si>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</si>
  <si>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</si>
  <si>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</si>
  <si>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</si>
  <si>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</si>
  <si>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</si>
  <si>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</si>
  <si>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</si>
  <si>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</si>
  <si>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</si>
  <si>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</si>
  <si>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</si>
  <si>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</si>
  <si>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</si>
  <si>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大津市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</si>
  <si>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</si>
  <si>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</si>
  <si>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</si>
  <si>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</si>
  <si>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</si>
  <si>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</si>
  <si>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</si>
  <si>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</si>
  <si>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</si>
  <si>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</si>
  <si>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</si>
  <si>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</si>
  <si>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</si>
  <si>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</si>
  <si>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</si>
  <si>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</si>
  <si>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</si>
  <si>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</si>
  <si>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</si>
  <si>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</si>
  <si>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</si>
  <si>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</si>
  <si>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</si>
  <si>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</si>
  <si>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</si>
  <si>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</si>
  <si>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</si>
  <si>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</si>
  <si>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</si>
  <si>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</si>
  <si>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</si>
  <si>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</si>
  <si>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</si>
  <si>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</si>
  <si>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</si>
  <si>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</si>
  <si>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</si>
  <si>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</si>
  <si>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</si>
  <si>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</si>
  <si>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</si>
  <si>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</si>
  <si>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</si>
  <si>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</si>
  <si>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</si>
  <si>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</si>
  <si>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</si>
  <si>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</si>
  <si>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</si>
  <si>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</si>
  <si>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</si>
  <si>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</si>
  <si>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</si>
  <si>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</si>
  <si>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</si>
  <si>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</si>
  <si>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</si>
  <si>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</si>
  <si>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</si>
  <si>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</si>
  <si>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</si>
  <si>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</si>
  <si>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</si>
  <si>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</si>
  <si>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</si>
  <si>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</si>
  <si>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</si>
  <si>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</si>
  <si>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</si>
  <si>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</si>
  <si>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</si>
  <si>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</si>
  <si>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</si>
  <si>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</si>
  <si>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</si>
  <si>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</si>
  <si>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</si>
  <si>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</si>
  <si>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</si>
  <si>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</si>
  <si>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</si>
  <si>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</si>
  <si>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</si>
  <si>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</si>
  <si>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</si>
  <si>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</si>
  <si>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</si>
  <si>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</si>
  <si>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</si>
  <si>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</si>
  <si>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</si>
  <si>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</si>
  <si>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</si>
  <si>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</si>
  <si>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</si>
  <si>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</si>
  <si>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</si>
  <si>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</si>
  <si>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</si>
  <si>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</si>
  <si>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</si>
  <si>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</si>
  <si>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</si>
  <si>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</si>
  <si>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</si>
  <si>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</si>
  <si>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</si>
  <si>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</si>
  <si>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滋賀県大津市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</si>
  <si>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</si>
  <si>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</si>
  <si>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</si>
  <si>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</si>
  <si>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</si>
  <si>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</si>
  <si>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</si>
  <si>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</si>
  <si>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</si>
  <si>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</si>
  <si>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</si>
  <si>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</si>
  <si>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</si>
  <si>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</si>
  <si>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</si>
  <si>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</si>
  <si>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</si>
  <si>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</si>
  <si>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</si>
  <si>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</si>
  <si>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</si>
  <si>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</si>
  <si>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</si>
  <si>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</si>
  <si>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</si>
  <si>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</si>
  <si>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</si>
  <si>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</si>
  <si>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</si>
  <si>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</si>
  <si>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</si>
  <si>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</si>
  <si>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</si>
  <si>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</si>
  <si>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</si>
  <si>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</si>
  <si>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</si>
  <si>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</si>
  <si>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</si>
  <si>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</si>
  <si>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</si>
  <si>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</si>
  <si>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</si>
  <si>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</si>
  <si>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</si>
  <si>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</si>
  <si>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</si>
  <si>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</si>
  <si>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</si>
  <si>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</si>
  <si>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</si>
  <si>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</si>
  <si>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</si>
  <si>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</si>
  <si>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</si>
  <si>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</si>
  <si>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</si>
  <si>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</si>
  <si>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</si>
  <si>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</si>
  <si>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</si>
  <si>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</si>
  <si>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</si>
  <si>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</si>
  <si>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</si>
  <si>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</si>
  <si>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</si>
  <si>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</si>
  <si>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</si>
  <si>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</si>
  <si>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</si>
  <si>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</si>
  <si>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</si>
  <si>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</si>
  <si>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</si>
  <si>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</si>
  <si>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</si>
  <si>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</si>
  <si>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</si>
  <si>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</si>
  <si>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</si>
  <si>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</si>
  <si>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</si>
  <si>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</si>
  <si>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</si>
  <si>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</si>
  <si>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</si>
  <si>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</si>
  <si>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</si>
  <si>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</si>
  <si>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</si>
  <si>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</si>
  <si>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</si>
  <si>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</si>
  <si>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</si>
  <si>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</si>
  <si>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</si>
  <si>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</si>
  <si>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</si>
  <si>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</si>
  <si>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</si>
  <si>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</si>
  <si>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</si>
  <si>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</si>
  <si>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</si>
  <si>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</si>
  <si>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</si>
  <si>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</si>
  <si>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</si>
  <si>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</si>
  <si>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</si>
  <si>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</si>
  <si>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</si>
  <si>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</si>
  <si>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</si>
  <si>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</si>
  <si>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</si>
  <si>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</si>
  <si>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</si>
  <si>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その他</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</si>
  <si>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</si>
  <si>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</si>
  <si>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</si>
  <si>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</si>
  <si>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</si>
  <si>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</si>
  <si>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</si>
  <si>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</si>
  <si>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</si>
  <si>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</si>
  <si>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</si>
  <si>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</si>
  <si>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</si>
  <si>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</si>
  <si>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</si>
  <si>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</si>
  <si>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</si>
  <si>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</si>
  <si>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</si>
  <si>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</si>
  <si>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</si>
  <si>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</si>
  <si>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</si>
  <si>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</si>
  <si>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</si>
  <si>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</si>
  <si>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</si>
  <si>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</si>
  <si>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</si>
  <si>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滋賀県大津市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</si>
  <si>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</si>
  <si>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</si>
  <si>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</si>
  <si>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</si>
  <si>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</si>
  <si>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</si>
  <si>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</si>
  <si>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</si>
  <si>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</si>
  <si>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</si>
  <si>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</si>
  <si>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</si>
  <si>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</si>
  <si>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</si>
  <si>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</si>
  <si>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</si>
  <si>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</si>
  <si>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</si>
  <si>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</si>
  <si>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</si>
  <si>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母子父子寡婦福祉資金貸付事業特別会計</t>
    <phoneticPr fontId="5"/>
  </si>
  <si>
    <t>学校給食事業特別会計</t>
    <phoneticPr fontId="5"/>
  </si>
  <si>
    <t>病院事業債管理特別会計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</si>
  <si>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</si>
  <si>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</si>
  <si>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</si>
  <si>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</si>
  <si>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</si>
  <si>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</si>
  <si>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</si>
  <si>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</si>
  <si>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</si>
  <si>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</si>
  <si>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</si>
  <si>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</si>
  <si>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</si>
  <si>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</si>
  <si>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国民健康保険事業特別会計（直診）</t>
    <phoneticPr fontId="5"/>
  </si>
  <si>
    <t>介護保険事業特別会計</t>
    <phoneticPr fontId="5"/>
  </si>
  <si>
    <t>後期高齢者医療事業特別会計</t>
    <phoneticPr fontId="5"/>
  </si>
  <si>
    <t>水道事業会計</t>
    <phoneticPr fontId="5"/>
  </si>
  <si>
    <t>法適用企業</t>
    <phoneticPr fontId="5"/>
  </si>
  <si>
    <t>ガス事業会計</t>
    <phoneticPr fontId="5"/>
  </si>
  <si>
    <t>下水道事業会計</t>
    <phoneticPr fontId="5"/>
  </si>
  <si>
    <t>卸売市場事業特別会計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</si>
  <si>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</si>
  <si>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</si>
  <si>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</si>
  <si>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</si>
  <si>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</si>
  <si>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</si>
  <si>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</si>
  <si>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</si>
  <si>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</si>
  <si>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</si>
  <si>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</si>
  <si>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</si>
  <si>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</si>
  <si>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</si>
  <si>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</si>
  <si>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</si>
  <si>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</si>
  <si>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</si>
  <si>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</si>
  <si>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</si>
  <si>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</si>
  <si>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</si>
  <si>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</si>
  <si>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</si>
  <si>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</si>
  <si>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</si>
  <si>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</si>
  <si>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</si>
  <si>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</si>
  <si>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</si>
  <si>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</si>
  <si>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</si>
  <si>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</si>
  <si>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</si>
  <si>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</si>
  <si>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</si>
  <si>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</si>
  <si>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</si>
  <si>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</si>
  <si>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</si>
  <si>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</si>
  <si>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</si>
  <si>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</si>
  <si>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</si>
  <si>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</si>
  <si>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</si>
  <si>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</si>
  <si>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</si>
  <si>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</si>
  <si>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</si>
  <si>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</si>
  <si>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</si>
  <si>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</si>
  <si>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</si>
  <si>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</si>
  <si>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</si>
  <si>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</si>
  <si>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</si>
  <si>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</si>
  <si>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</si>
  <si>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</si>
  <si>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</si>
  <si>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</si>
  <si>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</si>
  <si>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</si>
  <si>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</si>
  <si>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</si>
  <si>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</si>
  <si>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</si>
  <si>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</si>
  <si>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</si>
  <si>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</si>
  <si>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</si>
  <si>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</si>
  <si>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</si>
  <si>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</si>
  <si>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</si>
  <si>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</si>
  <si>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</si>
  <si>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</si>
  <si>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</si>
  <si>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</si>
  <si>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</si>
  <si>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</si>
  <si>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</si>
  <si>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</si>
  <si>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</si>
  <si>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</si>
  <si>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</si>
  <si>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</si>
  <si>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</si>
  <si>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</si>
  <si>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</si>
  <si>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</si>
  <si>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</si>
  <si>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</si>
  <si>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</si>
  <si>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</si>
  <si>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</si>
  <si>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</si>
  <si>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</si>
  <si>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</si>
  <si>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</si>
  <si>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</si>
  <si>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</si>
  <si>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</si>
  <si>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</si>
  <si>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</si>
  <si>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</si>
  <si>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</si>
  <si>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</si>
  <si>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</si>
  <si>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</si>
  <si>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</si>
  <si>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</si>
  <si>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</si>
  <si>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</si>
  <si>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</si>
  <si>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</si>
  <si>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</si>
  <si>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</si>
  <si>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</si>
  <si>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</si>
  <si>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</si>
  <si>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</si>
  <si>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</si>
  <si>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</si>
  <si>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</si>
  <si>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</si>
  <si>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</si>
  <si>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</si>
  <si>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</si>
  <si>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</si>
  <si>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</si>
  <si>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</si>
  <si>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</si>
  <si>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0.44</t>
  </si>
  <si>
    <t>▲ 0.65</t>
  </si>
  <si>
    <t>ガス事業会計</t>
  </si>
  <si>
    <t>下水道事業会計</t>
  </si>
  <si>
    <t>水道事業会計</t>
  </si>
  <si>
    <t>一般会計</t>
  </si>
  <si>
    <t>介護保険事業特別会計</t>
  </si>
  <si>
    <t>国民健康保険事業特別会計</t>
  </si>
  <si>
    <t>後期高齢者医療事業特別会計</t>
  </si>
  <si>
    <t>卸売市場事業特別会計</t>
  </si>
  <si>
    <t>その他会計（赤字）</t>
  </si>
  <si>
    <t>その他会計（黒字）</t>
  </si>
  <si>
    <t>R02</t>
    <phoneticPr fontId="5"/>
  </si>
  <si>
    <t>R03</t>
    <phoneticPr fontId="5"/>
  </si>
  <si>
    <t>R04</t>
    <phoneticPr fontId="5"/>
  </si>
  <si>
    <t>R05</t>
    <phoneticPr fontId="5"/>
  </si>
  <si>
    <t>R06</t>
    <phoneticPr fontId="5"/>
  </si>
  <si>
    <t>-</t>
    <phoneticPr fontId="2"/>
  </si>
  <si>
    <t>浜大津都市開発㈱</t>
    <rPh sb="0" eb="3">
      <t>ハマオオツ</t>
    </rPh>
    <rPh sb="3" eb="5">
      <t>トシ</t>
    </rPh>
    <rPh sb="5" eb="7">
      <t>カイハツ</t>
    </rPh>
    <phoneticPr fontId="2"/>
  </si>
  <si>
    <t>（一財）大津市勤労者互助会</t>
    <rPh sb="1" eb="2">
      <t>イチ</t>
    </rPh>
    <rPh sb="2" eb="3">
      <t>ザイ</t>
    </rPh>
    <rPh sb="4" eb="7">
      <t>オオツシ</t>
    </rPh>
    <rPh sb="7" eb="9">
      <t>キンロウ</t>
    </rPh>
    <rPh sb="9" eb="10">
      <t>シャ</t>
    </rPh>
    <rPh sb="10" eb="13">
      <t>ゴジョカイ</t>
    </rPh>
    <phoneticPr fontId="2"/>
  </si>
  <si>
    <t>（公財）大津市公園緑地協会</t>
    <rPh sb="1" eb="2">
      <t>コウ</t>
    </rPh>
    <rPh sb="2" eb="3">
      <t>ザイ</t>
    </rPh>
    <rPh sb="4" eb="7">
      <t>オオツシ</t>
    </rPh>
    <rPh sb="7" eb="9">
      <t>コウエン</t>
    </rPh>
    <rPh sb="9" eb="11">
      <t>リョクチ</t>
    </rPh>
    <rPh sb="11" eb="13">
      <t>キョウカイ</t>
    </rPh>
    <phoneticPr fontId="2"/>
  </si>
  <si>
    <t>地方独立行政法人市立大津市民病院</t>
    <rPh sb="0" eb="2">
      <t>チホウ</t>
    </rPh>
    <rPh sb="2" eb="4">
      <t>ドクリツ</t>
    </rPh>
    <rPh sb="4" eb="6">
      <t>ギョウセイ</t>
    </rPh>
    <rPh sb="6" eb="8">
      <t>ホウジン</t>
    </rPh>
    <rPh sb="8" eb="10">
      <t>シリツ</t>
    </rPh>
    <rPh sb="10" eb="14">
      <t>オオツシミン</t>
    </rPh>
    <rPh sb="14" eb="16">
      <t>ビョウイン</t>
    </rPh>
    <phoneticPr fontId="2"/>
  </si>
  <si>
    <t>○</t>
    <phoneticPr fontId="2"/>
  </si>
  <si>
    <t>公共施設等整備基金</t>
    <rPh sb="0" eb="2">
      <t>コウキョウ</t>
    </rPh>
    <rPh sb="2" eb="4">
      <t>シセツ</t>
    </rPh>
    <rPh sb="4" eb="5">
      <t>ナド</t>
    </rPh>
    <rPh sb="5" eb="7">
      <t>セイビ</t>
    </rPh>
    <rPh sb="7" eb="9">
      <t>キキン</t>
    </rPh>
    <phoneticPr fontId="38"/>
  </si>
  <si>
    <t>学校給食運営費負担調整基金</t>
    <rPh sb="0" eb="2">
      <t>ガッコウ</t>
    </rPh>
    <rPh sb="2" eb="4">
      <t>キュウショク</t>
    </rPh>
    <rPh sb="4" eb="7">
      <t>ウンエイヒ</t>
    </rPh>
    <rPh sb="7" eb="9">
      <t>フタン</t>
    </rPh>
    <rPh sb="9" eb="11">
      <t>チョウセイ</t>
    </rPh>
    <rPh sb="11" eb="13">
      <t>キキン</t>
    </rPh>
    <phoneticPr fontId="38"/>
  </si>
  <si>
    <t>地域振興基金</t>
    <rPh sb="0" eb="2">
      <t>チイキ</t>
    </rPh>
    <rPh sb="2" eb="4">
      <t>シンコウ</t>
    </rPh>
    <rPh sb="4" eb="6">
      <t>キキン</t>
    </rPh>
    <phoneticPr fontId="38"/>
  </si>
  <si>
    <t>庁舎整備基金</t>
    <rPh sb="0" eb="2">
      <t>チョウシャ</t>
    </rPh>
    <rPh sb="2" eb="4">
      <t>セイビ</t>
    </rPh>
    <rPh sb="4" eb="6">
      <t>キキン</t>
    </rPh>
    <phoneticPr fontId="38"/>
  </si>
  <si>
    <t>職員退職手当基金</t>
    <rPh sb="0" eb="2">
      <t>ショクイン</t>
    </rPh>
    <rPh sb="2" eb="4">
      <t>タイショク</t>
    </rPh>
    <rPh sb="4" eb="6">
      <t>テアテ</t>
    </rPh>
    <rPh sb="6" eb="8">
      <t>キキン</t>
    </rPh>
    <phoneticPr fontId="38"/>
  </si>
  <si>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</si>
  <si>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</si>
  <si>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7">
      <t>コウレイ</t>
    </rPh>
    <rPh sb="7" eb="8">
      <t>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</si>
  <si>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7">
      <t>コウレイ</t>
    </rPh>
    <rPh sb="7" eb="8">
      <t>シャ</t>
    </rPh>
    <rPh sb="8" eb="10">
      <t>イリョウ</t>
    </rPh>
    <rPh sb="10" eb="12">
      <t>コウイキ</t>
    </rPh>
    <rPh sb="12" eb="14">
      <t>レンゴウ</t>
    </rPh>
    <rPh sb="15" eb="17">
      <t>コウキ</t>
    </rPh>
    <rPh sb="17" eb="19">
      <t>コウレイ</t>
    </rPh>
    <rPh sb="19" eb="20">
      <t>シャ</t>
    </rPh>
    <rPh sb="20" eb="22">
      <t>イリョウ</t>
    </rPh>
    <rPh sb="22" eb="24">
      <t>トクベツ</t>
    </rPh>
    <rPh sb="24" eb="26">
      <t>カイケイ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</si>
</sst>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3507-4DB7-B31D-E3A7ED51E55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48710</c:v>
                </c:pt>
                <c:pt idx="1">
                  <c:v>47475</c:v>
                </c:pt>
                <c:pt idx="2">
                  <c:v>36380</c:v>
                </c:pt>
                <c:pt idx="3">
                  <c:v>32072</c:v>
                </c:pt>
                <c:pt idx="4">
                  <c:v>40078</c:v>
                </c:pt>
              </c:numCache>
            </c:numRef>
          </c:val>
          <c:smooth val="0"/>
          <c:extLst>
            <c:ext xmlns:c16="http://schemas.microsoft.com/office/drawing/2014/chart" uri="{C3380CC4-5D6E-409C-BE32-E72D297353CC}">
              <c16:uniqueId val="{00000001-3507-4DB7-B31D-E3A7ED51E55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4.5999999999999996</c:v>
                </c:pt>
                <c:pt idx="1">
                  <c:v>6.2</c:v>
                </c:pt>
                <c:pt idx="2">
                  <c:v>5.04</c:v>
                </c:pt>
                <c:pt idx="3">
                  <c:v>3.42</c:v>
                </c:pt>
                <c:pt idx="4">
                  <c:v>3.6</c:v>
                </c:pt>
              </c:numCache>
            </c:numRef>
          </c:val>
          <c:extLst>
            <c:ext xmlns:c16="http://schemas.microsoft.com/office/drawing/2014/chart" uri="{C3380CC4-5D6E-409C-BE32-E72D297353CC}">
              <c16:uniqueId val="{00000000-2C23-425A-A9A5-ABD78C99411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9.27</c:v>
                </c:pt>
                <c:pt idx="1">
                  <c:v>10.57</c:v>
                </c:pt>
                <c:pt idx="2">
                  <c:v>13.26</c:v>
                </c:pt>
                <c:pt idx="3">
                  <c:v>13.91</c:v>
                </c:pt>
                <c:pt idx="4">
                  <c:v>12.48</c:v>
                </c:pt>
              </c:numCache>
            </c:numRef>
          </c:val>
          <c:extLst>
            <c:ext xmlns:c16="http://schemas.microsoft.com/office/drawing/2014/chart" uri="{C3380CC4-5D6E-409C-BE32-E72D297353CC}">
              <c16:uniqueId val="{00000001-2C23-425A-A9A5-ABD78C99411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3.06</c:v>
                </c:pt>
                <c:pt idx="1">
                  <c:v>3.52</c:v>
                </c:pt>
                <c:pt idx="2">
                  <c:v>1.88</c:v>
                </c:pt>
                <c:pt idx="3">
                  <c:v>-0.44</c:v>
                </c:pt>
                <c:pt idx="4">
                  <c:v>-0.65</c:v>
                </c:pt>
              </c:numCache>
            </c:numRef>
          </c:val>
          <c:smooth val="0"/>
          <c:extLst>
            <c:ext xmlns:c16="http://schemas.microsoft.com/office/drawing/2014/chart" uri="{C3380CC4-5D6E-409C-BE32-E72D297353CC}">
              <c16:uniqueId val="{00000002-2C23-425A-A9A5-ABD78C99411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0.02</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C031-4E82-BB38-BD3921F9316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031-4E82-BB38-BD3921F9316D}"/>
            </c:ext>
          </c:extLst>
        </c:ser>
        <c:ser>
          <c:idx val="2"/>
          <c:order val="2"/>
          <c:tx>
            <c:strRef>
              <c:f>データシート!$A$29</c:f>
              <c:strCache>
                <c:ptCount val="1"/>
                <c:pt idx="0">
                  <c:v>卸売市場事業特別会計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C031-4E82-BB38-BD3921F9316D}"/>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0.03</c:v>
                </c:pt>
                <c:pt idx="2">
                  <c:v>#N/A</c:v>
                </c:pt>
                <c:pt idx="3">
                  <c:v>0.03</c:v>
                </c:pt>
                <c:pt idx="4">
                  <c:v>#N/A</c:v>
                </c:pt>
                <c:pt idx="5">
                  <c:v>0.05</c:v>
                </c:pt>
                <c:pt idx="6">
                  <c:v>#N/A</c:v>
                </c:pt>
                <c:pt idx="7">
                  <c:v>0.15</c:v>
                </c:pt>
                <c:pt idx="8">
                  <c:v>#N/A</c:v>
                </c:pt>
                <c:pt idx="9">
                  <c:v>0.08</c:v>
                </c:pt>
              </c:numCache>
            </c:numRef>
          </c:val>
          <c:extLst>
            <c:ext xmlns:c16="http://schemas.microsoft.com/office/drawing/2014/chart" uri="{C3380CC4-5D6E-409C-BE32-E72D297353CC}">
              <c16:uniqueId val="{00000003-C031-4E82-BB38-BD3921F9316D}"/>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0.5</c:v>
                </c:pt>
                <c:pt idx="2">
                  <c:v>#N/A</c:v>
                </c:pt>
                <c:pt idx="3">
                  <c:v>0.75</c:v>
                </c:pt>
                <c:pt idx="4">
                  <c:v>#N/A</c:v>
                </c:pt>
                <c:pt idx="5">
                  <c:v>0.38</c:v>
                </c:pt>
                <c:pt idx="6">
                  <c:v>#N/A</c:v>
                </c:pt>
                <c:pt idx="7">
                  <c:v>0.15</c:v>
                </c:pt>
                <c:pt idx="8">
                  <c:v>#N/A</c:v>
                </c:pt>
                <c:pt idx="9">
                  <c:v>0.25</c:v>
                </c:pt>
              </c:numCache>
            </c:numRef>
          </c:val>
          <c:extLst>
            <c:ext xmlns:c16="http://schemas.microsoft.com/office/drawing/2014/chart" uri="{C3380CC4-5D6E-409C-BE32-E72D297353CC}">
              <c16:uniqueId val="{00000004-C031-4E82-BB38-BD3921F9316D}"/>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1.21</c:v>
                </c:pt>
                <c:pt idx="2">
                  <c:v>#N/A</c:v>
                </c:pt>
                <c:pt idx="3">
                  <c:v>0.97</c:v>
                </c:pt>
                <c:pt idx="4">
                  <c:v>#N/A</c:v>
                </c:pt>
                <c:pt idx="5">
                  <c:v>0.56999999999999995</c:v>
                </c:pt>
                <c:pt idx="6">
                  <c:v>#N/A</c:v>
                </c:pt>
                <c:pt idx="7">
                  <c:v>0.44</c:v>
                </c:pt>
                <c:pt idx="8">
                  <c:v>#N/A</c:v>
                </c:pt>
                <c:pt idx="9">
                  <c:v>0.32</c:v>
                </c:pt>
              </c:numCache>
            </c:numRef>
          </c:val>
          <c:extLst>
            <c:ext xmlns:c16="http://schemas.microsoft.com/office/drawing/2014/chart" uri="{C3380CC4-5D6E-409C-BE32-E72D297353CC}">
              <c16:uniqueId val="{00000005-C031-4E82-BB38-BD3921F9316D}"/>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4.58</c:v>
                </c:pt>
                <c:pt idx="2">
                  <c:v>#N/A</c:v>
                </c:pt>
                <c:pt idx="3">
                  <c:v>6.19</c:v>
                </c:pt>
                <c:pt idx="4">
                  <c:v>#N/A</c:v>
                </c:pt>
                <c:pt idx="5">
                  <c:v>5.03</c:v>
                </c:pt>
                <c:pt idx="6">
                  <c:v>#N/A</c:v>
                </c:pt>
                <c:pt idx="7">
                  <c:v>3.41</c:v>
                </c:pt>
                <c:pt idx="8">
                  <c:v>#N/A</c:v>
                </c:pt>
                <c:pt idx="9">
                  <c:v>3.59</c:v>
                </c:pt>
              </c:numCache>
            </c:numRef>
          </c:val>
          <c:extLst>
            <c:ext xmlns:c16="http://schemas.microsoft.com/office/drawing/2014/chart" uri="{C3380CC4-5D6E-409C-BE32-E72D297353CC}">
              <c16:uniqueId val="{00000006-C031-4E82-BB38-BD3921F9316D}"/>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5.58</c:v>
                </c:pt>
                <c:pt idx="2">
                  <c:v>#N/A</c:v>
                </c:pt>
                <c:pt idx="3">
                  <c:v>5.78</c:v>
                </c:pt>
                <c:pt idx="4">
                  <c:v>#N/A</c:v>
                </c:pt>
                <c:pt idx="5">
                  <c:v>5.0199999999999996</c:v>
                </c:pt>
                <c:pt idx="6">
                  <c:v>#N/A</c:v>
                </c:pt>
                <c:pt idx="7">
                  <c:v>5.84</c:v>
                </c:pt>
                <c:pt idx="8">
                  <c:v>#N/A</c:v>
                </c:pt>
                <c:pt idx="9">
                  <c:v>5.24</c:v>
                </c:pt>
              </c:numCache>
            </c:numRef>
          </c:val>
          <c:extLst>
            <c:ext xmlns:c16="http://schemas.microsoft.com/office/drawing/2014/chart" uri="{C3380CC4-5D6E-409C-BE32-E72D297353CC}">
              <c16:uniqueId val="{00000007-C031-4E82-BB38-BD3921F9316D}"/>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3.87</c:v>
                </c:pt>
                <c:pt idx="2">
                  <c:v>#N/A</c:v>
                </c:pt>
                <c:pt idx="3">
                  <c:v>5.0599999999999996</c:v>
                </c:pt>
                <c:pt idx="4">
                  <c:v>#N/A</c:v>
                </c:pt>
                <c:pt idx="5">
                  <c:v>5.77</c:v>
                </c:pt>
                <c:pt idx="6">
                  <c:v>#N/A</c:v>
                </c:pt>
                <c:pt idx="7">
                  <c:v>6.66</c:v>
                </c:pt>
                <c:pt idx="8">
                  <c:v>#N/A</c:v>
                </c:pt>
                <c:pt idx="9">
                  <c:v>7.42</c:v>
                </c:pt>
              </c:numCache>
            </c:numRef>
          </c:val>
          <c:extLst>
            <c:ext xmlns:c16="http://schemas.microsoft.com/office/drawing/2014/chart" uri="{C3380CC4-5D6E-409C-BE32-E72D297353CC}">
              <c16:uniqueId val="{00000008-C031-4E82-BB38-BD3921F9316D}"/>
            </c:ext>
          </c:extLst>
        </c:ser>
        <c:ser>
          <c:idx val="9"/>
          <c:order val="9"/>
          <c:tx>
            <c:strRef>
              <c:f>データシート!$A$36</c:f>
              <c:strCache>
                <c:ptCount val="1"/>
                <c:pt idx="0">
                  <c:v>ガス事業会計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12.28</c:v>
                </c:pt>
                <c:pt idx="2">
                  <c:v>#N/A</c:v>
                </c:pt>
                <c:pt idx="3">
                  <c:v>12.75</c:v>
                </c:pt>
                <c:pt idx="4">
                  <c:v>#N/A</c:v>
                </c:pt>
                <c:pt idx="5">
                  <c:v>13.88</c:v>
                </c:pt>
                <c:pt idx="6">
                  <c:v>#N/A</c:v>
                </c:pt>
                <c:pt idx="7">
                  <c:v>14.04</c:v>
                </c:pt>
                <c:pt idx="8">
                  <c:v>#N/A</c:v>
                </c:pt>
                <c:pt idx="9">
                  <c:v>13.84</c:v>
                </c:pt>
              </c:numCache>
            </c:numRef>
          </c:val>
          <c:extLst>
            <c:ext xmlns:c16="http://schemas.microsoft.com/office/drawing/2014/chart" uri="{C3380CC4-5D6E-409C-BE32-E72D297353CC}">
              <c16:uniqueId val="{00000009-C031-4E82-BB38-BD3921F9316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12092</c:v>
                </c:pt>
                <c:pt idx="5">
                  <c:v>12631</c:v>
                </c:pt>
                <c:pt idx="8">
                  <c:v>12968</c:v>
                </c:pt>
                <c:pt idx="11">
                  <c:v>12838</c:v>
                </c:pt>
                <c:pt idx="14">
                  <c:v>13125</c:v>
                </c:pt>
              </c:numCache>
            </c:numRef>
          </c:val>
          <c:extLst>
            <c:ext xmlns:c16="http://schemas.microsoft.com/office/drawing/2014/chart" uri="{C3380CC4-5D6E-409C-BE32-E72D297353CC}">
              <c16:uniqueId val="{00000000-8C60-446E-BBE5-28EEAEDC542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1</c:v>
                </c:pt>
                <c:pt idx="6">
                  <c:v>0</c:v>
                </c:pt>
                <c:pt idx="9">
                  <c:v>0</c:v>
                </c:pt>
                <c:pt idx="12">
                  <c:v>1</c:v>
                </c:pt>
              </c:numCache>
            </c:numRef>
          </c:val>
          <c:extLst>
            <c:ext xmlns:c16="http://schemas.microsoft.com/office/drawing/2014/chart" uri="{C3380CC4-5D6E-409C-BE32-E72D297353CC}">
              <c16:uniqueId val="{00000001-8C60-446E-BBE5-28EEAEDC542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111</c:v>
                </c:pt>
                <c:pt idx="3">
                  <c:v>94</c:v>
                </c:pt>
                <c:pt idx="6">
                  <c:v>94</c:v>
                </c:pt>
                <c:pt idx="9">
                  <c:v>94</c:v>
                </c:pt>
                <c:pt idx="12">
                  <c:v>94</c:v>
                </c:pt>
              </c:numCache>
            </c:numRef>
          </c:val>
          <c:extLst>
            <c:ext xmlns:c16="http://schemas.microsoft.com/office/drawing/2014/chart" uri="{C3380CC4-5D6E-409C-BE32-E72D297353CC}">
              <c16:uniqueId val="{00000002-8C60-446E-BBE5-28EEAEDC542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C60-446E-BBE5-28EEAEDC542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584</c:v>
                </c:pt>
                <c:pt idx="3">
                  <c:v>1289</c:v>
                </c:pt>
                <c:pt idx="6">
                  <c:v>1235</c:v>
                </c:pt>
                <c:pt idx="9">
                  <c:v>1195</c:v>
                </c:pt>
                <c:pt idx="12">
                  <c:v>1199</c:v>
                </c:pt>
              </c:numCache>
            </c:numRef>
          </c:val>
          <c:extLst>
            <c:ext xmlns:c16="http://schemas.microsoft.com/office/drawing/2014/chart" uri="{C3380CC4-5D6E-409C-BE32-E72D297353CC}">
              <c16:uniqueId val="{00000004-8C60-446E-BBE5-28EEAEDC542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C60-446E-BBE5-28EEAEDC542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C60-446E-BBE5-28EEAEDC542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11153</c:v>
                </c:pt>
                <c:pt idx="3">
                  <c:v>10825</c:v>
                </c:pt>
                <c:pt idx="6">
                  <c:v>11307</c:v>
                </c:pt>
                <c:pt idx="9">
                  <c:v>11351</c:v>
                </c:pt>
                <c:pt idx="12">
                  <c:v>11508</c:v>
                </c:pt>
              </c:numCache>
            </c:numRef>
          </c:val>
          <c:extLst>
            <c:ext xmlns:c16="http://schemas.microsoft.com/office/drawing/2014/chart" uri="{C3380CC4-5D6E-409C-BE32-E72D297353CC}">
              <c16:uniqueId val="{00000007-8C60-446E-BBE5-28EEAEDC542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-243</c:v>
                </c:pt>
                <c:pt idx="2">
                  <c:v>#N/A</c:v>
                </c:pt>
                <c:pt idx="3">
                  <c:v>#N/A</c:v>
                </c:pt>
                <c:pt idx="4">
                  <c:v>-422</c:v>
                </c:pt>
                <c:pt idx="5">
                  <c:v>#N/A</c:v>
                </c:pt>
                <c:pt idx="6">
                  <c:v>#N/A</c:v>
                </c:pt>
                <c:pt idx="7">
                  <c:v>-332</c:v>
                </c:pt>
                <c:pt idx="8">
                  <c:v>#N/A</c:v>
                </c:pt>
                <c:pt idx="9">
                  <c:v>#N/A</c:v>
                </c:pt>
                <c:pt idx="10">
                  <c:v>-198</c:v>
                </c:pt>
                <c:pt idx="11">
                  <c:v>#N/A</c:v>
                </c:pt>
                <c:pt idx="12">
                  <c:v>#N/A</c:v>
                </c:pt>
                <c:pt idx="13">
                  <c:v>-323</c:v>
                </c:pt>
                <c:pt idx="14">
                  <c:v>#N/A</c:v>
                </c:pt>
              </c:numCache>
            </c:numRef>
          </c:val>
          <c:smooth val="0"/>
          <c:extLst>
            <c:ext xmlns:c16="http://schemas.microsoft.com/office/drawing/2014/chart" uri="{C3380CC4-5D6E-409C-BE32-E72D297353CC}">
              <c16:uniqueId val="{00000008-8C60-446E-BBE5-28EEAEDC542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108876</c:v>
                </c:pt>
                <c:pt idx="5">
                  <c:v>111802</c:v>
                </c:pt>
                <c:pt idx="8">
                  <c:v>109267</c:v>
                </c:pt>
                <c:pt idx="11">
                  <c:v>104617</c:v>
                </c:pt>
                <c:pt idx="14">
                  <c:v>99661</c:v>
                </c:pt>
              </c:numCache>
            </c:numRef>
          </c:val>
          <c:extLst>
            <c:ext xmlns:c16="http://schemas.microsoft.com/office/drawing/2014/chart" uri="{C3380CC4-5D6E-409C-BE32-E72D297353CC}">
              <c16:uniqueId val="{00000000-FA1E-4203-9209-E8AFF185E0C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37835</c:v>
                </c:pt>
                <c:pt idx="5">
                  <c:v>35914</c:v>
                </c:pt>
                <c:pt idx="8">
                  <c:v>37717</c:v>
                </c:pt>
                <c:pt idx="11">
                  <c:v>37250</c:v>
                </c:pt>
                <c:pt idx="14">
                  <c:v>36973</c:v>
                </c:pt>
              </c:numCache>
            </c:numRef>
          </c:val>
          <c:extLst>
            <c:ext xmlns:c16="http://schemas.microsoft.com/office/drawing/2014/chart" uri="{C3380CC4-5D6E-409C-BE32-E72D297353CC}">
              <c16:uniqueId val="{00000001-FA1E-4203-9209-E8AFF185E0C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20898</c:v>
                </c:pt>
                <c:pt idx="5">
                  <c:v>24447</c:v>
                </c:pt>
                <c:pt idx="8">
                  <c:v>29294</c:v>
                </c:pt>
                <c:pt idx="11">
                  <c:v>31438</c:v>
                </c:pt>
                <c:pt idx="14">
                  <c:v>29485</c:v>
                </c:pt>
              </c:numCache>
            </c:numRef>
          </c:val>
          <c:extLst>
            <c:ext xmlns:c16="http://schemas.microsoft.com/office/drawing/2014/chart" uri="{C3380CC4-5D6E-409C-BE32-E72D297353CC}">
              <c16:uniqueId val="{00000002-FA1E-4203-9209-E8AFF185E0C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A1E-4203-9209-E8AFF185E0C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A1E-4203-9209-E8AFF185E0C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A1E-4203-9209-E8AFF185E0C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14697</c:v>
                </c:pt>
                <c:pt idx="3">
                  <c:v>14113</c:v>
                </c:pt>
                <c:pt idx="6">
                  <c:v>14087</c:v>
                </c:pt>
                <c:pt idx="9">
                  <c:v>14947</c:v>
                </c:pt>
                <c:pt idx="12">
                  <c:v>14555</c:v>
                </c:pt>
              </c:numCache>
            </c:numRef>
          </c:val>
          <c:extLst>
            <c:ext xmlns:c16="http://schemas.microsoft.com/office/drawing/2014/chart" uri="{C3380CC4-5D6E-409C-BE32-E72D297353CC}">
              <c16:uniqueId val="{00000006-FA1E-4203-9209-E8AFF185E0C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FA1E-4203-9209-E8AFF185E0C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6436</c:v>
                </c:pt>
                <c:pt idx="3">
                  <c:v>5853</c:v>
                </c:pt>
                <c:pt idx="6">
                  <c:v>7197</c:v>
                </c:pt>
                <c:pt idx="9">
                  <c:v>8485</c:v>
                </c:pt>
                <c:pt idx="12">
                  <c:v>8364</c:v>
                </c:pt>
              </c:numCache>
            </c:numRef>
          </c:val>
          <c:extLst>
            <c:ext xmlns:c16="http://schemas.microsoft.com/office/drawing/2014/chart" uri="{C3380CC4-5D6E-409C-BE32-E72D297353CC}">
              <c16:uniqueId val="{00000008-FA1E-4203-9209-E8AFF185E0C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1164</c:v>
                </c:pt>
                <c:pt idx="3">
                  <c:v>1070</c:v>
                </c:pt>
                <c:pt idx="6">
                  <c:v>976</c:v>
                </c:pt>
                <c:pt idx="9">
                  <c:v>882</c:v>
                </c:pt>
                <c:pt idx="12">
                  <c:v>787</c:v>
                </c:pt>
              </c:numCache>
            </c:numRef>
          </c:val>
          <c:extLst>
            <c:ext xmlns:c16="http://schemas.microsoft.com/office/drawing/2014/chart" uri="{C3380CC4-5D6E-409C-BE32-E72D297353CC}">
              <c16:uniqueId val="{00000009-FA1E-4203-9209-E8AFF185E0C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124855</c:v>
                </c:pt>
                <c:pt idx="3">
                  <c:v>129336</c:v>
                </c:pt>
                <c:pt idx="6">
                  <c:v>128041</c:v>
                </c:pt>
                <c:pt idx="9">
                  <c:v>125187</c:v>
                </c:pt>
                <c:pt idx="12">
                  <c:v>122343</c:v>
                </c:pt>
              </c:numCache>
            </c:numRef>
          </c:val>
          <c:extLst>
            <c:ext xmlns:c16="http://schemas.microsoft.com/office/drawing/2014/chart" uri="{C3380CC4-5D6E-409C-BE32-E72D297353CC}">
              <c16:uniqueId val="{0000000A-FA1E-4203-9209-E8AFF185E0C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A1E-4203-9209-E8AFF185E0C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9720</c:v>
                </c:pt>
                <c:pt idx="1">
                  <c:v>10502</c:v>
                </c:pt>
                <c:pt idx="2">
                  <c:v>9695</c:v>
                </c:pt>
              </c:numCache>
            </c:numRef>
          </c:val>
          <c:extLst>
            <c:ext xmlns:c16="http://schemas.microsoft.com/office/drawing/2014/chart" uri="{C3380CC4-5D6E-409C-BE32-E72D297353CC}">
              <c16:uniqueId val="{00000000-42BB-4B0D-9323-1F621EF3D53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565</c:v>
                </c:pt>
                <c:pt idx="1">
                  <c:v>565</c:v>
                </c:pt>
                <c:pt idx="2">
                  <c:v>565</c:v>
                </c:pt>
              </c:numCache>
            </c:numRef>
          </c:val>
          <c:extLst>
            <c:ext xmlns:c16="http://schemas.microsoft.com/office/drawing/2014/chart" uri="{C3380CC4-5D6E-409C-BE32-E72D297353CC}">
              <c16:uniqueId val="{00000001-42BB-4B0D-9323-1F621EF3D53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21458</c:v>
                </c:pt>
                <c:pt idx="1">
                  <c:v>22805</c:v>
                </c:pt>
                <c:pt idx="2">
                  <c:v>21678</c:v>
                </c:pt>
              </c:numCache>
            </c:numRef>
          </c:val>
          <c:extLst>
            <c:ext xmlns:c16="http://schemas.microsoft.com/office/drawing/2014/chart" uri="{C3380CC4-5D6E-409C-BE32-E72D297353CC}">
              <c16:uniqueId val="{00000002-42BB-4B0D-9323-1F621EF3D53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従前より市債の新規発行の抑制に努めたことや、過去に発行した市債の償還が進んだことにより、実質公債費比率</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分子</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はマイナスとなっている。</a:t>
          </a:r>
        </a:p>
        <a:p>
          <a:r>
            <a:rPr kumimoji="1" lang="ja-JP" altLang="en-US" sz="1400">
              <a:latin typeface="ＭＳ ゴシック" pitchFamily="49" charset="-128"/>
              <a:ea typeface="ＭＳ ゴシック" pitchFamily="49" charset="-128"/>
            </a:rPr>
            <a:t>　今後も、事業の緊急度や市民ニーズを的確に反映した事業の選択と集中を図り、指標の良化に努めていく。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公営企業債等繰入見込額が下水道事業会計で減となり、一般会計等に係る地方債現在高において臨時財政対策債が減となった影響により、将来負担額は減となった。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充当可能特定歳入では公営住宅賃借料等の減により、将来負担比率（分子）はマイナスとなった。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滋賀県大津市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万円を取崩す中、令和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年度末残高は、前年度末残高と比較して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万円減少し、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3,866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このうち、湖都大津まちづくり基金は、ふるさと納税制度の運用の中で、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8,494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万円を取崩した。令和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年度に新設した交通安全基金は、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万円を取崩して、交通安全対策事業に充当した。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期財政フレームにおいて、財政指標の目標値を設定している中、基金の取崩しにより充当可能財源が減少すれば、将来負担比率の上昇が避けられないことから、基金残高の保持は重要な要素と考えている。また、学校施設の長寿命化改良や庁舎整備のほか、災害復旧対応などの不測の事態に対応するために基金残高の保持に努め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　　　　：大津市における義務教育施設、公益施設、清掃施設その他公共施設を整備するための基金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学校給食運営費負担調整基金：学校給食事業の運営に要する経費の財源に充てるための基金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　　　　　　　：市民の連帯の強化及び地域の振興に要する経費の財源に充てるための基金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　　　　　　　：大津市の庁舎の整備に要する経費の財源に充てるための基金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　　　　　：大津市における職員の退職手当に必要な財源に充てるための基金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庁舎の整備に要する経費の財源として、庁舎整備基金に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観光資源となる文化財の保存等の財源として、文化観光振興基金に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老朽化する公共施設の整備等、多額の財政負担を見据え、持続可能な都市経営の実現に向けて、適切な特定目的基金の管理運営に努めていく。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年度においては、運用利子分の積立てを行いつつも、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年開催の国スポ・障スポ大会関係事業費や人件費の増を受けて取崩しを行ったため減少した。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災害対応などの不測の事態に対応する。今後も、国・県補助金などの財源活用と効率的・効果的な予算執行により、財政調整基金に依存しない財政運営に努めていく。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年度においては、取崩しはなく、運用利子分の積立てにより微増した。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計画的な返済に充てる基金として、金融機関からの利率の提示などを通じ、もっとも確実かつ有利な形での運用と適切な市債管理に努める。また、市債の繰上げ償還の優位性を見極めたうえで、可能な限り繰上げ償還を実施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343,600
338,021
464.51
149,319,786
146,270,710
2,795,021
77,712,272
121,681,501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物価や人件費の上昇等により基準財政需要額が増加し、また、臨時財政対策債振替可能額が減少しているため、前年度に比べ</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0.76</a:t>
          </a:r>
          <a:r>
            <a:rPr kumimoji="1" lang="ja-JP" altLang="en-US" sz="1300">
              <a:latin typeface="ＭＳ Ｐゴシック" panose="020B0600070205080204" pitchFamily="50" charset="-128"/>
              <a:ea typeface="ＭＳ Ｐゴシック" panose="020B0600070205080204" pitchFamily="50" charset="-128"/>
            </a:rPr>
            <a:t>ポイントとなっている。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なお、近年では類似団体と　ほぼ同じ水準が続いている。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今後、一層の効率化、合理化、経費の最小化、財政規律の強化を図り、持続可能な財政基盤の安定化に努める。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8165</xdr:rowOff>
    </xdr:from>
    <xdr:to>
      <xdr:col>23</xdr:col>
      <xdr:colOff>133350</xdr:colOff>
      <xdr:row>42</xdr:row>
      <xdr:rowOff>25400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0906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145143</xdr:rowOff>
    </xdr:from>
    <xdr:to>
      <xdr:col>19</xdr:col>
      <xdr:colOff>133350</xdr:colOff>
      <xdr:row>42</xdr:row>
      <xdr:rowOff>8165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7459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127907</xdr:rowOff>
    </xdr:from>
    <xdr:to>
      <xdr:col>15</xdr:col>
      <xdr:colOff>82550</xdr:colOff>
      <xdr:row>41</xdr:row>
      <xdr:rowOff>145143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5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93435</xdr:rowOff>
    </xdr:from>
    <xdr:to>
      <xdr:col>11</xdr:col>
      <xdr:colOff>31750</xdr:colOff>
      <xdr:row>41</xdr:row>
      <xdr:rowOff>127907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2288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162577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128815</xdr:rowOff>
    </xdr:from>
    <xdr:to>
      <xdr:col>19</xdr:col>
      <xdr:colOff>184150</xdr:colOff>
      <xdr:row>42</xdr:row>
      <xdr:rowOff>58965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94343</xdr:rowOff>
    </xdr:from>
    <xdr:to>
      <xdr:col>15</xdr:col>
      <xdr:colOff>133350</xdr:colOff>
      <xdr:row>42</xdr:row>
      <xdr:rowOff>24493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34670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77107</xdr:rowOff>
    </xdr:from>
    <xdr:to>
      <xdr:col>11</xdr:col>
      <xdr:colOff>82550</xdr:colOff>
      <xdr:row>42</xdr:row>
      <xdr:rowOff>7257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17434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前年度に比べ</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ポイント増加した。地方税や普通交付税の収入は増加しているものの、人件費、扶助費が伸長しており上昇傾向であるが、近年では類似団体とほぼ同水準となっている。　</a:t>
          </a:r>
        </a:p>
        <a:p>
          <a:r>
            <a:rPr kumimoji="1" lang="ja-JP" altLang="en-US" sz="1200">
              <a:latin typeface="ＭＳ Ｐゴシック" panose="020B0600070205080204" pitchFamily="50" charset="-128"/>
              <a:ea typeface="ＭＳ Ｐゴシック" panose="020B0600070205080204" pitchFamily="50" charset="-128"/>
            </a:rPr>
            <a:t>　今後も一層の効率化、合理化、経費の最小化、財政規律の強化を図り、持続可能な財政基盤の安定化に努める。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149437</xdr:rowOff>
    </xdr:from>
    <xdr:to>
      <xdr:col>23</xdr:col>
      <xdr:colOff>133350</xdr:colOff>
      <xdr:row>65</xdr:row>
      <xdr:rowOff>165523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293687"/>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102887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247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89112</xdr:rowOff>
    </xdr:from>
    <xdr:to>
      <xdr:col>19</xdr:col>
      <xdr:colOff>133350</xdr:colOff>
      <xdr:row>65</xdr:row>
      <xdr:rowOff>149437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233362"/>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37694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35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155998</xdr:rowOff>
    </xdr:from>
    <xdr:to>
      <xdr:col>15</xdr:col>
      <xdr:colOff>82550</xdr:colOff>
      <xdr:row>65</xdr:row>
      <xdr:rowOff>89112</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128798"/>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131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155998</xdr:rowOff>
    </xdr:from>
    <xdr:to>
      <xdr:col>11</xdr:col>
      <xdr:colOff>31750</xdr:colOff>
      <xdr:row>65</xdr:row>
      <xdr:rowOff>113242</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128798"/>
          <a:ext cx="8890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36212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8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25629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341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114723</xdr:rowOff>
    </xdr:from>
    <xdr:to>
      <xdr:col>23</xdr:col>
      <xdr:colOff>184150</xdr:colOff>
      <xdr:row>66</xdr:row>
      <xdr:rowOff>44873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25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131250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10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98637</xdr:rowOff>
    </xdr:from>
    <xdr:to>
      <xdr:col>19</xdr:col>
      <xdr:colOff>184150</xdr:colOff>
      <xdr:row>66</xdr:row>
      <xdr:rowOff>28787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24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38964</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011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38312</xdr:rowOff>
    </xdr:from>
    <xdr:to>
      <xdr:col>15</xdr:col>
      <xdr:colOff>133350</xdr:colOff>
      <xdr:row>65</xdr:row>
      <xdr:rowOff>139912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18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150089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951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105198</xdr:rowOff>
    </xdr:from>
    <xdr:to>
      <xdr:col>11</xdr:col>
      <xdr:colOff>82550</xdr:colOff>
      <xdr:row>65</xdr:row>
      <xdr:rowOff>35348</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07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45525</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846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62442</xdr:rowOff>
    </xdr:from>
    <xdr:to>
      <xdr:col>7</xdr:col>
      <xdr:colOff>31750</xdr:colOff>
      <xdr:row>65</xdr:row>
      <xdr:rowOff>164042</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20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2769</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97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[140,045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9,782</a:t>
          </a:r>
          <a:r>
            <a:rPr kumimoji="1" lang="ja-JP" altLang="en-US" sz="1300">
              <a:latin typeface="ＭＳ Ｐゴシック" panose="020B0600070205080204" pitchFamily="50" charset="-128"/>
              <a:ea typeface="ＭＳ Ｐゴシック" panose="020B0600070205080204" pitchFamily="50" charset="-128"/>
            </a:rPr>
            <a:t>円の増加となり、類似団体平均よりも高くなっている。</a:t>
          </a:r>
        </a:p>
        <a:p>
          <a:r>
            <a:rPr kumimoji="1" lang="ja-JP" altLang="en-US" sz="1300">
              <a:latin typeface="ＭＳ Ｐゴシック" panose="020B0600070205080204" pitchFamily="50" charset="-128"/>
              <a:ea typeface="ＭＳ Ｐゴシック" panose="020B0600070205080204" pitchFamily="50" charset="-128"/>
            </a:rPr>
            <a:t>　人件費では、人事院勧告による増額改定などの影響により前年度に比べて増加した。</a:t>
          </a:r>
        </a:p>
        <a:p>
          <a:r>
            <a:rPr kumimoji="1" lang="ja-JP" altLang="en-US" sz="1300">
              <a:latin typeface="ＭＳ Ｐゴシック" panose="020B0600070205080204" pitchFamily="50" charset="-128"/>
              <a:ea typeface="ＭＳ Ｐゴシック" panose="020B0600070205080204" pitchFamily="50" charset="-128"/>
            </a:rPr>
            <a:t>　物件費では、自治体情報システム標準化対応経費やごみ処理施設解体経費の増により、前年度に比べて増加した。</a:t>
          </a:r>
        </a:p>
        <a:p>
          <a:r>
            <a:rPr kumimoji="1" lang="ja-JP" altLang="en-US" sz="1300">
              <a:latin typeface="ＭＳ Ｐゴシック" panose="020B0600070205080204" pitchFamily="50" charset="-128"/>
              <a:ea typeface="ＭＳ Ｐゴシック" panose="020B0600070205080204" pitchFamily="50" charset="-128"/>
            </a:rPr>
            <a:t>　今後も一層の効率化、合理化、経費の最小化、財政規律の強化を図り、持続可能な財政基盤の安定化に努める。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7406</xdr:rowOff>
    </xdr:from>
    <xdr:to>
      <xdr:col>23</xdr:col>
      <xdr:colOff>133350</xdr:colOff>
      <xdr:row>85</xdr:row>
      <xdr:rowOff>32655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409206"/>
          <a:ext cx="838200" cy="196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75685</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06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153459</xdr:rowOff>
    </xdr:from>
    <xdr:to>
      <xdr:col>19</xdr:col>
      <xdr:colOff>133350</xdr:colOff>
      <xdr:row>84</xdr:row>
      <xdr:rowOff>7406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383809"/>
          <a:ext cx="889000" cy="2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25450</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84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102202</xdr:rowOff>
    </xdr:from>
    <xdr:to>
      <xdr:col>15</xdr:col>
      <xdr:colOff>82550</xdr:colOff>
      <xdr:row>83</xdr:row>
      <xdr:rowOff>153459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332552"/>
          <a:ext cx="889000" cy="5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78936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480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57327</xdr:rowOff>
    </xdr:from>
    <xdr:to>
      <xdr:col>11</xdr:col>
      <xdr:colOff>31750</xdr:colOff>
      <xdr:row>83</xdr:row>
      <xdr:rowOff>102202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16227"/>
          <a:ext cx="889000" cy="21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156601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167164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153305</xdr:rowOff>
    </xdr:from>
    <xdr:to>
      <xdr:col>23</xdr:col>
      <xdr:colOff>184150</xdr:colOff>
      <xdr:row>85</xdr:row>
      <xdr:rowOff>83455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55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125382</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527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128056</xdr:rowOff>
    </xdr:from>
    <xdr:to>
      <xdr:col>19</xdr:col>
      <xdr:colOff>184150</xdr:colOff>
      <xdr:row>84</xdr:row>
      <xdr:rowOff>58206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35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42983</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444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102659</xdr:rowOff>
    </xdr:from>
    <xdr:to>
      <xdr:col>15</xdr:col>
      <xdr:colOff>133350</xdr:colOff>
      <xdr:row>84</xdr:row>
      <xdr:rowOff>32809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33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42986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101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51402</xdr:rowOff>
    </xdr:from>
    <xdr:to>
      <xdr:col>11</xdr:col>
      <xdr:colOff>82550</xdr:colOff>
      <xdr:row>83</xdr:row>
      <xdr:rowOff>153002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8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163179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05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6527</xdr:rowOff>
    </xdr:from>
    <xdr:to>
      <xdr:col>7</xdr:col>
      <xdr:colOff>31750</xdr:colOff>
      <xdr:row>82</xdr:row>
      <xdr:rowOff>108127</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6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118304</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34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大津市人事・給与構造改革としてポスト管理の徹底や給料の最高号給の引下げ等を行ったところ、ラスパイレス指数は着実に低下し、給与水準は国と同程度となっている。職員構成の変動等があったものの、わずかに</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を下回っており、引き続き改革を着実に推進するとともに、人事評価制度に基づく給与制度の運用を継続し、職員給与費の適正化に努める。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71438</xdr:rowOff>
    </xdr:from>
    <xdr:to>
      <xdr:col>81</xdr:col>
      <xdr:colOff>44450</xdr:colOff>
      <xdr:row>86</xdr:row>
      <xdr:rowOff>86519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6179800" y="14816138"/>
          <a:ext cx="8382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7002</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58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86519</xdr:rowOff>
    </xdr:from>
    <xdr:to>
      <xdr:col>77</xdr:col>
      <xdr:colOff>44450</xdr:colOff>
      <xdr:row>86</xdr:row>
      <xdr:rowOff>146844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5290800" y="14831219"/>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102252</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50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146844</xdr:rowOff>
    </xdr:from>
    <xdr:to>
      <xdr:col>72</xdr:col>
      <xdr:colOff>203200</xdr:colOff>
      <xdr:row>86</xdr:row>
      <xdr:rowOff>146844</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4401800" y="148915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132415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53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146844</xdr:rowOff>
    </xdr:from>
    <xdr:to>
      <xdr:col>68</xdr:col>
      <xdr:colOff>152400</xdr:colOff>
      <xdr:row>87</xdr:row>
      <xdr:rowOff>5556</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flipV="1">
          <a:off x="13512800" y="14891544"/>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6208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579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36371</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60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20638</xdr:rowOff>
    </xdr:from>
    <xdr:to>
      <xdr:col>81</xdr:col>
      <xdr:colOff>95250</xdr:colOff>
      <xdr:row>86</xdr:row>
      <xdr:rowOff>122238</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76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164165</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737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35719</xdr:rowOff>
    </xdr:from>
    <xdr:to>
      <xdr:col>77</xdr:col>
      <xdr:colOff>95250</xdr:colOff>
      <xdr:row>86</xdr:row>
      <xdr:rowOff>137319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780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122096</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866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96044</xdr:rowOff>
    </xdr:from>
    <xdr:to>
      <xdr:col>73</xdr:col>
      <xdr:colOff>44450</xdr:colOff>
      <xdr:row>87</xdr:row>
      <xdr:rowOff>26194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84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10971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92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96044</xdr:rowOff>
    </xdr:from>
    <xdr:to>
      <xdr:col>68</xdr:col>
      <xdr:colOff>203200</xdr:colOff>
      <xdr:row>87</xdr:row>
      <xdr:rowOff>26194</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84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10971</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492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126206</xdr:rowOff>
    </xdr:from>
    <xdr:to>
      <xdr:col>64</xdr:col>
      <xdr:colOff>152400</xdr:colOff>
      <xdr:row>87</xdr:row>
      <xdr:rowOff>56356</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87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41133</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495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年度当初の採用計画において、退職者数の見極めを行い、結果として類似団体平均よりも低くなっている。今後も行政サービスが低下しないよう、適正かつ効率的な人員配置に努める。</a:t>
          </a: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128815</xdr:rowOff>
    </xdr:from>
    <xdr:to>
      <xdr:col>81</xdr:col>
      <xdr:colOff>44450</xdr:colOff>
      <xdr:row>60</xdr:row>
      <xdr:rowOff>163285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6179800" y="10415815"/>
          <a:ext cx="8382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115587</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402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90896</xdr:rowOff>
    </xdr:from>
    <xdr:to>
      <xdr:col>77</xdr:col>
      <xdr:colOff>44450</xdr:colOff>
      <xdr:row>60</xdr:row>
      <xdr:rowOff>128815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5290800" y="10377896"/>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34307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49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66766</xdr:rowOff>
    </xdr:from>
    <xdr:to>
      <xdr:col>72</xdr:col>
      <xdr:colOff>203200</xdr:colOff>
      <xdr:row>60</xdr:row>
      <xdr:rowOff>90896</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4401800" y="10353766"/>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13624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66766</xdr:rowOff>
    </xdr:from>
    <xdr:to>
      <xdr:col>68</xdr:col>
      <xdr:colOff>152400</xdr:colOff>
      <xdr:row>60</xdr:row>
      <xdr:rowOff>66766</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3512800" y="103537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167839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45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154050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112485</xdr:rowOff>
    </xdr:from>
    <xdr:to>
      <xdr:col>81</xdr:col>
      <xdr:colOff>95250</xdr:colOff>
      <xdr:row>61</xdr:row>
      <xdr:rowOff>42635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129012</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1024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78015</xdr:rowOff>
    </xdr:from>
    <xdr:to>
      <xdr:col>77</xdr:col>
      <xdr:colOff>95250</xdr:colOff>
      <xdr:row>61</xdr:row>
      <xdr:rowOff>8165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1036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18342</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10133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40096</xdr:rowOff>
    </xdr:from>
    <xdr:to>
      <xdr:col>73</xdr:col>
      <xdr:colOff>44450</xdr:colOff>
      <xdr:row>60</xdr:row>
      <xdr:rowOff>141696</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1032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151873</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10095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15966</xdr:rowOff>
    </xdr:from>
    <xdr:to>
      <xdr:col>68</xdr:col>
      <xdr:colOff>203200</xdr:colOff>
      <xdr:row>60</xdr:row>
      <xdr:rowOff>117566</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30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127743</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15966</xdr:rowOff>
    </xdr:from>
    <xdr:to>
      <xdr:col>64</xdr:col>
      <xdr:colOff>152400</xdr:colOff>
      <xdr:row>60</xdr:row>
      <xdr:rowOff>117566</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30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127743</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前年度と同値の△</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％となったが、類似団体平均よりも低くなっている。</a:t>
          </a:r>
        </a:p>
        <a:p>
          <a:r>
            <a:rPr kumimoji="1" lang="ja-JP" altLang="en-US" sz="1300">
              <a:latin typeface="ＭＳ Ｐゴシック" panose="020B0600070205080204" pitchFamily="50" charset="-128"/>
              <a:ea typeface="ＭＳ Ｐゴシック" panose="020B0600070205080204" pitchFamily="50" charset="-128"/>
            </a:rPr>
            <a:t>国庫支出金等の財源確保や基金の活用等により市債の発行抑制に努め、今後も起債に大きく頼ることのない財政運営に努める。</a:t>
          </a: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35560</xdr:rowOff>
    </xdr:from>
    <xdr:to>
      <xdr:col>81</xdr:col>
      <xdr:colOff>44450</xdr:colOff>
      <xdr:row>38</xdr:row>
      <xdr:rowOff>35560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6179800" y="65506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27517</xdr:rowOff>
    </xdr:from>
    <xdr:to>
      <xdr:col>77</xdr:col>
      <xdr:colOff>44450</xdr:colOff>
      <xdr:row>38</xdr:row>
      <xdr:rowOff>35560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5290800" y="654261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27517</xdr:rowOff>
    </xdr:from>
    <xdr:to>
      <xdr:col>72</xdr:col>
      <xdr:colOff>203200</xdr:colOff>
      <xdr:row>39</xdr:row>
      <xdr:rowOff>8890</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4401800" y="6542617"/>
          <a:ext cx="8890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8890</xdr:rowOff>
    </xdr:from>
    <xdr:to>
      <xdr:col>68</xdr:col>
      <xdr:colOff>152400</xdr:colOff>
      <xdr:row>39</xdr:row>
      <xdr:rowOff>33020</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flipV="1">
          <a:off x="13512800" y="66954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23300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156210</xdr:rowOff>
    </xdr:from>
    <xdr:to>
      <xdr:col>81</xdr:col>
      <xdr:colOff>95250</xdr:colOff>
      <xdr:row>38</xdr:row>
      <xdr:rowOff>86360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1287</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634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156210</xdr:rowOff>
    </xdr:from>
    <xdr:to>
      <xdr:col>77</xdr:col>
      <xdr:colOff>95250</xdr:colOff>
      <xdr:row>38</xdr:row>
      <xdr:rowOff>86360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96537</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148167</xdr:rowOff>
    </xdr:from>
    <xdr:to>
      <xdr:col>73</xdr:col>
      <xdr:colOff>44450</xdr:colOff>
      <xdr:row>38</xdr:row>
      <xdr:rowOff>78316</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88494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129540</xdr:rowOff>
    </xdr:from>
    <xdr:to>
      <xdr:col>68</xdr:col>
      <xdr:colOff>203200</xdr:colOff>
      <xdr:row>39</xdr:row>
      <xdr:rowOff>59690</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69867</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153670</xdr:rowOff>
    </xdr:from>
    <xdr:to>
      <xdr:col>64</xdr:col>
      <xdr:colOff>152400</xdr:colOff>
      <xdr:row>39</xdr:row>
      <xdr:rowOff>83820</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93997</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指標における分子の一般会計等に係る充当可能基金は一部取崩により減少したが、地方債現在高の減により、早期健全化基準を大きく下回り、将来負担比率は算定されなかった。</a:t>
          </a:r>
        </a:p>
        <a:p>
          <a:r>
            <a:rPr kumimoji="1" lang="ja-JP" altLang="en-US" sz="1300">
              <a:latin typeface="ＭＳ Ｐゴシック" panose="020B0600070205080204" pitchFamily="50" charset="-128"/>
              <a:ea typeface="ＭＳ Ｐゴシック" panose="020B0600070205080204" pitchFamily="50" charset="-128"/>
            </a:rPr>
            <a:t>　今後も後世への負担を少しでも軽減するよう、事務事業の適正化を図り、財政の健全化に努める。</a:t>
          </a: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132300</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532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4216</xdr:rowOff>
    </xdr:from>
    <xdr:to>
      <xdr:col>73</xdr:col>
      <xdr:colOff>44450</xdr:colOff>
      <xdr:row>15</xdr:row>
      <xdr:rowOff>105816</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54407</xdr:rowOff>
    </xdr:from>
    <xdr:to>
      <xdr:col>68</xdr:col>
      <xdr:colOff>203200</xdr:colOff>
      <xdr:row>15</xdr:row>
      <xdr:rowOff>156007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166184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72915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343,600
338,021
464.51
149,319,786
146,270,710
2,795,021
77,712,272
121,681,501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の人件費分は、人事院勧告による増額改定などの影響で全国的に上昇しており、本市は依然として類似団体平均よりも高くなっている。今後とも、時間外勤務の削減、職員定数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58420</xdr:rowOff>
    </xdr:from>
    <xdr:to>
      <xdr:col>24</xdr:col>
      <xdr:colOff>25400</xdr:colOff>
      <xdr:row>39</xdr:row>
      <xdr:rowOff>69850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57352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58420</xdr:rowOff>
    </xdr:from>
    <xdr:to>
      <xdr:col>19</xdr:col>
      <xdr:colOff>187325</xdr:colOff>
      <xdr:row>38</xdr:row>
      <xdr:rowOff>73660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5735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73660</xdr:rowOff>
    </xdr:from>
    <xdr:to>
      <xdr:col>15</xdr:col>
      <xdr:colOff>98425</xdr:colOff>
      <xdr:row>38</xdr:row>
      <xdr:rowOff>73660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88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73660</xdr:rowOff>
    </xdr:from>
    <xdr:to>
      <xdr:col>11</xdr:col>
      <xdr:colOff>9525</xdr:colOff>
      <xdr:row>38</xdr:row>
      <xdr:rowOff>134620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887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115587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19050</xdr:rowOff>
    </xdr:from>
    <xdr:to>
      <xdr:col>24</xdr:col>
      <xdr:colOff>76200</xdr:colOff>
      <xdr:row>39</xdr:row>
      <xdr:rowOff>120650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162577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7620</xdr:rowOff>
    </xdr:from>
    <xdr:to>
      <xdr:col>20</xdr:col>
      <xdr:colOff>38100</xdr:colOff>
      <xdr:row>38</xdr:row>
      <xdr:rowOff>109220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93997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09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22860</xdr:rowOff>
    </xdr:from>
    <xdr:to>
      <xdr:col>15</xdr:col>
      <xdr:colOff>149225</xdr:colOff>
      <xdr:row>38</xdr:row>
      <xdr:rowOff>124460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109237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22860</xdr:rowOff>
    </xdr:from>
    <xdr:to>
      <xdr:col>11</xdr:col>
      <xdr:colOff>60325</xdr:colOff>
      <xdr:row>38</xdr:row>
      <xdr:rowOff>124460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109237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83820</xdr:rowOff>
    </xdr:from>
    <xdr:to>
      <xdr:col>6</xdr:col>
      <xdr:colOff>171450</xdr:colOff>
      <xdr:row>39</xdr:row>
      <xdr:rowOff>13970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9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170197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8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15.1</a:t>
          </a:r>
          <a:r>
            <a:rPr kumimoji="1" lang="ja-JP" altLang="en-US" sz="1300">
              <a:latin typeface="ＭＳ Ｐゴシック" panose="020B0600070205080204" pitchFamily="50" charset="-128"/>
              <a:ea typeface="ＭＳ Ｐゴシック" panose="020B0600070205080204" pitchFamily="50" charset="-128"/>
            </a:rPr>
            <a:t>％となり、類似団体平均及び全国平均、滋賀県平均よりも低くなっている。</a:t>
          </a:r>
        </a:p>
        <a:p>
          <a:r>
            <a:rPr kumimoji="1" lang="ja-JP" altLang="en-US" sz="1300">
              <a:latin typeface="ＭＳ Ｐゴシック" panose="020B0600070205080204" pitchFamily="50" charset="-128"/>
              <a:ea typeface="ＭＳ Ｐゴシック" panose="020B0600070205080204" pitchFamily="50" charset="-128"/>
            </a:rPr>
            <a:t>　今後も一層の効率化、合理化、経費の最小化、財政規律の強化を図り、持続可能な財政基盤の安定化に努める。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77470</xdr:rowOff>
    </xdr:from>
    <xdr:to>
      <xdr:col>82</xdr:col>
      <xdr:colOff>107950</xdr:colOff>
      <xdr:row>17</xdr:row>
      <xdr:rowOff>161290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99212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74947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8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107950</xdr:rowOff>
    </xdr:from>
    <xdr:to>
      <xdr:col>78</xdr:col>
      <xdr:colOff>69850</xdr:colOff>
      <xdr:row>17</xdr:row>
      <xdr:rowOff>161290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0226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27957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71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46990</xdr:rowOff>
    </xdr:from>
    <xdr:to>
      <xdr:col>73</xdr:col>
      <xdr:colOff>180975</xdr:colOff>
      <xdr:row>17</xdr:row>
      <xdr:rowOff>107950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9616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46990</xdr:rowOff>
    </xdr:from>
    <xdr:to>
      <xdr:col>69</xdr:col>
      <xdr:colOff>92075</xdr:colOff>
      <xdr:row>17</xdr:row>
      <xdr:rowOff>92710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9616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138447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26670</xdr:rowOff>
    </xdr:from>
    <xdr:to>
      <xdr:col>82</xdr:col>
      <xdr:colOff>158750</xdr:colOff>
      <xdr:row>17</xdr:row>
      <xdr:rowOff>128270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43197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78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110490</xdr:rowOff>
    </xdr:from>
    <xdr:to>
      <xdr:col>78</xdr:col>
      <xdr:colOff>120650</xdr:colOff>
      <xdr:row>18</xdr:row>
      <xdr:rowOff>40640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25417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11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57150</xdr:rowOff>
    </xdr:from>
    <xdr:to>
      <xdr:col>74</xdr:col>
      <xdr:colOff>31750</xdr:colOff>
      <xdr:row>17</xdr:row>
      <xdr:rowOff>158750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74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167640</xdr:rowOff>
    </xdr:from>
    <xdr:to>
      <xdr:col>69</xdr:col>
      <xdr:colOff>142875</xdr:colOff>
      <xdr:row>17</xdr:row>
      <xdr:rowOff>97790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82567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41910</xdr:rowOff>
    </xdr:from>
    <xdr:to>
      <xdr:col>65</xdr:col>
      <xdr:colOff>53975</xdr:colOff>
      <xdr:row>17</xdr:row>
      <xdr:rowOff>143510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128287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15.3</a:t>
          </a:r>
          <a:r>
            <a:rPr kumimoji="1" lang="ja-JP" altLang="en-US" sz="1300">
              <a:latin typeface="ＭＳ Ｐゴシック" panose="020B0600070205080204" pitchFamily="50" charset="-128"/>
              <a:ea typeface="ＭＳ Ｐゴシック" panose="020B0600070205080204" pitchFamily="50" charset="-128"/>
            </a:rPr>
            <a:t>％となり、引き続き、類似団体平均よりも低いものの、全国平均及び県内平均よりも高くなっている。</a:t>
          </a:r>
        </a:p>
        <a:p>
          <a:r>
            <a:rPr kumimoji="1" lang="ja-JP" altLang="en-US" sz="1300">
              <a:latin typeface="ＭＳ Ｐゴシック" panose="020B0600070205080204" pitchFamily="50" charset="-128"/>
              <a:ea typeface="ＭＳ Ｐゴシック" panose="020B0600070205080204" pitchFamily="50" charset="-128"/>
            </a:rPr>
            <a:t>　定額減税調整給付金や児童手当の拡充、障害福祉・障害児サービスの利用増により増加している。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引き続き適正な管理に努め、増加抑制を図る。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95250</xdr:rowOff>
    </xdr:from>
    <xdr:to>
      <xdr:col>24</xdr:col>
      <xdr:colOff>25400</xdr:colOff>
      <xdr:row>57</xdr:row>
      <xdr:rowOff>107950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8679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105427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87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44450</xdr:rowOff>
    </xdr:from>
    <xdr:to>
      <xdr:col>19</xdr:col>
      <xdr:colOff>187325</xdr:colOff>
      <xdr:row>57</xdr:row>
      <xdr:rowOff>95250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8171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60977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1000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101600</xdr:rowOff>
    </xdr:from>
    <xdr:to>
      <xdr:col>15</xdr:col>
      <xdr:colOff>98425</xdr:colOff>
      <xdr:row>57</xdr:row>
      <xdr:rowOff>44450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702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118127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101600</xdr:rowOff>
    </xdr:from>
    <xdr:to>
      <xdr:col>11</xdr:col>
      <xdr:colOff>9525</xdr:colOff>
      <xdr:row>56</xdr:row>
      <xdr:rowOff>139700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702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54627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57150</xdr:rowOff>
    </xdr:from>
    <xdr:to>
      <xdr:col>24</xdr:col>
      <xdr:colOff>76200</xdr:colOff>
      <xdr:row>57</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73677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44450</xdr:rowOff>
    </xdr:from>
    <xdr:to>
      <xdr:col>20</xdr:col>
      <xdr:colOff>38100</xdr:colOff>
      <xdr:row>57</xdr:row>
      <xdr:rowOff>146050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156227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585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165100</xdr:rowOff>
    </xdr:from>
    <xdr:to>
      <xdr:col>15</xdr:col>
      <xdr:colOff>149225</xdr:colOff>
      <xdr:row>57</xdr:row>
      <xdr:rowOff>95250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105427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50800</xdr:rowOff>
    </xdr:from>
    <xdr:to>
      <xdr:col>11</xdr:col>
      <xdr:colOff>60325</xdr:colOff>
      <xdr:row>56</xdr:row>
      <xdr:rowOff>152400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162577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88900</xdr:rowOff>
    </xdr:from>
    <xdr:to>
      <xdr:col>6</xdr:col>
      <xdr:colOff>171450</xdr:colOff>
      <xdr:row>57</xdr:row>
      <xdr:rowOff>19050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29227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14.6</a:t>
          </a:r>
          <a:r>
            <a:rPr kumimoji="1" lang="ja-JP" altLang="en-US" sz="1300">
              <a:latin typeface="ＭＳ Ｐゴシック" panose="020B0600070205080204" pitchFamily="50" charset="-128"/>
              <a:ea typeface="ＭＳ Ｐゴシック" panose="020B0600070205080204" pitchFamily="50" charset="-128"/>
            </a:rPr>
            <a:t>％となったが、類似団体平均よりも高くなっている。</a:t>
          </a:r>
        </a:p>
        <a:p>
          <a:r>
            <a:rPr kumimoji="1" lang="ja-JP" altLang="en-US" sz="1300">
              <a:latin typeface="ＭＳ Ｐゴシック" panose="020B0600070205080204" pitchFamily="50" charset="-128"/>
              <a:ea typeface="ＭＳ Ｐゴシック" panose="020B0600070205080204" pitchFamily="50" charset="-128"/>
            </a:rPr>
            <a:t>　特別会計への繰出金では、介護保険・後期高齢者医療等で増加した。　　</a:t>
          </a:r>
        </a:p>
        <a:p>
          <a:r>
            <a:rPr kumimoji="1" lang="ja-JP" altLang="en-US" sz="1300">
              <a:latin typeface="ＭＳ Ｐゴシック" panose="020B0600070205080204" pitchFamily="50" charset="-128"/>
              <a:ea typeface="ＭＳ Ｐゴシック" panose="020B0600070205080204" pitchFamily="50" charset="-128"/>
            </a:rPr>
            <a:t>　今後も一層の効率化、合理化、経費の最小化、財政規律の強化を図り、持続可能な財政基盤の安定化に努める。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57150</xdr:rowOff>
    </xdr:from>
    <xdr:to>
      <xdr:col>82</xdr:col>
      <xdr:colOff>107950</xdr:colOff>
      <xdr:row>59</xdr:row>
      <xdr:rowOff>69850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1727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139700</xdr:rowOff>
    </xdr:from>
    <xdr:to>
      <xdr:col>78</xdr:col>
      <xdr:colOff>69850</xdr:colOff>
      <xdr:row>59</xdr:row>
      <xdr:rowOff>69850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0838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114300</xdr:rowOff>
    </xdr:from>
    <xdr:to>
      <xdr:col>73</xdr:col>
      <xdr:colOff>180975</xdr:colOff>
      <xdr:row>58</xdr:row>
      <xdr:rowOff>139700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058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114300</xdr:rowOff>
    </xdr:from>
    <xdr:to>
      <xdr:col>69</xdr:col>
      <xdr:colOff>92075</xdr:colOff>
      <xdr:row>58</xdr:row>
      <xdr:rowOff>165100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0584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6350</xdr:rowOff>
    </xdr:from>
    <xdr:to>
      <xdr:col>82</xdr:col>
      <xdr:colOff>158750</xdr:colOff>
      <xdr:row>59</xdr:row>
      <xdr:rowOff>107950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149877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19050</xdr:rowOff>
    </xdr:from>
    <xdr:to>
      <xdr:col>78</xdr:col>
      <xdr:colOff>120650</xdr:colOff>
      <xdr:row>59</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105427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88900</xdr:rowOff>
    </xdr:from>
    <xdr:to>
      <xdr:col>74</xdr:col>
      <xdr:colOff>31750</xdr:colOff>
      <xdr:row>59</xdr:row>
      <xdr:rowOff>19050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3827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63500</xdr:rowOff>
    </xdr:from>
    <xdr:to>
      <xdr:col>69</xdr:col>
      <xdr:colOff>142875</xdr:colOff>
      <xdr:row>58</xdr:row>
      <xdr:rowOff>165100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149877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％となり、類似団体平均よりも低くなっている。</a:t>
          </a:r>
        </a:p>
        <a:p>
          <a:r>
            <a:rPr kumimoji="1" lang="ja-JP" altLang="en-US" sz="1300">
              <a:latin typeface="ＭＳ Ｐゴシック" panose="020B0600070205080204" pitchFamily="50" charset="-128"/>
              <a:ea typeface="ＭＳ Ｐゴシック" panose="020B0600070205080204" pitchFamily="50" charset="-128"/>
            </a:rPr>
            <a:t>　今後も、「補助制度適正化基本方針」に基づき、補助金の一層の適正化に努めていく。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8128</xdr:rowOff>
    </xdr:from>
    <xdr:to>
      <xdr:col>82</xdr:col>
      <xdr:colOff>107950</xdr:colOff>
      <xdr:row>34</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583742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148861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978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35560</xdr:rowOff>
    </xdr:from>
    <xdr:to>
      <xdr:col>78</xdr:col>
      <xdr:colOff>69850</xdr:colOff>
      <xdr:row>34</xdr:row>
      <xdr:rowOff>72136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58648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44704</xdr:rowOff>
    </xdr:from>
    <xdr:to>
      <xdr:col>73</xdr:col>
      <xdr:colOff>180975</xdr:colOff>
      <xdr:row>34</xdr:row>
      <xdr:rowOff>72136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587400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91711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17272</xdr:rowOff>
    </xdr:from>
    <xdr:to>
      <xdr:col>69</xdr:col>
      <xdr:colOff>92075</xdr:colOff>
      <xdr:row>34</xdr:row>
      <xdr:rowOff>44704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584657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128778</xdr:rowOff>
    </xdr:from>
    <xdr:to>
      <xdr:col>82</xdr:col>
      <xdr:colOff>158750</xdr:colOff>
      <xdr:row>34</xdr:row>
      <xdr:rowOff>58928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578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145305</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631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156210</xdr:rowOff>
    </xdr:from>
    <xdr:to>
      <xdr:col>78</xdr:col>
      <xdr:colOff>120650</xdr:colOff>
      <xdr:row>34</xdr:row>
      <xdr:rowOff>86360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96537</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58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21336</xdr:rowOff>
    </xdr:from>
    <xdr:to>
      <xdr:col>74</xdr:col>
      <xdr:colOff>31750</xdr:colOff>
      <xdr:row>34</xdr:row>
      <xdr:rowOff>122936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133113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6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165354</xdr:rowOff>
    </xdr:from>
    <xdr:to>
      <xdr:col>69</xdr:col>
      <xdr:colOff>142875</xdr:colOff>
      <xdr:row>34</xdr:row>
      <xdr:rowOff>95504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8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105681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592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137922</xdr:rowOff>
    </xdr:from>
    <xdr:to>
      <xdr:col>65</xdr:col>
      <xdr:colOff>53975</xdr:colOff>
      <xdr:row>34</xdr:row>
      <xdr:rowOff>68072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79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78249</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56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12.1</a:t>
          </a:r>
          <a:r>
            <a:rPr kumimoji="1" lang="ja-JP" altLang="en-US" sz="1300">
              <a:latin typeface="ＭＳ Ｐゴシック" panose="020B0600070205080204" pitchFamily="50" charset="-128"/>
              <a:ea typeface="ＭＳ Ｐゴシック" panose="020B0600070205080204" pitchFamily="50" charset="-128"/>
            </a:rPr>
            <a:t>％となリ、引き続き、類似団体平均よりも低くなっている。</a:t>
          </a:r>
        </a:p>
        <a:p>
          <a:r>
            <a:rPr kumimoji="1" lang="ja-JP" altLang="en-US" sz="1300">
              <a:latin typeface="ＭＳ Ｐゴシック" panose="020B0600070205080204" pitchFamily="50" charset="-128"/>
              <a:ea typeface="ＭＳ Ｐゴシック" panose="020B0600070205080204" pitchFamily="50" charset="-128"/>
            </a:rPr>
            <a:t>　国庫支出金等の財源確保や基金の活用等により市債の発行抑制に努めていく。</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20320</xdr:rowOff>
    </xdr:from>
    <xdr:to>
      <xdr:col>24</xdr:col>
      <xdr:colOff>25400</xdr:colOff>
      <xdr:row>76</xdr:row>
      <xdr:rowOff>66039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05052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50800</xdr:rowOff>
    </xdr:from>
    <xdr:to>
      <xdr:col>19</xdr:col>
      <xdr:colOff>187325</xdr:colOff>
      <xdr:row>76</xdr:row>
      <xdr:rowOff>66039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30810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20320</xdr:rowOff>
    </xdr:from>
    <xdr:to>
      <xdr:col>15</xdr:col>
      <xdr:colOff>98425</xdr:colOff>
      <xdr:row>76</xdr:row>
      <xdr:rowOff>50800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30505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20320</xdr:rowOff>
    </xdr:from>
    <xdr:to>
      <xdr:col>11</xdr:col>
      <xdr:colOff>9525</xdr:colOff>
      <xdr:row>76</xdr:row>
      <xdr:rowOff>127000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0505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140970</xdr:rowOff>
    </xdr:from>
    <xdr:to>
      <xdr:col>24</xdr:col>
      <xdr:colOff>76200</xdr:colOff>
      <xdr:row>76</xdr:row>
      <xdr:rowOff>71120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157497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15239</xdr:rowOff>
    </xdr:from>
    <xdr:to>
      <xdr:col>20</xdr:col>
      <xdr:colOff>38100</xdr:colOff>
      <xdr:row>76</xdr:row>
      <xdr:rowOff>116839</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127017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814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0</xdr:rowOff>
    </xdr:from>
    <xdr:to>
      <xdr:col>15</xdr:col>
      <xdr:colOff>149225</xdr:colOff>
      <xdr:row>76</xdr:row>
      <xdr:rowOff>101600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111777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140970</xdr:rowOff>
    </xdr:from>
    <xdr:to>
      <xdr:col>11</xdr:col>
      <xdr:colOff>60325</xdr:colOff>
      <xdr:row>76</xdr:row>
      <xdr:rowOff>71120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81297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76200</xdr:rowOff>
    </xdr:from>
    <xdr:to>
      <xdr:col>6</xdr:col>
      <xdr:colOff>171450</xdr:colOff>
      <xdr:row>77</xdr:row>
      <xdr:rowOff>6350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16527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人件費及び扶助費の増加により対前年度比</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ポイント増の</a:t>
          </a:r>
          <a:r>
            <a:rPr kumimoji="1" lang="en-US" altLang="ja-JP" sz="1200">
              <a:latin typeface="ＭＳ Ｐゴシック" panose="020B0600070205080204" pitchFamily="50" charset="-128"/>
              <a:ea typeface="ＭＳ Ｐゴシック" panose="020B0600070205080204" pitchFamily="50" charset="-128"/>
            </a:rPr>
            <a:t>80.7</a:t>
          </a:r>
          <a:r>
            <a:rPr kumimoji="1" lang="ja-JP" altLang="en-US" sz="1200">
              <a:latin typeface="ＭＳ Ｐゴシック" panose="020B0600070205080204" pitchFamily="50" charset="-128"/>
              <a:ea typeface="ＭＳ Ｐゴシック" panose="020B0600070205080204" pitchFamily="50" charset="-128"/>
            </a:rPr>
            <a:t>％となり、類似団体平均よりも高くなっている。</a:t>
          </a:r>
        </a:p>
        <a:p>
          <a:r>
            <a:rPr kumimoji="1" lang="ja-JP" altLang="en-US" sz="1200">
              <a:latin typeface="ＭＳ Ｐゴシック" panose="020B0600070205080204" pitchFamily="50" charset="-128"/>
              <a:ea typeface="ＭＳ Ｐゴシック" panose="020B0600070205080204" pitchFamily="50" charset="-128"/>
            </a:rPr>
            <a:t>　今後、一層の効率化、合理化、経費の最小化、財政規律の強化を図り、持続可能な財政基盤の安定化に努める。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58420</xdr:rowOff>
    </xdr:from>
    <xdr:to>
      <xdr:col>82</xdr:col>
      <xdr:colOff>107950</xdr:colOff>
      <xdr:row>77</xdr:row>
      <xdr:rowOff>96520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26007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161307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8889</xdr:rowOff>
    </xdr:from>
    <xdr:to>
      <xdr:col>78</xdr:col>
      <xdr:colOff>69850</xdr:colOff>
      <xdr:row>77</xdr:row>
      <xdr:rowOff>58420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210539"/>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96520</xdr:rowOff>
    </xdr:from>
    <xdr:to>
      <xdr:col>73</xdr:col>
      <xdr:colOff>180975</xdr:colOff>
      <xdr:row>77</xdr:row>
      <xdr:rowOff>8889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126720"/>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5097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96520</xdr:rowOff>
    </xdr:from>
    <xdr:to>
      <xdr:col>69</xdr:col>
      <xdr:colOff>92075</xdr:colOff>
      <xdr:row>76</xdr:row>
      <xdr:rowOff>165100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1267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66057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45720</xdr:rowOff>
    </xdr:from>
    <xdr:to>
      <xdr:col>82</xdr:col>
      <xdr:colOff>158750</xdr:colOff>
      <xdr:row>77</xdr:row>
      <xdr:rowOff>147320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24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17797</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7620</xdr:rowOff>
    </xdr:from>
    <xdr:to>
      <xdr:col>78</xdr:col>
      <xdr:colOff>120650</xdr:colOff>
      <xdr:row>77</xdr:row>
      <xdr:rowOff>109220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20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93997</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295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129539</xdr:rowOff>
    </xdr:from>
    <xdr:to>
      <xdr:col>74</xdr:col>
      <xdr:colOff>31750</xdr:colOff>
      <xdr:row>77</xdr:row>
      <xdr:rowOff>59689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44466</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45720</xdr:rowOff>
    </xdr:from>
    <xdr:to>
      <xdr:col>69</xdr:col>
      <xdr:colOff>142875</xdr:colOff>
      <xdr:row>76</xdr:row>
      <xdr:rowOff>147320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132097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114300</xdr:rowOff>
    </xdr:from>
    <xdr:to>
      <xdr:col>65</xdr:col>
      <xdr:colOff>53975</xdr:colOff>
      <xdr:row>77</xdr:row>
      <xdr:rowOff>44450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29227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124409</xdr:rowOff>
    </xdr:from>
    <xdr:to>
      <xdr:col>29</xdr:col>
      <xdr:colOff>127000</xdr:colOff>
      <xdr:row>16</xdr:row>
      <xdr:rowOff>22187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572334"/>
          <a:ext cx="647700" cy="240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48391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67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22187</xdr:rowOff>
    </xdr:from>
    <xdr:to>
      <xdr:col>26</xdr:col>
      <xdr:colOff>50800</xdr:colOff>
      <xdr:row>16</xdr:row>
      <xdr:rowOff>142316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13012"/>
          <a:ext cx="698500" cy="1201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160596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951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142316</xdr:rowOff>
    </xdr:from>
    <xdr:to>
      <xdr:col>22</xdr:col>
      <xdr:colOff>114300</xdr:colOff>
      <xdr:row>16</xdr:row>
      <xdr:rowOff>156947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33141"/>
          <a:ext cx="698500" cy="146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43895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0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156947</xdr:rowOff>
    </xdr:from>
    <xdr:to>
      <xdr:col>18</xdr:col>
      <xdr:colOff>177800</xdr:colOff>
      <xdr:row>17</xdr:row>
      <xdr:rowOff>65316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47772"/>
          <a:ext cx="698500" cy="798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66641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117111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73609</xdr:rowOff>
    </xdr:from>
    <xdr:to>
      <xdr:col>29</xdr:col>
      <xdr:colOff>177800</xdr:colOff>
      <xdr:row>15</xdr:row>
      <xdr:rowOff>3759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21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90136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66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142837</xdr:rowOff>
    </xdr:from>
    <xdr:to>
      <xdr:col>26</xdr:col>
      <xdr:colOff>101600</xdr:colOff>
      <xdr:row>16</xdr:row>
      <xdr:rowOff>72987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762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83164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31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91516</xdr:rowOff>
    </xdr:from>
    <xdr:to>
      <xdr:col>22</xdr:col>
      <xdr:colOff>165100</xdr:colOff>
      <xdr:row>17</xdr:row>
      <xdr:rowOff>21666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823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31843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51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106147</xdr:rowOff>
    </xdr:from>
    <xdr:to>
      <xdr:col>19</xdr:col>
      <xdr:colOff>38100</xdr:colOff>
      <xdr:row>17</xdr:row>
      <xdr:rowOff>36297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969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46474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6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14516</xdr:rowOff>
    </xdr:from>
    <xdr:to>
      <xdr:col>15</xdr:col>
      <xdr:colOff>101600</xdr:colOff>
      <xdr:row>17</xdr:row>
      <xdr:rowOff>116116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76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100893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63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72669</xdr:rowOff>
    </xdr:from>
    <xdr:to>
      <xdr:col>29</xdr:col>
      <xdr:colOff>127000</xdr:colOff>
      <xdr:row>37</xdr:row>
      <xdr:rowOff>86614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197369"/>
          <a:ext cx="647700" cy="13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298390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72669</xdr:rowOff>
    </xdr:from>
    <xdr:to>
      <xdr:col>26</xdr:col>
      <xdr:colOff>50800</xdr:colOff>
      <xdr:row>37</xdr:row>
      <xdr:rowOff>87529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197369"/>
          <a:ext cx="698500" cy="14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217733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5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87529</xdr:rowOff>
    </xdr:from>
    <xdr:to>
      <xdr:col>22</xdr:col>
      <xdr:colOff>114300</xdr:colOff>
      <xdr:row>37</xdr:row>
      <xdr:rowOff>97549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212229"/>
          <a:ext cx="698500" cy="10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217085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8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77736</xdr:rowOff>
    </xdr:from>
    <xdr:to>
      <xdr:col>18</xdr:col>
      <xdr:colOff>177800</xdr:colOff>
      <xdr:row>37</xdr:row>
      <xdr:rowOff>97549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202436"/>
          <a:ext cx="698500" cy="19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234573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241355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35814</xdr:rowOff>
    </xdr:from>
    <xdr:to>
      <xdr:col>29</xdr:col>
      <xdr:colOff>177800</xdr:colOff>
      <xdr:row>37</xdr:row>
      <xdr:rowOff>137414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605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7891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3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21869</xdr:rowOff>
    </xdr:from>
    <xdr:to>
      <xdr:col>26</xdr:col>
      <xdr:colOff>101600</xdr:colOff>
      <xdr:row>37</xdr:row>
      <xdr:rowOff>123469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465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108246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32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36729</xdr:rowOff>
    </xdr:from>
    <xdr:to>
      <xdr:col>22</xdr:col>
      <xdr:colOff>165100</xdr:colOff>
      <xdr:row>37</xdr:row>
      <xdr:rowOff>138329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614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123106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4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46749</xdr:rowOff>
    </xdr:from>
    <xdr:to>
      <xdr:col>19</xdr:col>
      <xdr:colOff>38100</xdr:colOff>
      <xdr:row>37</xdr:row>
      <xdr:rowOff>148349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71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133126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57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26936</xdr:rowOff>
    </xdr:from>
    <xdr:to>
      <xdr:col>15</xdr:col>
      <xdr:colOff>101600</xdr:colOff>
      <xdr:row>37</xdr:row>
      <xdr:rowOff>128536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516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113313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3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343,600
338,021
464.51
149,319,786
146,270,710
2,795,021
77,712,272
121,681,501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32552</xdr:rowOff>
    </xdr:from>
    <xdr:to>
      <xdr:col>24</xdr:col>
      <xdr:colOff>63500</xdr:colOff>
      <xdr:row>35</xdr:row>
      <xdr:rowOff>147799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861852"/>
          <a:ext cx="838200" cy="286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85615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147799</xdr:rowOff>
    </xdr:from>
    <xdr:to>
      <xdr:col>19</xdr:col>
      <xdr:colOff>177800</xdr:colOff>
      <xdr:row>36</xdr:row>
      <xdr:rowOff>16060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48549"/>
          <a:ext cx="889000" cy="39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61253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0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3161</xdr:rowOff>
    </xdr:from>
    <xdr:to>
      <xdr:col>15</xdr:col>
      <xdr:colOff>50800</xdr:colOff>
      <xdr:row>36</xdr:row>
      <xdr:rowOff>16060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175361"/>
          <a:ext cx="889000" cy="12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40515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8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3161</xdr:rowOff>
    </xdr:from>
    <xdr:to>
      <xdr:col>10</xdr:col>
      <xdr:colOff>114300</xdr:colOff>
      <xdr:row>36</xdr:row>
      <xdr:rowOff>123012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75361"/>
          <a:ext cx="889000" cy="119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61024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0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83166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2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153202</xdr:rowOff>
    </xdr:from>
    <xdr:to>
      <xdr:col>24</xdr:col>
      <xdr:colOff>114300</xdr:colOff>
      <xdr:row>34</xdr:row>
      <xdr:rowOff>83352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1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4629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62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96999</xdr:rowOff>
    </xdr:from>
    <xdr:to>
      <xdr:col>20</xdr:col>
      <xdr:colOff>38100</xdr:colOff>
      <xdr:row>36</xdr:row>
      <xdr:rowOff>27149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9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43676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72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136710</xdr:rowOff>
    </xdr:from>
    <xdr:to>
      <xdr:col>15</xdr:col>
      <xdr:colOff>101600</xdr:colOff>
      <xdr:row>36</xdr:row>
      <xdr:rowOff>66860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3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83387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1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123811</xdr:rowOff>
    </xdr:from>
    <xdr:to>
      <xdr:col>10</xdr:col>
      <xdr:colOff>165100</xdr:colOff>
      <xdr:row>36</xdr:row>
      <xdr:rowOff>53961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70488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99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72212</xdr:rowOff>
    </xdr:from>
    <xdr:to>
      <xdr:col>6</xdr:col>
      <xdr:colOff>38100</xdr:colOff>
      <xdr:row>37</xdr:row>
      <xdr:rowOff>2362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18889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1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44145</xdr:rowOff>
    </xdr:from>
    <xdr:to>
      <xdr:col>24</xdr:col>
      <xdr:colOff>63500</xdr:colOff>
      <xdr:row>56</xdr:row>
      <xdr:rowOff>130356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3797300" y="9645345"/>
          <a:ext cx="838200" cy="8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128122</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386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78835</xdr:rowOff>
    </xdr:from>
    <xdr:to>
      <xdr:col>19</xdr:col>
      <xdr:colOff>177800</xdr:colOff>
      <xdr:row>56</xdr:row>
      <xdr:rowOff>130356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908300" y="9680035"/>
          <a:ext cx="889000" cy="51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123417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38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78835</xdr:rowOff>
    </xdr:from>
    <xdr:to>
      <xdr:col>15</xdr:col>
      <xdr:colOff>50800</xdr:colOff>
      <xdr:row>56</xdr:row>
      <xdr:rowOff>143272</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2019300" y="9680035"/>
          <a:ext cx="889000" cy="64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145848</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23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143272</xdr:rowOff>
    </xdr:from>
    <xdr:to>
      <xdr:col>10</xdr:col>
      <xdr:colOff>114300</xdr:colOff>
      <xdr:row>58</xdr:row>
      <xdr:rowOff>37430</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744472"/>
          <a:ext cx="889000" cy="237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96499</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3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129017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55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164795</xdr:rowOff>
    </xdr:from>
    <xdr:to>
      <xdr:col>24</xdr:col>
      <xdr:colOff>114300</xdr:colOff>
      <xdr:row>56</xdr:row>
      <xdr:rowOff>94945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59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143222</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57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79556</xdr:rowOff>
    </xdr:from>
    <xdr:to>
      <xdr:col>20</xdr:col>
      <xdr:colOff>38100</xdr:colOff>
      <xdr:row>57</xdr:row>
      <xdr:rowOff>9706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68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833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77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28035</xdr:rowOff>
    </xdr:from>
    <xdr:to>
      <xdr:col>15</xdr:col>
      <xdr:colOff>101600</xdr:colOff>
      <xdr:row>56</xdr:row>
      <xdr:rowOff>129635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62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120762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9721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92472</xdr:rowOff>
    </xdr:from>
    <xdr:to>
      <xdr:col>10</xdr:col>
      <xdr:colOff>165100</xdr:colOff>
      <xdr:row>57</xdr:row>
      <xdr:rowOff>22622</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69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13749</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9786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158080</xdr:rowOff>
    </xdr:from>
    <xdr:to>
      <xdr:col>6</xdr:col>
      <xdr:colOff>38100</xdr:colOff>
      <xdr:row>58</xdr:row>
      <xdr:rowOff>88230</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993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79357</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1002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125755</xdr:rowOff>
    </xdr:from>
    <xdr:to>
      <xdr:col>24</xdr:col>
      <xdr:colOff>63500</xdr:colOff>
      <xdr:row>77</xdr:row>
      <xdr:rowOff>145644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327405"/>
          <a:ext cx="838200" cy="19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39585</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069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143723</xdr:rowOff>
    </xdr:from>
    <xdr:to>
      <xdr:col>19</xdr:col>
      <xdr:colOff>177800</xdr:colOff>
      <xdr:row>77</xdr:row>
      <xdr:rowOff>145644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345373"/>
          <a:ext cx="8890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156872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01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140889</xdr:rowOff>
    </xdr:from>
    <xdr:to>
      <xdr:col>15</xdr:col>
      <xdr:colOff>50800</xdr:colOff>
      <xdr:row>77</xdr:row>
      <xdr:rowOff>143723</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342539"/>
          <a:ext cx="889000" cy="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153032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140889</xdr:rowOff>
    </xdr:from>
    <xdr:to>
      <xdr:col>10</xdr:col>
      <xdr:colOff>114300</xdr:colOff>
      <xdr:row>77</xdr:row>
      <xdr:rowOff>152913</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342539"/>
          <a:ext cx="889000" cy="1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146220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0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154038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01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74955</xdr:rowOff>
    </xdr:from>
    <xdr:to>
      <xdr:col>24</xdr:col>
      <xdr:colOff>114300</xdr:colOff>
      <xdr:row>78</xdr:row>
      <xdr:rowOff>5105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27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53382</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255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94844</xdr:rowOff>
    </xdr:from>
    <xdr:to>
      <xdr:col>20</xdr:col>
      <xdr:colOff>38100</xdr:colOff>
      <xdr:row>78</xdr:row>
      <xdr:rowOff>24994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29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16121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389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92923</xdr:rowOff>
    </xdr:from>
    <xdr:to>
      <xdr:col>15</xdr:col>
      <xdr:colOff>101600</xdr:colOff>
      <xdr:row>78</xdr:row>
      <xdr:rowOff>23073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29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14200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387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90089</xdr:rowOff>
    </xdr:from>
    <xdr:to>
      <xdr:col>10</xdr:col>
      <xdr:colOff>165100</xdr:colOff>
      <xdr:row>78</xdr:row>
      <xdr:rowOff>20239</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291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11366</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384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102113</xdr:rowOff>
    </xdr:from>
    <xdr:to>
      <xdr:col>6</xdr:col>
      <xdr:colOff>38100</xdr:colOff>
      <xdr:row>78</xdr:row>
      <xdr:rowOff>32263</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30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23390</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396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59113</xdr:rowOff>
    </xdr:from>
    <xdr:to>
      <xdr:col>24</xdr:col>
      <xdr:colOff>63500</xdr:colOff>
      <xdr:row>97</xdr:row>
      <xdr:rowOff>41032</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518313"/>
          <a:ext cx="838200" cy="153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122531</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238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41032</xdr:rowOff>
    </xdr:from>
    <xdr:to>
      <xdr:col>19</xdr:col>
      <xdr:colOff>177800</xdr:colOff>
      <xdr:row>97</xdr:row>
      <xdr:rowOff>60637</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671682"/>
          <a:ext cx="889000" cy="19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123457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23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170256</xdr:rowOff>
    </xdr:from>
    <xdr:to>
      <xdr:col>15</xdr:col>
      <xdr:colOff>50800</xdr:colOff>
      <xdr:row>97</xdr:row>
      <xdr:rowOff>60637</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629456"/>
          <a:ext cx="889000" cy="6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37482</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170256</xdr:rowOff>
    </xdr:from>
    <xdr:to>
      <xdr:col>10</xdr:col>
      <xdr:colOff>114300</xdr:colOff>
      <xdr:row>98</xdr:row>
      <xdr:rowOff>84347</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629456"/>
          <a:ext cx="889000" cy="256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100227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32616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30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8313</xdr:rowOff>
    </xdr:from>
    <xdr:to>
      <xdr:col>24</xdr:col>
      <xdr:colOff>114300</xdr:colOff>
      <xdr:row>96</xdr:row>
      <xdr:rowOff>109913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46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158190</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445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161682</xdr:rowOff>
    </xdr:from>
    <xdr:to>
      <xdr:col>20</xdr:col>
      <xdr:colOff>38100</xdr:colOff>
      <xdr:row>97</xdr:row>
      <xdr:rowOff>91832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62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82959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6713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9837</xdr:rowOff>
    </xdr:from>
    <xdr:to>
      <xdr:col>15</xdr:col>
      <xdr:colOff>101600</xdr:colOff>
      <xdr:row>97</xdr:row>
      <xdr:rowOff>111437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64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102564</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6733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119456</xdr:rowOff>
    </xdr:from>
    <xdr:to>
      <xdr:col>10</xdr:col>
      <xdr:colOff>165100</xdr:colOff>
      <xdr:row>97</xdr:row>
      <xdr:rowOff>49606</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57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40733</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6671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33547</xdr:rowOff>
    </xdr:from>
    <xdr:to>
      <xdr:col>6</xdr:col>
      <xdr:colOff>38100</xdr:colOff>
      <xdr:row>98</xdr:row>
      <xdr:rowOff>135147</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83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126274</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6928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0000000-0008-0000-06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a:extLst>
            <a:ext uri="{FF2B5EF4-FFF2-40B4-BE49-F238E27FC236}">
              <a16:creationId xmlns:a16="http://schemas.microsoft.com/office/drawing/2014/main" id="{00000000-0008-0000-0600-000027010000}"/>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a:extLst>
            <a:ext uri="{FF2B5EF4-FFF2-40B4-BE49-F238E27FC236}">
              <a16:creationId xmlns:a16="http://schemas.microsoft.com/office/drawing/2014/main" id="{00000000-0008-0000-0600-000029010000}"/>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75855</xdr:rowOff>
    </xdr:from>
    <xdr:to>
      <xdr:col>55</xdr:col>
      <xdr:colOff>0</xdr:colOff>
      <xdr:row>37</xdr:row>
      <xdr:rowOff>131057</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9639300" y="6419505"/>
          <a:ext cx="838200" cy="5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17953</xdr:rowOff>
    </xdr:from>
    <xdr:ext cx="534377" cy="259045"/>
    <xdr:sp macro="" textlink="">
      <xdr:nvSpPr>
        <xdr:cNvPr id="300" name="補助費等平均値テキスト">
          <a:extLst>
            <a:ext uri="{FF2B5EF4-FFF2-40B4-BE49-F238E27FC236}">
              <a16:creationId xmlns:a16="http://schemas.microsoft.com/office/drawing/2014/main" id="{00000000-0008-0000-0600-00002C010000}"/>
            </a:ext>
          </a:extLst>
        </xdr:cNvPr>
        <xdr:cNvSpPr txBox="1"/>
      </xdr:nvSpPr>
      <xdr:spPr>
        <a:xfrm>
          <a:off x="10528300" y="61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75855</xdr:rowOff>
    </xdr:from>
    <xdr:to>
      <xdr:col>50</xdr:col>
      <xdr:colOff>114300</xdr:colOff>
      <xdr:row>37</xdr:row>
      <xdr:rowOff>141028</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8750300" y="6419505"/>
          <a:ext cx="889000" cy="65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85172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08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141028</xdr:rowOff>
    </xdr:from>
    <xdr:to>
      <xdr:col>45</xdr:col>
      <xdr:colOff>177800</xdr:colOff>
      <xdr:row>37</xdr:row>
      <xdr:rowOff>147766</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7861300" y="6484678"/>
          <a:ext cx="889000" cy="6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45363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74604</xdr:rowOff>
    </xdr:from>
    <xdr:to>
      <xdr:col>41</xdr:col>
      <xdr:colOff>50800</xdr:colOff>
      <xdr:row>37</xdr:row>
      <xdr:rowOff>147766</xdr:rowOff>
    </xdr:to>
    <xdr:cxnSp macro="">
      <xdr:nvCxnSpPr>
        <xdr:cNvPr id="308" name="直線コネクタ 307">
          <a:extLst>
            <a:ext uri="{FF2B5EF4-FFF2-40B4-BE49-F238E27FC236}">
              <a16:creationId xmlns:a16="http://schemas.microsoft.com/office/drawing/2014/main" id="{00000000-0008-0000-0600-000034010000}"/>
            </a:ext>
          </a:extLst>
        </xdr:cNvPr>
        <xdr:cNvCxnSpPr/>
      </xdr:nvCxnSpPr>
      <xdr:spPr>
        <a:xfrm>
          <a:off x="6972300" y="5389554"/>
          <a:ext cx="889000" cy="1101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84530</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a:extLst>
            <a:ext uri="{FF2B5EF4-FFF2-40B4-BE49-F238E27FC236}">
              <a16:creationId xmlns:a16="http://schemas.microsoft.com/office/drawing/2014/main" id="{00000000-0008-0000-0600-000037010000}"/>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80257</xdr:rowOff>
    </xdr:from>
    <xdr:to>
      <xdr:col>55</xdr:col>
      <xdr:colOff>50800</xdr:colOff>
      <xdr:row>38</xdr:row>
      <xdr:rowOff>10407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10426700" y="6423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166634</xdr:rowOff>
    </xdr:from>
    <xdr:ext cx="534377" cy="259045"/>
    <xdr:sp macro="" textlink="">
      <xdr:nvSpPr>
        <xdr:cNvPr id="319" name="補助費等該当値テキスト">
          <a:extLst>
            <a:ext uri="{FF2B5EF4-FFF2-40B4-BE49-F238E27FC236}">
              <a16:creationId xmlns:a16="http://schemas.microsoft.com/office/drawing/2014/main" id="{00000000-0008-0000-0600-00003F010000}"/>
            </a:ext>
          </a:extLst>
        </xdr:cNvPr>
        <xdr:cNvSpPr txBox="1"/>
      </xdr:nvSpPr>
      <xdr:spPr>
        <a:xfrm>
          <a:off x="10528300" y="6338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25055</xdr:rowOff>
    </xdr:from>
    <xdr:to>
      <xdr:col>50</xdr:col>
      <xdr:colOff>165100</xdr:colOff>
      <xdr:row>37</xdr:row>
      <xdr:rowOff>126655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9588500" y="636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117782</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9372111" y="6461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90228</xdr:rowOff>
    </xdr:from>
    <xdr:to>
      <xdr:col>46</xdr:col>
      <xdr:colOff>38100</xdr:colOff>
      <xdr:row>38</xdr:row>
      <xdr:rowOff>20379</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8699500" y="643387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11505</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8483111" y="652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96966</xdr:rowOff>
    </xdr:from>
    <xdr:to>
      <xdr:col>41</xdr:col>
      <xdr:colOff>101600</xdr:colOff>
      <xdr:row>38</xdr:row>
      <xdr:rowOff>27116</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7810500" y="644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18243</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7594111" y="653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23804</xdr:rowOff>
    </xdr:from>
    <xdr:to>
      <xdr:col>36</xdr:col>
      <xdr:colOff>165100</xdr:colOff>
      <xdr:row>31</xdr:row>
      <xdr:rowOff>125404</xdr:rowOff>
    </xdr:to>
    <xdr:sp macro="" textlink="">
      <xdr:nvSpPr>
        <xdr:cNvPr id="326" name="楕円 325">
          <a:extLst>
            <a:ext uri="{FF2B5EF4-FFF2-40B4-BE49-F238E27FC236}">
              <a16:creationId xmlns:a16="http://schemas.microsoft.com/office/drawing/2014/main" id="{00000000-0008-0000-0600-000046010000}"/>
            </a:ext>
          </a:extLst>
        </xdr:cNvPr>
        <xdr:cNvSpPr/>
      </xdr:nvSpPr>
      <xdr:spPr>
        <a:xfrm>
          <a:off x="6921500" y="5338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116531</xdr:rowOff>
    </xdr:from>
    <xdr:ext cx="599010"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672795" y="543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4864</xdr:rowOff>
    </xdr:from>
    <xdr:to>
      <xdr:col>55</xdr:col>
      <xdr:colOff>0</xdr:colOff>
      <xdr:row>57</xdr:row>
      <xdr:rowOff>157379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777514"/>
          <a:ext cx="838200" cy="15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136847</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395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75311</xdr:rowOff>
    </xdr:from>
    <xdr:to>
      <xdr:col>50</xdr:col>
      <xdr:colOff>114300</xdr:colOff>
      <xdr:row>57</xdr:row>
      <xdr:rowOff>157379</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847961"/>
          <a:ext cx="889000" cy="8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85355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35401</xdr:rowOff>
    </xdr:from>
    <xdr:to>
      <xdr:col>45</xdr:col>
      <xdr:colOff>177800</xdr:colOff>
      <xdr:row>57</xdr:row>
      <xdr:rowOff>75311</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7861300" y="9636601"/>
          <a:ext cx="889000" cy="211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11874</xdr:rowOff>
    </xdr:from>
    <xdr:to>
      <xdr:col>41</xdr:col>
      <xdr:colOff>50800</xdr:colOff>
      <xdr:row>56</xdr:row>
      <xdr:rowOff>35401</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9613074"/>
          <a:ext cx="889000" cy="2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90727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3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12888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125514</xdr:rowOff>
    </xdr:from>
    <xdr:to>
      <xdr:col>55</xdr:col>
      <xdr:colOff>50800</xdr:colOff>
      <xdr:row>57</xdr:row>
      <xdr:rowOff>55664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72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103941</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70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106579</xdr:rowOff>
    </xdr:from>
    <xdr:to>
      <xdr:col>50</xdr:col>
      <xdr:colOff>165100</xdr:colOff>
      <xdr:row>58</xdr:row>
      <xdr:rowOff>36729</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87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27856</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971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24511</xdr:rowOff>
    </xdr:from>
    <xdr:to>
      <xdr:col>46</xdr:col>
      <xdr:colOff>38100</xdr:colOff>
      <xdr:row>57</xdr:row>
      <xdr:rowOff>126111</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79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117238</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88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156051</xdr:rowOff>
    </xdr:from>
    <xdr:to>
      <xdr:col>41</xdr:col>
      <xdr:colOff>101600</xdr:colOff>
      <xdr:row>56</xdr:row>
      <xdr:rowOff>86201</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58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77328</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678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132524</xdr:rowOff>
    </xdr:from>
    <xdr:to>
      <xdr:col>36</xdr:col>
      <xdr:colOff>165100</xdr:colOff>
      <xdr:row>56</xdr:row>
      <xdr:rowOff>62674</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562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53801</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65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82093</xdr:rowOff>
    </xdr:from>
    <xdr:to>
      <xdr:col>55</xdr:col>
      <xdr:colOff>0</xdr:colOff>
      <xdr:row>77</xdr:row>
      <xdr:rowOff>85483</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9639300" y="13283743"/>
          <a:ext cx="838200" cy="3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166564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025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113868</xdr:rowOff>
    </xdr:from>
    <xdr:to>
      <xdr:col>50</xdr:col>
      <xdr:colOff>114300</xdr:colOff>
      <xdr:row>77</xdr:row>
      <xdr:rowOff>85483</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2972618"/>
          <a:ext cx="889000" cy="314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47693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290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19533</xdr:rowOff>
    </xdr:from>
    <xdr:to>
      <xdr:col>45</xdr:col>
      <xdr:colOff>177800</xdr:colOff>
      <xdr:row>75</xdr:row>
      <xdr:rowOff>113868</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2363933"/>
          <a:ext cx="889000" cy="608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126877</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157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19533</xdr:rowOff>
    </xdr:from>
    <xdr:to>
      <xdr:col>41</xdr:col>
      <xdr:colOff>50800</xdr:colOff>
      <xdr:row>77</xdr:row>
      <xdr:rowOff>36792</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flipV="1">
          <a:off x="6972300" y="12363933"/>
          <a:ext cx="889000" cy="87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104588</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13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100195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7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31293</xdr:rowOff>
    </xdr:from>
    <xdr:to>
      <xdr:col>55</xdr:col>
      <xdr:colOff>50800</xdr:colOff>
      <xdr:row>77</xdr:row>
      <xdr:rowOff>132893</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23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9720</xdr:rowOff>
    </xdr:from>
    <xdr:ext cx="469744"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211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34683</xdr:rowOff>
    </xdr:from>
    <xdr:to>
      <xdr:col>50</xdr:col>
      <xdr:colOff>165100</xdr:colOff>
      <xdr:row>77</xdr:row>
      <xdr:rowOff>136283</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23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127410</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404428" y="13329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63068</xdr:rowOff>
    </xdr:from>
    <xdr:to>
      <xdr:col>46</xdr:col>
      <xdr:colOff>38100</xdr:colOff>
      <xdr:row>75</xdr:row>
      <xdr:rowOff>164669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292181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9745</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483111" y="12697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140183</xdr:rowOff>
    </xdr:from>
    <xdr:to>
      <xdr:col>41</xdr:col>
      <xdr:colOff>101600</xdr:colOff>
      <xdr:row>72</xdr:row>
      <xdr:rowOff>70333</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231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86860</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594111" y="12088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157442</xdr:rowOff>
    </xdr:from>
    <xdr:to>
      <xdr:col>36</xdr:col>
      <xdr:colOff>165100</xdr:colOff>
      <xdr:row>77</xdr:row>
      <xdr:rowOff>87592</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18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78719</xdr:rowOff>
    </xdr:from>
    <xdr:ext cx="469744"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37428" y="1328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156008</xdr:rowOff>
    </xdr:from>
    <xdr:to>
      <xdr:col>55</xdr:col>
      <xdr:colOff>0</xdr:colOff>
      <xdr:row>97</xdr:row>
      <xdr:rowOff>14656</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443758"/>
          <a:ext cx="838200" cy="201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96271</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2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14656</xdr:rowOff>
    </xdr:from>
    <xdr:to>
      <xdr:col>50</xdr:col>
      <xdr:colOff>114300</xdr:colOff>
      <xdr:row>97</xdr:row>
      <xdr:rowOff>68490</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645306"/>
          <a:ext cx="889000" cy="53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79106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1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68490</xdr:rowOff>
    </xdr:from>
    <xdr:to>
      <xdr:col>45</xdr:col>
      <xdr:colOff>177800</xdr:colOff>
      <xdr:row>98</xdr:row>
      <xdr:rowOff>39497</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699140"/>
          <a:ext cx="889000" cy="142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122578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90512</xdr:rowOff>
    </xdr:from>
    <xdr:to>
      <xdr:col>41</xdr:col>
      <xdr:colOff>50800</xdr:colOff>
      <xdr:row>98</xdr:row>
      <xdr:rowOff>39497</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378262"/>
          <a:ext cx="889000" cy="46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136962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74985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53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105208</xdr:rowOff>
    </xdr:from>
    <xdr:to>
      <xdr:col>55</xdr:col>
      <xdr:colOff>50800</xdr:colOff>
      <xdr:row>96</xdr:row>
      <xdr:rowOff>35358</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392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83635</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37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135306</xdr:rowOff>
    </xdr:from>
    <xdr:to>
      <xdr:col>50</xdr:col>
      <xdr:colOff>165100</xdr:colOff>
      <xdr:row>97</xdr:row>
      <xdr:rowOff>65456</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594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56583</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687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17690</xdr:rowOff>
    </xdr:from>
    <xdr:to>
      <xdr:col>46</xdr:col>
      <xdr:colOff>38100</xdr:colOff>
      <xdr:row>97</xdr:row>
      <xdr:rowOff>119290</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64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110417</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741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160147</xdr:rowOff>
    </xdr:from>
    <xdr:to>
      <xdr:col>41</xdr:col>
      <xdr:colOff>101600</xdr:colOff>
      <xdr:row>98</xdr:row>
      <xdr:rowOff>90297</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79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81424</xdr:rowOff>
    </xdr:from>
    <xdr:ext cx="469744"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626428" y="16883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39712</xdr:rowOff>
    </xdr:from>
    <xdr:to>
      <xdr:col>36</xdr:col>
      <xdr:colOff>165100</xdr:colOff>
      <xdr:row>95</xdr:row>
      <xdr:rowOff>141312</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32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157839</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10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69161</xdr:rowOff>
    </xdr:from>
    <xdr:to>
      <xdr:col>85</xdr:col>
      <xdr:colOff>127000</xdr:colOff>
      <xdr:row>39</xdr:row>
      <xdr:rowOff>73189</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5481300" y="6755711"/>
          <a:ext cx="838200" cy="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136108</xdr:rowOff>
    </xdr:from>
    <xdr:to>
      <xdr:col>81</xdr:col>
      <xdr:colOff>50800</xdr:colOff>
      <xdr:row>39</xdr:row>
      <xdr:rowOff>69161</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4592300" y="6651208"/>
          <a:ext cx="8890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133931</xdr:rowOff>
    </xdr:from>
    <xdr:to>
      <xdr:col>76</xdr:col>
      <xdr:colOff>114300</xdr:colOff>
      <xdr:row>38</xdr:row>
      <xdr:rowOff>136108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649031"/>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56768</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743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133931</xdr:rowOff>
    </xdr:from>
    <xdr:to>
      <xdr:col>71</xdr:col>
      <xdr:colOff>177800</xdr:colOff>
      <xdr:row>39</xdr:row>
      <xdr:rowOff>9616</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flipV="1">
          <a:off x="12814300" y="6649031"/>
          <a:ext cx="889000" cy="47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22389</xdr:rowOff>
    </xdr:from>
    <xdr:to>
      <xdr:col>85</xdr:col>
      <xdr:colOff>177800</xdr:colOff>
      <xdr:row>39</xdr:row>
      <xdr:rowOff>123989</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0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108766</xdr:rowOff>
    </xdr:from>
    <xdr:ext cx="378565"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23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18361</xdr:rowOff>
    </xdr:from>
    <xdr:to>
      <xdr:col>81</xdr:col>
      <xdr:colOff>101600</xdr:colOff>
      <xdr:row>39</xdr:row>
      <xdr:rowOff>119961</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0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111088</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292017" y="6797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85308</xdr:rowOff>
    </xdr:from>
    <xdr:to>
      <xdr:col>76</xdr:col>
      <xdr:colOff>165100</xdr:colOff>
      <xdr:row>39</xdr:row>
      <xdr:rowOff>15458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60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31985</xdr:rowOff>
    </xdr:from>
    <xdr:ext cx="469744"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357428" y="6375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83131</xdr:rowOff>
    </xdr:from>
    <xdr:to>
      <xdr:col>72</xdr:col>
      <xdr:colOff>38100</xdr:colOff>
      <xdr:row>39</xdr:row>
      <xdr:rowOff>13281</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598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4408</xdr:rowOff>
    </xdr:from>
    <xdr:ext cx="469744"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468428" y="6690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130266</xdr:rowOff>
    </xdr:from>
    <xdr:to>
      <xdr:col>67</xdr:col>
      <xdr:colOff>101600</xdr:colOff>
      <xdr:row>39</xdr:row>
      <xdr:rowOff>60416</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64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51543</xdr:rowOff>
    </xdr:from>
    <xdr:ext cx="378565"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625017" y="67380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78984</xdr:rowOff>
    </xdr:from>
    <xdr:to>
      <xdr:col>85</xdr:col>
      <xdr:colOff>127000</xdr:colOff>
      <xdr:row>77</xdr:row>
      <xdr:rowOff>96129</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3280634"/>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61074</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919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66754</xdr:rowOff>
    </xdr:from>
    <xdr:to>
      <xdr:col>81</xdr:col>
      <xdr:colOff>50800</xdr:colOff>
      <xdr:row>77</xdr:row>
      <xdr:rowOff>96129</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3268404"/>
          <a:ext cx="889000" cy="29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149786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83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66754</xdr:rowOff>
    </xdr:from>
    <xdr:to>
      <xdr:col>76</xdr:col>
      <xdr:colOff>114300</xdr:colOff>
      <xdr:row>77</xdr:row>
      <xdr:rowOff>105615</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268404"/>
          <a:ext cx="889000" cy="3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147476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83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105615</xdr:rowOff>
    </xdr:from>
    <xdr:to>
      <xdr:col>71</xdr:col>
      <xdr:colOff>177800</xdr:colOff>
      <xdr:row>77</xdr:row>
      <xdr:rowOff>106645</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3307265"/>
          <a:ext cx="889000" cy="1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150929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8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167457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8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28184</xdr:rowOff>
    </xdr:from>
    <xdr:to>
      <xdr:col>85</xdr:col>
      <xdr:colOff>177800</xdr:colOff>
      <xdr:row>77</xdr:row>
      <xdr:rowOff>129784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22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6611</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208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45329</xdr:rowOff>
    </xdr:from>
    <xdr:to>
      <xdr:col>81</xdr:col>
      <xdr:colOff>101600</xdr:colOff>
      <xdr:row>77</xdr:row>
      <xdr:rowOff>146929</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246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138056</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33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15954</xdr:rowOff>
    </xdr:from>
    <xdr:to>
      <xdr:col>76</xdr:col>
      <xdr:colOff>165100</xdr:colOff>
      <xdr:row>77</xdr:row>
      <xdr:rowOff>117554</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21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108681</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31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54815</xdr:rowOff>
    </xdr:from>
    <xdr:to>
      <xdr:col>72</xdr:col>
      <xdr:colOff>38100</xdr:colOff>
      <xdr:row>77</xdr:row>
      <xdr:rowOff>156415</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25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147542</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349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55845</xdr:rowOff>
    </xdr:from>
    <xdr:to>
      <xdr:col>67</xdr:col>
      <xdr:colOff>101600</xdr:colOff>
      <xdr:row>77</xdr:row>
      <xdr:rowOff>157445</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257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148572</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35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81845</xdr:rowOff>
    </xdr:from>
    <xdr:to>
      <xdr:col>85</xdr:col>
      <xdr:colOff>127000</xdr:colOff>
      <xdr:row>98</xdr:row>
      <xdr:rowOff>169360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5481300" y="16883945"/>
          <a:ext cx="838200" cy="87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121893</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581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96876</xdr:rowOff>
    </xdr:from>
    <xdr:to>
      <xdr:col>81</xdr:col>
      <xdr:colOff>50800</xdr:colOff>
      <xdr:row>98</xdr:row>
      <xdr:rowOff>81845</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4592300" y="16727526"/>
          <a:ext cx="889000" cy="156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65637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52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96876</xdr:rowOff>
    </xdr:from>
    <xdr:to>
      <xdr:col>76</xdr:col>
      <xdr:colOff>114300</xdr:colOff>
      <xdr:row>97</xdr:row>
      <xdr:rowOff>135052</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3703300" y="16727526"/>
          <a:ext cx="889000" cy="3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19587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82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135052</xdr:rowOff>
    </xdr:from>
    <xdr:to>
      <xdr:col>71</xdr:col>
      <xdr:colOff>177800</xdr:colOff>
      <xdr:row>98</xdr:row>
      <xdr:rowOff>22104</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765702"/>
          <a:ext cx="889000" cy="58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15797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81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113180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91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118560</xdr:rowOff>
    </xdr:from>
    <xdr:to>
      <xdr:col>85</xdr:col>
      <xdr:colOff>177800</xdr:colOff>
      <xdr:row>99</xdr:row>
      <xdr:rowOff>48710</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92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33487</xdr:rowOff>
    </xdr:from>
    <xdr:ext cx="469744"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83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31045</xdr:rowOff>
    </xdr:from>
    <xdr:to>
      <xdr:col>81</xdr:col>
      <xdr:colOff>101600</xdr:colOff>
      <xdr:row>98</xdr:row>
      <xdr:rowOff>132645</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83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123772</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46428" y="16925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46076</xdr:rowOff>
    </xdr:from>
    <xdr:to>
      <xdr:col>76</xdr:col>
      <xdr:colOff>165100</xdr:colOff>
      <xdr:row>97</xdr:row>
      <xdr:rowOff>147676</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676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164203</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45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84252</xdr:rowOff>
    </xdr:from>
    <xdr:to>
      <xdr:col>72</xdr:col>
      <xdr:colOff>38100</xdr:colOff>
      <xdr:row>98</xdr:row>
      <xdr:rowOff>14402</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714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30929</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4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142754</xdr:rowOff>
    </xdr:from>
    <xdr:to>
      <xdr:col>67</xdr:col>
      <xdr:colOff>101600</xdr:colOff>
      <xdr:row>98</xdr:row>
      <xdr:rowOff>72904</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77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89431</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47111" y="1654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54432</xdr:rowOff>
    </xdr:from>
    <xdr:to>
      <xdr:col>116</xdr:col>
      <xdr:colOff>63500</xdr:colOff>
      <xdr:row>38</xdr:row>
      <xdr:rowOff>64719</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569532"/>
          <a:ext cx="8382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51884</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052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54432</xdr:rowOff>
    </xdr:from>
    <xdr:to>
      <xdr:col>111</xdr:col>
      <xdr:colOff>177800</xdr:colOff>
      <xdr:row>38</xdr:row>
      <xdr:rowOff>85293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6569532"/>
          <a:ext cx="8890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123131</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59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93980</xdr:rowOff>
    </xdr:from>
    <xdr:to>
      <xdr:col>107</xdr:col>
      <xdr:colOff>50800</xdr:colOff>
      <xdr:row>38</xdr:row>
      <xdr:rowOff>85293</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437630"/>
          <a:ext cx="889000" cy="16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107586</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593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93980</xdr:rowOff>
    </xdr:from>
    <xdr:to>
      <xdr:col>102</xdr:col>
      <xdr:colOff>114300</xdr:colOff>
      <xdr:row>38</xdr:row>
      <xdr:rowOff>139700</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flipV="1">
          <a:off x="18656300" y="643763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110558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593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111244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59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13919</xdr:rowOff>
    </xdr:from>
    <xdr:to>
      <xdr:col>116</xdr:col>
      <xdr:colOff>114300</xdr:colOff>
      <xdr:row>38</xdr:row>
      <xdr:rowOff>115519</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52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100296</xdr:rowOff>
    </xdr:from>
    <xdr:ext cx="378565"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4439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3632</xdr:rowOff>
    </xdr:from>
    <xdr:to>
      <xdr:col>112</xdr:col>
      <xdr:colOff>38100</xdr:colOff>
      <xdr:row>38</xdr:row>
      <xdr:rowOff>105232</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5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96359</xdr:rowOff>
    </xdr:from>
    <xdr:ext cx="378565"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34017" y="6611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34493</xdr:rowOff>
    </xdr:from>
    <xdr:to>
      <xdr:col>107</xdr:col>
      <xdr:colOff>101600</xdr:colOff>
      <xdr:row>38</xdr:row>
      <xdr:rowOff>136093</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549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127220</xdr:rowOff>
    </xdr:from>
    <xdr:ext cx="378565"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245017" y="66423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43180</xdr:rowOff>
    </xdr:from>
    <xdr:to>
      <xdr:col>102</xdr:col>
      <xdr:colOff>165100</xdr:colOff>
      <xdr:row>37</xdr:row>
      <xdr:rowOff>144780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135907</xdr:rowOff>
    </xdr:from>
    <xdr:ext cx="378565"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56017" y="6479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9817</xdr:rowOff>
    </xdr:from>
    <xdr:to>
      <xdr:col>116</xdr:col>
      <xdr:colOff>63500</xdr:colOff>
      <xdr:row>59</xdr:row>
      <xdr:rowOff>11817</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1323300" y="10125367"/>
          <a:ext cx="838200" cy="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9817</xdr:rowOff>
    </xdr:from>
    <xdr:to>
      <xdr:col>111</xdr:col>
      <xdr:colOff>177800</xdr:colOff>
      <xdr:row>59</xdr:row>
      <xdr:rowOff>14522</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20434300" y="10125367"/>
          <a:ext cx="889000" cy="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129242</xdr:rowOff>
    </xdr:from>
    <xdr:to>
      <xdr:col>107</xdr:col>
      <xdr:colOff>50800</xdr:colOff>
      <xdr:row>59</xdr:row>
      <xdr:rowOff>14522</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073342"/>
          <a:ext cx="889000" cy="56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129242</xdr:rowOff>
    </xdr:from>
    <xdr:to>
      <xdr:col>102</xdr:col>
      <xdr:colOff>114300</xdr:colOff>
      <xdr:row>59</xdr:row>
      <xdr:rowOff>41421</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flipV="1">
          <a:off x="18656300" y="10073342"/>
          <a:ext cx="889000" cy="83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132467</xdr:rowOff>
    </xdr:from>
    <xdr:to>
      <xdr:col>116</xdr:col>
      <xdr:colOff>114300</xdr:colOff>
      <xdr:row>59</xdr:row>
      <xdr:rowOff>62617</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076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47394</xdr:rowOff>
    </xdr:from>
    <xdr:ext cx="469744"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9991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130467</xdr:rowOff>
    </xdr:from>
    <xdr:to>
      <xdr:col>112</xdr:col>
      <xdr:colOff>38100</xdr:colOff>
      <xdr:row>59</xdr:row>
      <xdr:rowOff>60617</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1007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51744</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088428" y="10167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135172</xdr:rowOff>
    </xdr:from>
    <xdr:to>
      <xdr:col>107</xdr:col>
      <xdr:colOff>101600</xdr:colOff>
      <xdr:row>59</xdr:row>
      <xdr:rowOff>65322</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07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56449</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199428" y="10171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78442</xdr:rowOff>
    </xdr:from>
    <xdr:to>
      <xdr:col>102</xdr:col>
      <xdr:colOff>165100</xdr:colOff>
      <xdr:row>59</xdr:row>
      <xdr:rowOff>8592</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10022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171169</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10428" y="1011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162071</xdr:rowOff>
    </xdr:from>
    <xdr:to>
      <xdr:col>98</xdr:col>
      <xdr:colOff>38100</xdr:colOff>
      <xdr:row>59</xdr:row>
      <xdr:rowOff>92221</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106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83348</xdr:rowOff>
    </xdr:from>
    <xdr:ext cx="378565"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67017" y="10198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59004</xdr:rowOff>
    </xdr:from>
    <xdr:to>
      <xdr:col>116</xdr:col>
      <xdr:colOff>63500</xdr:colOff>
      <xdr:row>75</xdr:row>
      <xdr:rowOff>106858</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917754"/>
          <a:ext cx="838200" cy="47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108576</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624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106858</xdr:rowOff>
    </xdr:from>
    <xdr:to>
      <xdr:col>111</xdr:col>
      <xdr:colOff>177800</xdr:colOff>
      <xdr:row>75</xdr:row>
      <xdr:rowOff>157950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965608"/>
          <a:ext cx="889000" cy="51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73106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588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157950</xdr:rowOff>
    </xdr:from>
    <xdr:to>
      <xdr:col>107</xdr:col>
      <xdr:colOff>50800</xdr:colOff>
      <xdr:row>76</xdr:row>
      <xdr:rowOff>31038</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3016700"/>
          <a:ext cx="889000" cy="44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132732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64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2997</xdr:rowOff>
    </xdr:from>
    <xdr:to>
      <xdr:col>102</xdr:col>
      <xdr:colOff>114300</xdr:colOff>
      <xdr:row>76</xdr:row>
      <xdr:rowOff>31038</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a:off x="18656300" y="13033197"/>
          <a:ext cx="889000" cy="28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165269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10507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8204</xdr:rowOff>
    </xdr:from>
    <xdr:to>
      <xdr:col>116</xdr:col>
      <xdr:colOff>114300</xdr:colOff>
      <xdr:row>75</xdr:row>
      <xdr:rowOff>109804</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86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158081</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84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56058</xdr:rowOff>
    </xdr:from>
    <xdr:to>
      <xdr:col>112</xdr:col>
      <xdr:colOff>38100</xdr:colOff>
      <xdr:row>75</xdr:row>
      <xdr:rowOff>157659</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9148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148784</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300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107150</xdr:rowOff>
    </xdr:from>
    <xdr:to>
      <xdr:col>107</xdr:col>
      <xdr:colOff>101600</xdr:colOff>
      <xdr:row>76</xdr:row>
      <xdr:rowOff>37300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9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28427</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3058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151688</xdr:rowOff>
    </xdr:from>
    <xdr:to>
      <xdr:col>102</xdr:col>
      <xdr:colOff>165100</xdr:colOff>
      <xdr:row>76</xdr:row>
      <xdr:rowOff>81838</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3010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72965</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3103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123647</xdr:rowOff>
    </xdr:from>
    <xdr:to>
      <xdr:col>98</xdr:col>
      <xdr:colOff>38100</xdr:colOff>
      <xdr:row>76</xdr:row>
      <xdr:rowOff>53798</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9823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44924</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3075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425,701</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主要な構成項目である扶助費は、定額減税調整給付金事業の創設による増や障害福祉費の増加の影響が大きく、住民一人当たり対前年度比</a:t>
          </a:r>
          <a:r>
            <a:rPr kumimoji="1" lang="en-US" altLang="ja-JP" sz="1300">
              <a:latin typeface="ＭＳ Ｐゴシック" panose="020B0600070205080204" pitchFamily="50" charset="-128"/>
              <a:ea typeface="ＭＳ Ｐゴシック" panose="020B0600070205080204" pitchFamily="50" charset="-128"/>
            </a:rPr>
            <a:t>14,089</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140,903</a:t>
          </a:r>
          <a:r>
            <a:rPr kumimoji="1" lang="ja-JP" altLang="en-US" sz="1300">
              <a:latin typeface="ＭＳ Ｐゴシック" panose="020B0600070205080204" pitchFamily="50" charset="-128"/>
              <a:ea typeface="ＭＳ Ｐゴシック" panose="020B0600070205080204" pitchFamily="50" charset="-128"/>
            </a:rPr>
            <a:t>円となったが、類似団体平均を下回っている。今後も、扶助費の増加が避けられないことから、市単独制度に基づく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扶助費について、抑制に努める。</a:t>
          </a:r>
        </a:p>
        <a:p>
          <a:r>
            <a:rPr kumimoji="1" lang="ja-JP" altLang="en-US" sz="1300">
              <a:latin typeface="ＭＳ Ｐゴシック" panose="020B0600070205080204" pitchFamily="50" charset="-128"/>
              <a:ea typeface="ＭＳ Ｐゴシック" panose="020B0600070205080204" pitchFamily="50" charset="-128"/>
            </a:rPr>
            <a:t>　普通建設事業費は、小中学校の長寿命化事業や新たな消防施設整備事業等の増影響が大きく、トータルでは住民一人当たり対前年度比</a:t>
          </a:r>
          <a:r>
            <a:rPr kumimoji="1" lang="en-US" altLang="ja-JP" sz="1300">
              <a:latin typeface="ＭＳ Ｐゴシック" panose="020B0600070205080204" pitchFamily="50" charset="-128"/>
              <a:ea typeface="ＭＳ Ｐゴシック" panose="020B0600070205080204" pitchFamily="50" charset="-128"/>
            </a:rPr>
            <a:t>8,006</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40,078</a:t>
          </a:r>
          <a:r>
            <a:rPr kumimoji="1" lang="ja-JP" altLang="en-US" sz="1300">
              <a:latin typeface="ＭＳ Ｐゴシック" panose="020B0600070205080204" pitchFamily="50" charset="-128"/>
              <a:ea typeface="ＭＳ Ｐゴシック" panose="020B0600070205080204" pitchFamily="50" charset="-128"/>
            </a:rPr>
            <a:t>円となったが、類似団体平均を下回っている。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公債費は、市債の定時償還額の増が影響し住民一人当たり対前年度比</a:t>
          </a:r>
          <a:r>
            <a:rPr kumimoji="1" lang="en-US" altLang="ja-JP" sz="1300">
              <a:latin typeface="ＭＳ Ｐゴシック" panose="020B0600070205080204" pitchFamily="50" charset="-128"/>
              <a:ea typeface="ＭＳ Ｐゴシック" panose="020B0600070205080204" pitchFamily="50" charset="-128"/>
            </a:rPr>
            <a:t>750</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30,156</a:t>
          </a:r>
          <a:r>
            <a:rPr kumimoji="1" lang="ja-JP" altLang="en-US" sz="1300">
              <a:latin typeface="ＭＳ Ｐゴシック" panose="020B0600070205080204" pitchFamily="50" charset="-128"/>
              <a:ea typeface="ＭＳ Ｐゴシック" panose="020B0600070205080204" pitchFamily="50" charset="-128"/>
            </a:rPr>
            <a:t>円となったものの、類似団体平均を下回っている。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今後も一層の事業の選択と集中を行うことで事業費の適正化を図るとともに、新規の事業債発行の抑制により持続可能な都市経営に努める。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343,600
338,021
464.51
149,319,786
146,270,710
2,795,021
77,712,272
121,681,501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40640</xdr:rowOff>
    </xdr:from>
    <xdr:to>
      <xdr:col>24</xdr:col>
      <xdr:colOff>63500</xdr:colOff>
      <xdr:row>35</xdr:row>
      <xdr:rowOff>104648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4139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157243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86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104648</xdr:rowOff>
    </xdr:from>
    <xdr:to>
      <xdr:col>19</xdr:col>
      <xdr:colOff>177800</xdr:colOff>
      <xdr:row>35</xdr:row>
      <xdr:rowOff>125222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05398"/>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146067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96266</xdr:rowOff>
    </xdr:from>
    <xdr:to>
      <xdr:col>15</xdr:col>
      <xdr:colOff>50800</xdr:colOff>
      <xdr:row>35</xdr:row>
      <xdr:rowOff>125222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9701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160545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94742</xdr:rowOff>
    </xdr:from>
    <xdr:to>
      <xdr:col>10</xdr:col>
      <xdr:colOff>114300</xdr:colOff>
      <xdr:row>35</xdr:row>
      <xdr:rowOff>96266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9549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148861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4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151147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161290</xdr:rowOff>
    </xdr:from>
    <xdr:to>
      <xdr:col>24</xdr:col>
      <xdr:colOff>114300</xdr:colOff>
      <xdr:row>35</xdr:row>
      <xdr:rowOff>91440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90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12717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42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53848</xdr:rowOff>
    </xdr:from>
    <xdr:to>
      <xdr:col>20</xdr:col>
      <xdr:colOff>38100</xdr:colOff>
      <xdr:row>35</xdr:row>
      <xdr:rowOff>155448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5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146575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4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74422</xdr:rowOff>
    </xdr:from>
    <xdr:to>
      <xdr:col>15</xdr:col>
      <xdr:colOff>101600</xdr:colOff>
      <xdr:row>36</xdr:row>
      <xdr:rowOff>4572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7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167149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16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45466</xdr:rowOff>
    </xdr:from>
    <xdr:to>
      <xdr:col>10</xdr:col>
      <xdr:colOff>165100</xdr:colOff>
      <xdr:row>35</xdr:row>
      <xdr:rowOff>147066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4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163593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21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43942</xdr:rowOff>
    </xdr:from>
    <xdr:to>
      <xdr:col>6</xdr:col>
      <xdr:colOff>38100</xdr:colOff>
      <xdr:row>35</xdr:row>
      <xdr:rowOff>145542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44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162069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137846</xdr:rowOff>
    </xdr:from>
    <xdr:to>
      <xdr:col>24</xdr:col>
      <xdr:colOff>63500</xdr:colOff>
      <xdr:row>58</xdr:row>
      <xdr:rowOff>147460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10081946"/>
          <a:ext cx="838200" cy="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129608</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30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40043</xdr:rowOff>
    </xdr:from>
    <xdr:to>
      <xdr:col>19</xdr:col>
      <xdr:colOff>177800</xdr:colOff>
      <xdr:row>58</xdr:row>
      <xdr:rowOff>137846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84143"/>
          <a:ext cx="889000" cy="97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115219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1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40043</xdr:rowOff>
    </xdr:from>
    <xdr:to>
      <xdr:col>15</xdr:col>
      <xdr:colOff>50800</xdr:colOff>
      <xdr:row>58</xdr:row>
      <xdr:rowOff>64757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984143"/>
          <a:ext cx="889000" cy="24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92549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9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59754</xdr:rowOff>
    </xdr:from>
    <xdr:to>
      <xdr:col>10</xdr:col>
      <xdr:colOff>114300</xdr:colOff>
      <xdr:row>58</xdr:row>
      <xdr:rowOff>64757</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803704"/>
          <a:ext cx="889000" cy="1205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93463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71200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47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96660</xdr:rowOff>
    </xdr:from>
    <xdr:to>
      <xdr:col>24</xdr:col>
      <xdr:colOff>114300</xdr:colOff>
      <xdr:row>59</xdr:row>
      <xdr:rowOff>26810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1004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11587</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5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87046</xdr:rowOff>
    </xdr:from>
    <xdr:to>
      <xdr:col>20</xdr:col>
      <xdr:colOff>38100</xdr:colOff>
      <xdr:row>59</xdr:row>
      <xdr:rowOff>17196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3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8323</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123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160693</xdr:rowOff>
    </xdr:from>
    <xdr:to>
      <xdr:col>15</xdr:col>
      <xdr:colOff>101600</xdr:colOff>
      <xdr:row>58</xdr:row>
      <xdr:rowOff>90843</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3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81970</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02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13957</xdr:rowOff>
    </xdr:from>
    <xdr:to>
      <xdr:col>10</xdr:col>
      <xdr:colOff>165100</xdr:colOff>
      <xdr:row>58</xdr:row>
      <xdr:rowOff>115557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5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106684</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050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8954</xdr:rowOff>
    </xdr:from>
    <xdr:to>
      <xdr:col>6</xdr:col>
      <xdr:colOff>38100</xdr:colOff>
      <xdr:row>51</xdr:row>
      <xdr:rowOff>110554</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7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101681</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845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129070</xdr:rowOff>
    </xdr:from>
    <xdr:to>
      <xdr:col>24</xdr:col>
      <xdr:colOff>63500</xdr:colOff>
      <xdr:row>77</xdr:row>
      <xdr:rowOff>26688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159270"/>
          <a:ext cx="838200" cy="69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49986</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08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26688</xdr:rowOff>
    </xdr:from>
    <xdr:to>
      <xdr:col>19</xdr:col>
      <xdr:colOff>177800</xdr:colOff>
      <xdr:row>77</xdr:row>
      <xdr:rowOff>117587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228338"/>
          <a:ext cx="889000" cy="9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45086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903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76653</xdr:rowOff>
    </xdr:from>
    <xdr:to>
      <xdr:col>15</xdr:col>
      <xdr:colOff>50800</xdr:colOff>
      <xdr:row>77</xdr:row>
      <xdr:rowOff>117587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278303"/>
          <a:ext cx="889000" cy="40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121790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98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76653</xdr:rowOff>
    </xdr:from>
    <xdr:to>
      <xdr:col>10</xdr:col>
      <xdr:colOff>114300</xdr:colOff>
      <xdr:row>78</xdr:row>
      <xdr:rowOff>90277</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278303"/>
          <a:ext cx="889000" cy="185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70317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929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93916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24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78270</xdr:rowOff>
    </xdr:from>
    <xdr:to>
      <xdr:col>24</xdr:col>
      <xdr:colOff>114300</xdr:colOff>
      <xdr:row>77</xdr:row>
      <xdr:rowOff>8420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10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56697</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086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147338</xdr:rowOff>
    </xdr:from>
    <xdr:to>
      <xdr:col>20</xdr:col>
      <xdr:colOff>38100</xdr:colOff>
      <xdr:row>77</xdr:row>
      <xdr:rowOff>77488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177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68615</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270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66787</xdr:rowOff>
    </xdr:from>
    <xdr:to>
      <xdr:col>15</xdr:col>
      <xdr:colOff>101600</xdr:colOff>
      <xdr:row>77</xdr:row>
      <xdr:rowOff>168387</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26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159514</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361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25853</xdr:rowOff>
    </xdr:from>
    <xdr:to>
      <xdr:col>10</xdr:col>
      <xdr:colOff>165100</xdr:colOff>
      <xdr:row>77</xdr:row>
      <xdr:rowOff>127453</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22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118580</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32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39477</xdr:rowOff>
    </xdr:from>
    <xdr:to>
      <xdr:col>6</xdr:col>
      <xdr:colOff>38100</xdr:colOff>
      <xdr:row>78</xdr:row>
      <xdr:rowOff>141077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412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132204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505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112085</xdr:rowOff>
    </xdr:from>
    <xdr:to>
      <xdr:col>24</xdr:col>
      <xdr:colOff>63500</xdr:colOff>
      <xdr:row>96</xdr:row>
      <xdr:rowOff>129048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571285"/>
          <a:ext cx="838200" cy="16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150033</xdr:rowOff>
    </xdr:from>
    <xdr:to>
      <xdr:col>19</xdr:col>
      <xdr:colOff>177800</xdr:colOff>
      <xdr:row>96</xdr:row>
      <xdr:rowOff>129048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266333"/>
          <a:ext cx="889000" cy="32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31824</xdr:rowOff>
    </xdr:from>
    <xdr:to>
      <xdr:col>15</xdr:col>
      <xdr:colOff>50800</xdr:colOff>
      <xdr:row>94</xdr:row>
      <xdr:rowOff>150033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019300" y="15805224"/>
          <a:ext cx="889000" cy="46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40467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32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31824</xdr:rowOff>
    </xdr:from>
    <xdr:to>
      <xdr:col>10</xdr:col>
      <xdr:colOff>114300</xdr:colOff>
      <xdr:row>93</xdr:row>
      <xdr:rowOff>77727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5805224"/>
          <a:ext cx="889000" cy="21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87603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37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166722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62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61285</xdr:rowOff>
    </xdr:from>
    <xdr:to>
      <xdr:col>24</xdr:col>
      <xdr:colOff>114300</xdr:colOff>
      <xdr:row>96</xdr:row>
      <xdr:rowOff>162885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52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39712</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49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78248</xdr:rowOff>
    </xdr:from>
    <xdr:to>
      <xdr:col>20</xdr:col>
      <xdr:colOff>38100</xdr:colOff>
      <xdr:row>97</xdr:row>
      <xdr:rowOff>8398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3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170975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63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99233</xdr:rowOff>
    </xdr:from>
    <xdr:to>
      <xdr:col>15</xdr:col>
      <xdr:colOff>101600</xdr:colOff>
      <xdr:row>95</xdr:row>
      <xdr:rowOff>29383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21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45910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5990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152474</xdr:rowOff>
    </xdr:from>
    <xdr:to>
      <xdr:col>10</xdr:col>
      <xdr:colOff>165100</xdr:colOff>
      <xdr:row>92</xdr:row>
      <xdr:rowOff>82624</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575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90</xdr:row>
      <xdr:rowOff>99151</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5529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26927</xdr:rowOff>
    </xdr:from>
    <xdr:to>
      <xdr:col>6</xdr:col>
      <xdr:colOff>38100</xdr:colOff>
      <xdr:row>93</xdr:row>
      <xdr:rowOff>128527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597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91</xdr:row>
      <xdr:rowOff>145054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574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29972</xdr:rowOff>
    </xdr:from>
    <xdr:to>
      <xdr:col>55</xdr:col>
      <xdr:colOff>0</xdr:colOff>
      <xdr:row>38</xdr:row>
      <xdr:rowOff>35458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545072"/>
          <a:ext cx="8382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21286</xdr:rowOff>
    </xdr:from>
    <xdr:to>
      <xdr:col>50</xdr:col>
      <xdr:colOff>114300</xdr:colOff>
      <xdr:row>38</xdr:row>
      <xdr:rowOff>35458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536386"/>
          <a:ext cx="889000" cy="1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21286</xdr:rowOff>
    </xdr:from>
    <xdr:to>
      <xdr:col>45</xdr:col>
      <xdr:colOff>177800</xdr:colOff>
      <xdr:row>38</xdr:row>
      <xdr:rowOff>51003</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536386"/>
          <a:ext cx="889000" cy="2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61637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062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51003</xdr:rowOff>
    </xdr:from>
    <xdr:to>
      <xdr:col>41</xdr:col>
      <xdr:colOff>50800</xdr:colOff>
      <xdr:row>38</xdr:row>
      <xdr:rowOff>56490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566103"/>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46550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43349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150622</xdr:rowOff>
    </xdr:from>
    <xdr:to>
      <xdr:col>55</xdr:col>
      <xdr:colOff>50800</xdr:colOff>
      <xdr:row>38</xdr:row>
      <xdr:rowOff>80772</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9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65549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409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156108</xdr:rowOff>
    </xdr:from>
    <xdr:to>
      <xdr:col>50</xdr:col>
      <xdr:colOff>165100</xdr:colOff>
      <xdr:row>38</xdr:row>
      <xdr:rowOff>86258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9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77385</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5924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141935</xdr:rowOff>
    </xdr:from>
    <xdr:to>
      <xdr:col>46</xdr:col>
      <xdr:colOff>38100</xdr:colOff>
      <xdr:row>38</xdr:row>
      <xdr:rowOff>72086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4855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63213</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5783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203</xdr:rowOff>
    </xdr:from>
    <xdr:to>
      <xdr:col>41</xdr:col>
      <xdr:colOff>101600</xdr:colOff>
      <xdr:row>38</xdr:row>
      <xdr:rowOff>101803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51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92930</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608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5690</xdr:rowOff>
    </xdr:from>
    <xdr:to>
      <xdr:col>36</xdr:col>
      <xdr:colOff>165100</xdr:colOff>
      <xdr:row>38</xdr:row>
      <xdr:rowOff>107290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52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98417</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6135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8789</xdr:rowOff>
    </xdr:from>
    <xdr:to>
      <xdr:col>55</xdr:col>
      <xdr:colOff>0</xdr:colOff>
      <xdr:row>58</xdr:row>
      <xdr:rowOff>33782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9952889"/>
          <a:ext cx="838200" cy="24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8789</xdr:rowOff>
    </xdr:from>
    <xdr:to>
      <xdr:col>50</xdr:col>
      <xdr:colOff>114300</xdr:colOff>
      <xdr:row>58</xdr:row>
      <xdr:rowOff>35458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9952889"/>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35458</xdr:rowOff>
    </xdr:from>
    <xdr:to>
      <xdr:col>45</xdr:col>
      <xdr:colOff>177800</xdr:colOff>
      <xdr:row>58</xdr:row>
      <xdr:rowOff>51689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979558"/>
          <a:ext cx="889000" cy="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51689</xdr:rowOff>
    </xdr:from>
    <xdr:to>
      <xdr:col>41</xdr:col>
      <xdr:colOff>50800</xdr:colOff>
      <xdr:row>58</xdr:row>
      <xdr:rowOff>72568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995789"/>
          <a:ext cx="889000" cy="20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154432</xdr:rowOff>
    </xdr:from>
    <xdr:to>
      <xdr:col>55</xdr:col>
      <xdr:colOff>50800</xdr:colOff>
      <xdr:row>58</xdr:row>
      <xdr:rowOff>84582</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92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132859</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05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129439</xdr:rowOff>
    </xdr:from>
    <xdr:to>
      <xdr:col>50</xdr:col>
      <xdr:colOff>165100</xdr:colOff>
      <xdr:row>58</xdr:row>
      <xdr:rowOff>59589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902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50716</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9994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156108</xdr:rowOff>
    </xdr:from>
    <xdr:to>
      <xdr:col>46</xdr:col>
      <xdr:colOff>38100</xdr:colOff>
      <xdr:row>58</xdr:row>
      <xdr:rowOff>86258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92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77385</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021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xdr:rowOff>
    </xdr:from>
    <xdr:to>
      <xdr:col>41</xdr:col>
      <xdr:colOff>101600</xdr:colOff>
      <xdr:row>58</xdr:row>
      <xdr:rowOff>102489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94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93616</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1003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21768</xdr:rowOff>
    </xdr:from>
    <xdr:to>
      <xdr:col>36</xdr:col>
      <xdr:colOff>165100</xdr:colOff>
      <xdr:row>58</xdr:row>
      <xdr:rowOff>123368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96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114495</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058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134232</xdr:rowOff>
    </xdr:from>
    <xdr:to>
      <xdr:col>55</xdr:col>
      <xdr:colOff>0</xdr:colOff>
      <xdr:row>78</xdr:row>
      <xdr:rowOff>156045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507332"/>
          <a:ext cx="838200" cy="2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132462</xdr:rowOff>
    </xdr:from>
    <xdr:to>
      <xdr:col>50</xdr:col>
      <xdr:colOff>114300</xdr:colOff>
      <xdr:row>78</xdr:row>
      <xdr:rowOff>134232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505562"/>
          <a:ext cx="889000" cy="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132462</xdr:rowOff>
    </xdr:from>
    <xdr:to>
      <xdr:col>45</xdr:col>
      <xdr:colOff>177800</xdr:colOff>
      <xdr:row>78</xdr:row>
      <xdr:rowOff>139661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505562"/>
          <a:ext cx="889000" cy="7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91046</xdr:rowOff>
    </xdr:from>
    <xdr:to>
      <xdr:col>41</xdr:col>
      <xdr:colOff>50800</xdr:colOff>
      <xdr:row>78</xdr:row>
      <xdr:rowOff>139661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464146"/>
          <a:ext cx="889000" cy="48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105245</xdr:rowOff>
    </xdr:from>
    <xdr:to>
      <xdr:col>55</xdr:col>
      <xdr:colOff>50800</xdr:colOff>
      <xdr:row>79</xdr:row>
      <xdr:rowOff>35395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7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20172</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93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83432</xdr:rowOff>
    </xdr:from>
    <xdr:to>
      <xdr:col>50</xdr:col>
      <xdr:colOff>165100</xdr:colOff>
      <xdr:row>79</xdr:row>
      <xdr:rowOff>13582</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5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4709</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4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81662</xdr:rowOff>
    </xdr:from>
    <xdr:to>
      <xdr:col>46</xdr:col>
      <xdr:colOff>38100</xdr:colOff>
      <xdr:row>79</xdr:row>
      <xdr:rowOff>11812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54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2939</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547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88861</xdr:rowOff>
    </xdr:from>
    <xdr:to>
      <xdr:col>41</xdr:col>
      <xdr:colOff>101600</xdr:colOff>
      <xdr:row>79</xdr:row>
      <xdr:rowOff>19011</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6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10138</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55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40246</xdr:rowOff>
    </xdr:from>
    <xdr:to>
      <xdr:col>36</xdr:col>
      <xdr:colOff>165100</xdr:colOff>
      <xdr:row>78</xdr:row>
      <xdr:rowOff>141846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1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132973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50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37630</xdr:rowOff>
    </xdr:from>
    <xdr:to>
      <xdr:col>55</xdr:col>
      <xdr:colOff>0</xdr:colOff>
      <xdr:row>98</xdr:row>
      <xdr:rowOff>75767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39730"/>
          <a:ext cx="838200" cy="38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63467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1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75767</xdr:rowOff>
    </xdr:from>
    <xdr:to>
      <xdr:col>50</xdr:col>
      <xdr:colOff>114300</xdr:colOff>
      <xdr:row>98</xdr:row>
      <xdr:rowOff>89636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877867"/>
          <a:ext cx="889000" cy="1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89636</xdr:rowOff>
    </xdr:from>
    <xdr:to>
      <xdr:col>45</xdr:col>
      <xdr:colOff>177800</xdr:colOff>
      <xdr:row>98</xdr:row>
      <xdr:rowOff>108705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891736"/>
          <a:ext cx="889000" cy="1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162468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108705</xdr:rowOff>
    </xdr:from>
    <xdr:to>
      <xdr:col>41</xdr:col>
      <xdr:colOff>50800</xdr:colOff>
      <xdr:row>98</xdr:row>
      <xdr:rowOff>155360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910805"/>
          <a:ext cx="889000" cy="4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158280</xdr:rowOff>
    </xdr:from>
    <xdr:to>
      <xdr:col>55</xdr:col>
      <xdr:colOff>50800</xdr:colOff>
      <xdr:row>98</xdr:row>
      <xdr:rowOff>88430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8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73207</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03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24967</xdr:rowOff>
    </xdr:from>
    <xdr:to>
      <xdr:col>50</xdr:col>
      <xdr:colOff>165100</xdr:colOff>
      <xdr:row>98</xdr:row>
      <xdr:rowOff>126567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2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117694</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91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38836</xdr:rowOff>
    </xdr:from>
    <xdr:to>
      <xdr:col>46</xdr:col>
      <xdr:colOff>38100</xdr:colOff>
      <xdr:row>98</xdr:row>
      <xdr:rowOff>140436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4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131563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93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57905</xdr:rowOff>
    </xdr:from>
    <xdr:to>
      <xdr:col>41</xdr:col>
      <xdr:colOff>101600</xdr:colOff>
      <xdr:row>98</xdr:row>
      <xdr:rowOff>159505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86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150632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95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104560</xdr:rowOff>
    </xdr:from>
    <xdr:to>
      <xdr:col>36</xdr:col>
      <xdr:colOff>165100</xdr:colOff>
      <xdr:row>99</xdr:row>
      <xdr:rowOff>34710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90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25837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999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162125</xdr:rowOff>
    </xdr:from>
    <xdr:to>
      <xdr:col>85</xdr:col>
      <xdr:colOff>127000</xdr:colOff>
      <xdr:row>37</xdr:row>
      <xdr:rowOff>159948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162875"/>
          <a:ext cx="838200" cy="340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169217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169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110091</xdr:rowOff>
    </xdr:from>
    <xdr:to>
      <xdr:col>81</xdr:col>
      <xdr:colOff>50800</xdr:colOff>
      <xdr:row>37</xdr:row>
      <xdr:rowOff>159948</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4592300" y="6453741"/>
          <a:ext cx="889000" cy="4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70411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7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110091</xdr:rowOff>
    </xdr:from>
    <xdr:to>
      <xdr:col>76</xdr:col>
      <xdr:colOff>114300</xdr:colOff>
      <xdr:row>37</xdr:row>
      <xdr:rowOff>128705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453741"/>
          <a:ext cx="889000" cy="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143455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69052</xdr:rowOff>
    </xdr:from>
    <xdr:to>
      <xdr:col>71</xdr:col>
      <xdr:colOff>177800</xdr:colOff>
      <xdr:row>37</xdr:row>
      <xdr:rowOff>128705</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6412702"/>
          <a:ext cx="889000" cy="5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8254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111325</xdr:rowOff>
    </xdr:from>
    <xdr:to>
      <xdr:col>85</xdr:col>
      <xdr:colOff>177800</xdr:colOff>
      <xdr:row>36</xdr:row>
      <xdr:rowOff>41475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11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134202</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596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109148</xdr:rowOff>
    </xdr:from>
    <xdr:to>
      <xdr:col>81</xdr:col>
      <xdr:colOff>101600</xdr:colOff>
      <xdr:row>38</xdr:row>
      <xdr:rowOff>39298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45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30425</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54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59291</xdr:rowOff>
    </xdr:from>
    <xdr:to>
      <xdr:col>76</xdr:col>
      <xdr:colOff>165100</xdr:colOff>
      <xdr:row>37</xdr:row>
      <xdr:rowOff>160891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40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152018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495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77905</xdr:rowOff>
    </xdr:from>
    <xdr:to>
      <xdr:col>72</xdr:col>
      <xdr:colOff>38100</xdr:colOff>
      <xdr:row>38</xdr:row>
      <xdr:rowOff>8055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42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170632</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51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18252</xdr:rowOff>
    </xdr:from>
    <xdr:to>
      <xdr:col>67</xdr:col>
      <xdr:colOff>101600</xdr:colOff>
      <xdr:row>37</xdr:row>
      <xdr:rowOff>119852</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36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110979</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45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152588</xdr:rowOff>
    </xdr:from>
    <xdr:to>
      <xdr:col>85</xdr:col>
      <xdr:colOff>127000</xdr:colOff>
      <xdr:row>56</xdr:row>
      <xdr:rowOff>8655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5481300" y="9239438"/>
          <a:ext cx="838200" cy="370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86244</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515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8655</xdr:rowOff>
    </xdr:from>
    <xdr:to>
      <xdr:col>81</xdr:col>
      <xdr:colOff>50800</xdr:colOff>
      <xdr:row>56</xdr:row>
      <xdr:rowOff>171447</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9609855"/>
          <a:ext cx="889000" cy="162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139993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74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171447</xdr:rowOff>
    </xdr:from>
    <xdr:to>
      <xdr:col>76</xdr:col>
      <xdr:colOff>114300</xdr:colOff>
      <xdr:row>58</xdr:row>
      <xdr:rowOff>26486</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3703300" y="9772647"/>
          <a:ext cx="889000" cy="19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35034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46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26486</xdr:rowOff>
    </xdr:from>
    <xdr:to>
      <xdr:col>71</xdr:col>
      <xdr:colOff>177800</xdr:colOff>
      <xdr:row>58</xdr:row>
      <xdr:rowOff>98581</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2814300" y="9970586"/>
          <a:ext cx="889000" cy="72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79325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50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24290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45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101788</xdr:rowOff>
    </xdr:from>
    <xdr:to>
      <xdr:col>85</xdr:col>
      <xdr:colOff>177800</xdr:colOff>
      <xdr:row>54</xdr:row>
      <xdr:rowOff>31938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18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124665</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04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129305</xdr:rowOff>
    </xdr:from>
    <xdr:to>
      <xdr:col>81</xdr:col>
      <xdr:colOff>101600</xdr:colOff>
      <xdr:row>56</xdr:row>
      <xdr:rowOff>59455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55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75982</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33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120647</xdr:rowOff>
    </xdr:from>
    <xdr:to>
      <xdr:col>76</xdr:col>
      <xdr:colOff>165100</xdr:colOff>
      <xdr:row>57</xdr:row>
      <xdr:rowOff>50797</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721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41924</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9814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147136</xdr:rowOff>
    </xdr:from>
    <xdr:to>
      <xdr:col>72</xdr:col>
      <xdr:colOff>38100</xdr:colOff>
      <xdr:row>58</xdr:row>
      <xdr:rowOff>77286</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91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68413</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1001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47781</xdr:rowOff>
    </xdr:from>
    <xdr:to>
      <xdr:col>67</xdr:col>
      <xdr:colOff>101600</xdr:colOff>
      <xdr:row>58</xdr:row>
      <xdr:rowOff>149381</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991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140508</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10084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69160</xdr:rowOff>
    </xdr:from>
    <xdr:to>
      <xdr:col>85</xdr:col>
      <xdr:colOff>127000</xdr:colOff>
      <xdr:row>79</xdr:row>
      <xdr:rowOff>73188</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5481300" y="13613710"/>
          <a:ext cx="838200" cy="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136108</xdr:rowOff>
    </xdr:from>
    <xdr:to>
      <xdr:col>81</xdr:col>
      <xdr:colOff>50800</xdr:colOff>
      <xdr:row>79</xdr:row>
      <xdr:rowOff>69160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4592300" y="13509208"/>
          <a:ext cx="889000" cy="104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133930</xdr:rowOff>
    </xdr:from>
    <xdr:to>
      <xdr:col>76</xdr:col>
      <xdr:colOff>114300</xdr:colOff>
      <xdr:row>78</xdr:row>
      <xdr:rowOff>136108</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507030"/>
          <a:ext cx="8890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56768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601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133930</xdr:rowOff>
    </xdr:from>
    <xdr:to>
      <xdr:col>71</xdr:col>
      <xdr:colOff>177800</xdr:colOff>
      <xdr:row>79</xdr:row>
      <xdr:rowOff>9616</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flipV="1">
          <a:off x="12814300" y="13507030"/>
          <a:ext cx="889000" cy="47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22388</xdr:rowOff>
    </xdr:from>
    <xdr:to>
      <xdr:col>85</xdr:col>
      <xdr:colOff>177800</xdr:colOff>
      <xdr:row>79</xdr:row>
      <xdr:rowOff>123988</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6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108765</xdr:rowOff>
    </xdr:from>
    <xdr:ext cx="378565"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481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18360</xdr:rowOff>
    </xdr:from>
    <xdr:to>
      <xdr:col>81</xdr:col>
      <xdr:colOff>101600</xdr:colOff>
      <xdr:row>79</xdr:row>
      <xdr:rowOff>119960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6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111087</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292017" y="136556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85308</xdr:rowOff>
    </xdr:from>
    <xdr:to>
      <xdr:col>76</xdr:col>
      <xdr:colOff>165100</xdr:colOff>
      <xdr:row>79</xdr:row>
      <xdr:rowOff>15458</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45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31985</xdr:rowOff>
    </xdr:from>
    <xdr:ext cx="469744"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357428" y="13233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83130</xdr:rowOff>
    </xdr:from>
    <xdr:to>
      <xdr:col>72</xdr:col>
      <xdr:colOff>38100</xdr:colOff>
      <xdr:row>79</xdr:row>
      <xdr:rowOff>13280</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45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4407</xdr:rowOff>
    </xdr:from>
    <xdr:ext cx="469744"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468428" y="1354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130266</xdr:rowOff>
    </xdr:from>
    <xdr:to>
      <xdr:col>67</xdr:col>
      <xdr:colOff>101600</xdr:colOff>
      <xdr:row>79</xdr:row>
      <xdr:rowOff>60416</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50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51543</xdr:rowOff>
    </xdr:from>
    <xdr:ext cx="378565"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625017" y="135960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78984</xdr:rowOff>
    </xdr:from>
    <xdr:to>
      <xdr:col>85</xdr:col>
      <xdr:colOff>127000</xdr:colOff>
      <xdr:row>97</xdr:row>
      <xdr:rowOff>96129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709634"/>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61073</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348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66754</xdr:rowOff>
    </xdr:from>
    <xdr:to>
      <xdr:col>81</xdr:col>
      <xdr:colOff>50800</xdr:colOff>
      <xdr:row>97</xdr:row>
      <xdr:rowOff>96129</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697404"/>
          <a:ext cx="889000" cy="29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149762</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26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66754</xdr:rowOff>
    </xdr:from>
    <xdr:to>
      <xdr:col>76</xdr:col>
      <xdr:colOff>114300</xdr:colOff>
      <xdr:row>97</xdr:row>
      <xdr:rowOff>105615</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697404"/>
          <a:ext cx="889000" cy="3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147407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263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105615</xdr:rowOff>
    </xdr:from>
    <xdr:to>
      <xdr:col>71</xdr:col>
      <xdr:colOff>177800</xdr:colOff>
      <xdr:row>97</xdr:row>
      <xdr:rowOff>106645</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736265"/>
          <a:ext cx="889000" cy="1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150906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26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167434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28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28184</xdr:rowOff>
    </xdr:from>
    <xdr:to>
      <xdr:col>85</xdr:col>
      <xdr:colOff>177800</xdr:colOff>
      <xdr:row>97</xdr:row>
      <xdr:rowOff>129784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5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6611</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3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45329</xdr:rowOff>
    </xdr:from>
    <xdr:to>
      <xdr:col>81</xdr:col>
      <xdr:colOff>101600</xdr:colOff>
      <xdr:row>97</xdr:row>
      <xdr:rowOff>146929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7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138056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6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15954</xdr:rowOff>
    </xdr:from>
    <xdr:to>
      <xdr:col>76</xdr:col>
      <xdr:colOff>165100</xdr:colOff>
      <xdr:row>97</xdr:row>
      <xdr:rowOff>117554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46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108681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739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54815</xdr:rowOff>
    </xdr:from>
    <xdr:to>
      <xdr:col>72</xdr:col>
      <xdr:colOff>38100</xdr:colOff>
      <xdr:row>97</xdr:row>
      <xdr:rowOff>156415</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8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147542</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778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55845</xdr:rowOff>
    </xdr:from>
    <xdr:to>
      <xdr:col>67</xdr:col>
      <xdr:colOff>101600</xdr:colOff>
      <xdr:row>97</xdr:row>
      <xdr:rowOff>157445</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8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148572</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779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41783</xdr:rowOff>
    </xdr:from>
    <xdr:to>
      <xdr:col>116</xdr:col>
      <xdr:colOff>63500</xdr:colOff>
      <xdr:row>39</xdr:row>
      <xdr:rowOff>42164</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flipV="1">
          <a:off x="21323300" y="6728333"/>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111586</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55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42164</xdr:rowOff>
    </xdr:from>
    <xdr:to>
      <xdr:col>111</xdr:col>
      <xdr:colOff>177800</xdr:colOff>
      <xdr:row>39</xdr:row>
      <xdr:rowOff>42164</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287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42164</xdr:rowOff>
    </xdr:from>
    <xdr:to>
      <xdr:col>107</xdr:col>
      <xdr:colOff>50800</xdr:colOff>
      <xdr:row>39</xdr:row>
      <xdr:rowOff>42355</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flipV="1">
          <a:off x="19545300" y="6728714"/>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42164</xdr:rowOff>
    </xdr:from>
    <xdr:to>
      <xdr:col>102</xdr:col>
      <xdr:colOff>114300</xdr:colOff>
      <xdr:row>39</xdr:row>
      <xdr:rowOff>42355</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28714"/>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162433</xdr:rowOff>
    </xdr:from>
    <xdr:to>
      <xdr:col>116</xdr:col>
      <xdr:colOff>114300</xdr:colOff>
      <xdr:row>39</xdr:row>
      <xdr:rowOff>92583</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7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77360</xdr:rowOff>
    </xdr:from>
    <xdr:ext cx="313932"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24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162814</xdr:rowOff>
    </xdr:from>
    <xdr:to>
      <xdr:col>112</xdr:col>
      <xdr:colOff>38100</xdr:colOff>
      <xdr:row>39</xdr:row>
      <xdr:rowOff>92964</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7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84091</xdr:rowOff>
    </xdr:from>
    <xdr:ext cx="313932"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66333" y="6770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162814</xdr:rowOff>
    </xdr:from>
    <xdr:to>
      <xdr:col>107</xdr:col>
      <xdr:colOff>101600</xdr:colOff>
      <xdr:row>39</xdr:row>
      <xdr:rowOff>92964</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7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84091</xdr:rowOff>
    </xdr:from>
    <xdr:ext cx="313932"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277333" y="6770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163005</xdr:rowOff>
    </xdr:from>
    <xdr:to>
      <xdr:col>102</xdr:col>
      <xdr:colOff>165100</xdr:colOff>
      <xdr:row>39</xdr:row>
      <xdr:rowOff>93155</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7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84282</xdr:rowOff>
    </xdr:from>
    <xdr:ext cx="313932"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388333" y="67708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162814</xdr:rowOff>
    </xdr:from>
    <xdr:to>
      <xdr:col>98</xdr:col>
      <xdr:colOff>38100</xdr:colOff>
      <xdr:row>39</xdr:row>
      <xdr:rowOff>92964</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7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84091</xdr:rowOff>
    </xdr:from>
    <xdr:ext cx="313932"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499333" y="6770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民生費は、障害福祉サービス費や児童手当支給費、公立保育所等費等の増加により、住民一人当たり対前年度比</a:t>
          </a:r>
          <a:r>
            <a:rPr kumimoji="1" lang="en-US" altLang="ja-JP" sz="1300">
              <a:latin typeface="ＭＳ Ｐゴシック" panose="020B0600070205080204" pitchFamily="50" charset="-128"/>
              <a:ea typeface="ＭＳ Ｐゴシック" panose="020B0600070205080204" pitchFamily="50" charset="-128"/>
            </a:rPr>
            <a:t>9,064</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206,395</a:t>
          </a:r>
          <a:r>
            <a:rPr kumimoji="1" lang="ja-JP" altLang="en-US" sz="1300">
              <a:latin typeface="ＭＳ Ｐゴシック" panose="020B0600070205080204" pitchFamily="50" charset="-128"/>
              <a:ea typeface="ＭＳ Ｐゴシック" panose="020B0600070205080204" pitchFamily="50" charset="-128"/>
            </a:rPr>
            <a:t>円となったが、類似団体平均を下回っている。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消防費は、新たな消防署建設に係る消防施設整備事業費の増加により、住民一人当たり対前年度比</a:t>
          </a:r>
          <a:r>
            <a:rPr kumimoji="1" lang="en-US" altLang="ja-JP" sz="1300">
              <a:latin typeface="ＭＳ Ｐゴシック" panose="020B0600070205080204" pitchFamily="50" charset="-128"/>
              <a:ea typeface="ＭＳ Ｐゴシック" panose="020B0600070205080204" pitchFamily="50" charset="-128"/>
            </a:rPr>
            <a:t>3,130</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14,719</a:t>
          </a:r>
          <a:r>
            <a:rPr kumimoji="1" lang="ja-JP" altLang="en-US" sz="1300">
              <a:latin typeface="ＭＳ Ｐゴシック" panose="020B0600070205080204" pitchFamily="50" charset="-128"/>
              <a:ea typeface="ＭＳ Ｐゴシック" panose="020B0600070205080204" pitchFamily="50" charset="-128"/>
            </a:rPr>
            <a:t>円となり、類似団体平均を上回っている。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教育費は、学校施設の長寿命化改良工事や学校トイレ改修工事に伴う工事費や公立幼稚園の施設改修費などの増もあり、住民一人当たり対前年度比</a:t>
          </a:r>
          <a:r>
            <a:rPr kumimoji="1" lang="en-US" altLang="ja-JP" sz="1300">
              <a:latin typeface="ＭＳ Ｐゴシック" panose="020B0600070205080204" pitchFamily="50" charset="-128"/>
              <a:ea typeface="ＭＳ Ｐゴシック" panose="020B0600070205080204" pitchFamily="50" charset="-128"/>
            </a:rPr>
            <a:t>12,963</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65,549</a:t>
          </a:r>
          <a:r>
            <a:rPr kumimoji="1" lang="ja-JP" altLang="en-US" sz="1300">
              <a:latin typeface="ＭＳ Ｐゴシック" panose="020B0600070205080204" pitchFamily="50" charset="-128"/>
              <a:ea typeface="ＭＳ Ｐゴシック" panose="020B0600070205080204" pitchFamily="50" charset="-128"/>
            </a:rPr>
            <a:t>円となり、類似団体平均を上回っている。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財政調整基金残高は、取崩を行い対前年度比</a:t>
          </a:r>
          <a:r>
            <a:rPr kumimoji="1" lang="en-US" altLang="ja-JP" sz="1200">
              <a:latin typeface="ＭＳ ゴシック" pitchFamily="49" charset="-128"/>
              <a:ea typeface="ＭＳ ゴシック" pitchFamily="49" charset="-128"/>
            </a:rPr>
            <a:t>1.43</a:t>
          </a:r>
          <a:r>
            <a:rPr kumimoji="1" lang="ja-JP" altLang="en-US" sz="1200">
              <a:latin typeface="ＭＳ ゴシック" pitchFamily="49" charset="-128"/>
              <a:ea typeface="ＭＳ ゴシック" pitchFamily="49" charset="-128"/>
            </a:rPr>
            <a:t>ポイント減の</a:t>
          </a:r>
          <a:r>
            <a:rPr kumimoji="1" lang="en-US" altLang="ja-JP" sz="1200">
              <a:latin typeface="ＭＳ ゴシック" pitchFamily="49" charset="-128"/>
              <a:ea typeface="ＭＳ ゴシック" pitchFamily="49" charset="-128"/>
            </a:rPr>
            <a:t>12.48</a:t>
          </a:r>
          <a:r>
            <a:rPr kumimoji="1" lang="ja-JP" altLang="en-US" sz="1200">
              <a:latin typeface="ＭＳ ゴシック" pitchFamily="49" charset="-128"/>
              <a:ea typeface="ＭＳ ゴシック" pitchFamily="49" charset="-128"/>
            </a:rPr>
            <a:t>％となった。近年は、コロナ禍のような不測の事態に備えるために積み増しも行っている。</a:t>
          </a:r>
        </a:p>
        <a:p>
          <a:r>
            <a:rPr kumimoji="1" lang="ja-JP" altLang="en-US" sz="1200">
              <a:latin typeface="ＭＳ ゴシック" pitchFamily="49" charset="-128"/>
              <a:ea typeface="ＭＳ ゴシック" pitchFamily="49" charset="-128"/>
            </a:rPr>
            <a:t>　実質収支額は、対前年度比</a:t>
          </a:r>
          <a:r>
            <a:rPr kumimoji="1" lang="en-US" altLang="ja-JP" sz="1200">
              <a:latin typeface="ＭＳ ゴシック" pitchFamily="49" charset="-128"/>
              <a:ea typeface="ＭＳ ゴシック" pitchFamily="49" charset="-128"/>
            </a:rPr>
            <a:t>0.18</a:t>
          </a:r>
          <a:r>
            <a:rPr kumimoji="1" lang="ja-JP" altLang="en-US" sz="1200">
              <a:latin typeface="ＭＳ ゴシック" pitchFamily="49" charset="-128"/>
              <a:ea typeface="ＭＳ ゴシック" pitchFamily="49" charset="-128"/>
            </a:rPr>
            <a:t>ポイント増の</a:t>
          </a:r>
          <a:r>
            <a:rPr kumimoji="1" lang="en-US" altLang="ja-JP" sz="1200">
              <a:latin typeface="ＭＳ ゴシック" pitchFamily="49" charset="-128"/>
              <a:ea typeface="ＭＳ ゴシック" pitchFamily="49" charset="-128"/>
            </a:rPr>
            <a:t>3.60</a:t>
          </a:r>
          <a:r>
            <a:rPr kumimoji="1" lang="ja-JP" altLang="en-US" sz="1200">
              <a:latin typeface="ＭＳ ゴシック" pitchFamily="49" charset="-128"/>
              <a:ea typeface="ＭＳ ゴシック" pitchFamily="49" charset="-128"/>
            </a:rPr>
            <a:t>％となり、実質単年度収支は、対前年度比</a:t>
          </a:r>
          <a:r>
            <a:rPr kumimoji="1" lang="en-US" altLang="ja-JP" sz="1200">
              <a:latin typeface="ＭＳ ゴシック" pitchFamily="49" charset="-128"/>
              <a:ea typeface="ＭＳ ゴシック" pitchFamily="49" charset="-128"/>
            </a:rPr>
            <a:t>0.21</a:t>
          </a:r>
          <a:r>
            <a:rPr kumimoji="1" lang="ja-JP" altLang="en-US" sz="1200">
              <a:latin typeface="ＭＳ ゴシック" pitchFamily="49" charset="-128"/>
              <a:ea typeface="ＭＳ ゴシック" pitchFamily="49" charset="-128"/>
            </a:rPr>
            <a:t>ポイント減の▲</a:t>
          </a:r>
          <a:r>
            <a:rPr kumimoji="1" lang="en-US" altLang="ja-JP" sz="1200">
              <a:latin typeface="ＭＳ ゴシック" pitchFamily="49" charset="-128"/>
              <a:ea typeface="ＭＳ ゴシック" pitchFamily="49" charset="-128"/>
            </a:rPr>
            <a:t>0.65</a:t>
          </a:r>
          <a:r>
            <a:rPr kumimoji="1" lang="ja-JP" altLang="en-US" sz="1200">
              <a:latin typeface="ＭＳ ゴシック" pitchFamily="49" charset="-128"/>
              <a:ea typeface="ＭＳ ゴシック" pitchFamily="49" charset="-128"/>
            </a:rPr>
            <a:t>％となった。</a:t>
          </a:r>
        </a:p>
        <a:p>
          <a:r>
            <a:rPr kumimoji="1" lang="ja-JP" altLang="en-US" sz="1200">
              <a:latin typeface="ＭＳ ゴシック" pitchFamily="49" charset="-128"/>
              <a:ea typeface="ＭＳ ゴシック" pitchFamily="49" charset="-128"/>
            </a:rPr>
            <a:t>　今後とも、中長期的な健全財政の堅持に努め、将来負担の軽減はもとより、持続可能な都市経営による質の高いサービスの実現を目指す。</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年度に従前より赤字経営であった競輪事業特別会計を廃止して以降、全ての会計で実質赤字額が発生していない。</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　地方独立行政法人への移行に伴い、病院事業会計及び介護老人保健施設事業会計については、平成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年度末で閉鎖し、平成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年度より企業債未償還分を病院事業債として特別会計で管理している。</a:t>
          </a:r>
        </a:p>
        <a:p>
          <a:r>
            <a:rPr kumimoji="1" lang="ja-JP" altLang="en-US" sz="1400">
              <a:latin typeface="ＭＳ ゴシック" pitchFamily="49" charset="-128"/>
              <a:ea typeface="ＭＳ ゴシック" pitchFamily="49" charset="-128"/>
            </a:rPr>
            <a:t>　実質収支額・余剰額の約７割がガス事業及び下水道事業であることから、一層、他の事業会計での健全な経営の継続が必要である。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0.5" zeroHeight="1" x14ac:dyDescent="0.25"/>
  <cols>
    <col min="1" max="11" width="2.06640625" style="162" customWidth="1"/>
    <col min="12" max="12" width="2.265625" style="162" customWidth="1"/>
    <col min="13" max="17" width="2.33203125" style="162" customWidth="1"/>
    <col min="18" max="119" width="2.06640625" style="162" customWidth="1"/>
    <col min="120" max="16384" width="0" style="162" hidden="1"/>
  </cols>
  <sheetData>
    <row r="1" spans="1:119" ht="33" customHeight="1" x14ac:dyDescent="0.2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3.25" thickBot="1" x14ac:dyDescent="0.3">
      <c r="B2" s="164" t="s">
        <v>77</v>
      </c>
      <c r="C2" s="164"/>
      <c r="D2" s="165"/>
    </row>
    <row r="3" spans="1:119" ht="18.75" customHeight="1" thickBot="1" x14ac:dyDescent="0.3">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149319786</v>
      </c>
      <c r="BO4" s="436"/>
      <c r="BP4" s="436"/>
      <c r="BQ4" s="436"/>
      <c r="BR4" s="436"/>
      <c r="BS4" s="436"/>
      <c r="BT4" s="436"/>
      <c r="BU4" s="437"/>
      <c r="BV4" s="435">
        <v>140553945</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3.6</v>
      </c>
      <c r="CU4" s="576"/>
      <c r="CV4" s="576"/>
      <c r="CW4" s="576"/>
      <c r="CX4" s="576"/>
      <c r="CY4" s="576"/>
      <c r="CZ4" s="576"/>
      <c r="DA4" s="577"/>
      <c r="DB4" s="575">
        <v>3.4</v>
      </c>
      <c r="DC4" s="576"/>
      <c r="DD4" s="576"/>
      <c r="DE4" s="576"/>
      <c r="DF4" s="576"/>
      <c r="DG4" s="576"/>
      <c r="DH4" s="576"/>
      <c r="DI4" s="577"/>
    </row>
    <row r="5" spans="1:119" ht="18.75" customHeight="1" x14ac:dyDescent="0.2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146270710</v>
      </c>
      <c r="BO5" s="407"/>
      <c r="BP5" s="407"/>
      <c r="BQ5" s="407"/>
      <c r="BR5" s="407"/>
      <c r="BS5" s="407"/>
      <c r="BT5" s="407"/>
      <c r="BU5" s="408"/>
      <c r="BV5" s="406">
        <v>137297742</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92.8</v>
      </c>
      <c r="CU5" s="404"/>
      <c r="CV5" s="404"/>
      <c r="CW5" s="404"/>
      <c r="CX5" s="404"/>
      <c r="CY5" s="404"/>
      <c r="CZ5" s="404"/>
      <c r="DA5" s="405"/>
      <c r="DB5" s="403">
        <v>92.4</v>
      </c>
      <c r="DC5" s="404"/>
      <c r="DD5" s="404"/>
      <c r="DE5" s="404"/>
      <c r="DF5" s="404"/>
      <c r="DG5" s="404"/>
      <c r="DH5" s="404"/>
      <c r="DI5" s="405"/>
    </row>
    <row r="6" spans="1:119" ht="18.75" customHeight="1" x14ac:dyDescent="0.2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3049076</v>
      </c>
      <c r="BO6" s="407"/>
      <c r="BP6" s="407"/>
      <c r="BQ6" s="407"/>
      <c r="BR6" s="407"/>
      <c r="BS6" s="407"/>
      <c r="BT6" s="407"/>
      <c r="BU6" s="408"/>
      <c r="BV6" s="406">
        <v>3256203</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93.3</v>
      </c>
      <c r="CU6" s="550"/>
      <c r="CV6" s="550"/>
      <c r="CW6" s="550"/>
      <c r="CX6" s="550"/>
      <c r="CY6" s="550"/>
      <c r="CZ6" s="550"/>
      <c r="DA6" s="551"/>
      <c r="DB6" s="549">
        <v>94.1</v>
      </c>
      <c r="DC6" s="550"/>
      <c r="DD6" s="550"/>
      <c r="DE6" s="550"/>
      <c r="DF6" s="550"/>
      <c r="DG6" s="550"/>
      <c r="DH6" s="550"/>
      <c r="DI6" s="551"/>
    </row>
    <row r="7" spans="1:119" ht="18.75" customHeight="1" x14ac:dyDescent="0.2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254055</v>
      </c>
      <c r="BO7" s="407"/>
      <c r="BP7" s="407"/>
      <c r="BQ7" s="407"/>
      <c r="BR7" s="407"/>
      <c r="BS7" s="407"/>
      <c r="BT7" s="407"/>
      <c r="BU7" s="408"/>
      <c r="BV7" s="406">
        <v>673871</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77712272</v>
      </c>
      <c r="CU7" s="407"/>
      <c r="CV7" s="407"/>
      <c r="CW7" s="407"/>
      <c r="CX7" s="407"/>
      <c r="CY7" s="407"/>
      <c r="CZ7" s="407"/>
      <c r="DA7" s="408"/>
      <c r="DB7" s="406">
        <v>75498436</v>
      </c>
      <c r="DC7" s="407"/>
      <c r="DD7" s="407"/>
      <c r="DE7" s="407"/>
      <c r="DF7" s="407"/>
      <c r="DG7" s="407"/>
      <c r="DH7" s="407"/>
      <c r="DI7" s="408"/>
    </row>
    <row r="8" spans="1:119" ht="18.75" customHeight="1" thickBot="1" x14ac:dyDescent="0.3">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104</v>
      </c>
      <c r="AV8" s="465"/>
      <c r="AW8" s="465"/>
      <c r="AX8" s="465"/>
      <c r="AY8" s="420" t="s">
        <v>105</v>
      </c>
      <c r="AZ8" s="421"/>
      <c r="BA8" s="421"/>
      <c r="BB8" s="421"/>
      <c r="BC8" s="421"/>
      <c r="BD8" s="421"/>
      <c r="BE8" s="421"/>
      <c r="BF8" s="421"/>
      <c r="BG8" s="421"/>
      <c r="BH8" s="421"/>
      <c r="BI8" s="421"/>
      <c r="BJ8" s="421"/>
      <c r="BK8" s="421"/>
      <c r="BL8" s="421"/>
      <c r="BM8" s="422"/>
      <c r="BN8" s="406">
        <v>2795021</v>
      </c>
      <c r="BO8" s="407"/>
      <c r="BP8" s="407"/>
      <c r="BQ8" s="407"/>
      <c r="BR8" s="407"/>
      <c r="BS8" s="407"/>
      <c r="BT8" s="407"/>
      <c r="BU8" s="408"/>
      <c r="BV8" s="406">
        <v>2582332</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0.76</v>
      </c>
      <c r="CU8" s="510"/>
      <c r="CV8" s="510"/>
      <c r="CW8" s="510"/>
      <c r="CX8" s="510"/>
      <c r="CY8" s="510"/>
      <c r="CZ8" s="510"/>
      <c r="DA8" s="511"/>
      <c r="DB8" s="509">
        <v>0.77</v>
      </c>
      <c r="DC8" s="510"/>
      <c r="DD8" s="510"/>
      <c r="DE8" s="510"/>
      <c r="DF8" s="510"/>
      <c r="DG8" s="510"/>
      <c r="DH8" s="510"/>
      <c r="DI8" s="511"/>
    </row>
    <row r="9" spans="1:119" ht="18.75" customHeight="1" thickBot="1" x14ac:dyDescent="0.3">
      <c r="A9" s="163"/>
      <c r="B9" s="538" t="s">
        <v>107</v>
      </c>
      <c r="C9" s="539"/>
      <c r="D9" s="539"/>
      <c r="E9" s="539"/>
      <c r="F9" s="539"/>
      <c r="G9" s="539"/>
      <c r="H9" s="539"/>
      <c r="I9" s="539"/>
      <c r="J9" s="539"/>
      <c r="K9" s="457"/>
      <c r="L9" s="540" t="s">
        <v>108</v>
      </c>
      <c r="M9" s="541"/>
      <c r="N9" s="541"/>
      <c r="O9" s="541"/>
      <c r="P9" s="541"/>
      <c r="Q9" s="542"/>
      <c r="R9" s="543">
        <v>345070</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212689</v>
      </c>
      <c r="BO9" s="407"/>
      <c r="BP9" s="407"/>
      <c r="BQ9" s="407"/>
      <c r="BR9" s="407"/>
      <c r="BS9" s="407"/>
      <c r="BT9" s="407"/>
      <c r="BU9" s="408"/>
      <c r="BV9" s="406">
        <v>-1114460</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10.4</v>
      </c>
      <c r="CU9" s="404"/>
      <c r="CV9" s="404"/>
      <c r="CW9" s="404"/>
      <c r="CX9" s="404"/>
      <c r="CY9" s="404"/>
      <c r="CZ9" s="404"/>
      <c r="DA9" s="405"/>
      <c r="DB9" s="403">
        <v>10.5</v>
      </c>
      <c r="DC9" s="404"/>
      <c r="DD9" s="404"/>
      <c r="DE9" s="404"/>
      <c r="DF9" s="404"/>
      <c r="DG9" s="404"/>
      <c r="DH9" s="404"/>
      <c r="DI9" s="405"/>
    </row>
    <row r="10" spans="1:119" ht="18.75" customHeight="1" thickBot="1" x14ac:dyDescent="0.3">
      <c r="A10" s="163"/>
      <c r="B10" s="538"/>
      <c r="C10" s="539"/>
      <c r="D10" s="539"/>
      <c r="E10" s="539"/>
      <c r="F10" s="539"/>
      <c r="G10" s="539"/>
      <c r="H10" s="539"/>
      <c r="I10" s="539"/>
      <c r="J10" s="539"/>
      <c r="K10" s="457"/>
      <c r="L10" s="362" t="s">
        <v>113</v>
      </c>
      <c r="M10" s="363"/>
      <c r="N10" s="363"/>
      <c r="O10" s="363"/>
      <c r="P10" s="363"/>
      <c r="Q10" s="364"/>
      <c r="R10" s="359">
        <v>340973</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6052</v>
      </c>
      <c r="BO10" s="407"/>
      <c r="BP10" s="407"/>
      <c r="BQ10" s="407"/>
      <c r="BR10" s="407"/>
      <c r="BS10" s="407"/>
      <c r="BT10" s="407"/>
      <c r="BU10" s="408"/>
      <c r="BV10" s="406">
        <v>782667</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3">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91000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5">
      <c r="A12" s="163"/>
      <c r="B12" s="512" t="s">
        <v>123</v>
      </c>
      <c r="C12" s="513"/>
      <c r="D12" s="513"/>
      <c r="E12" s="513"/>
      <c r="F12" s="513"/>
      <c r="G12" s="513"/>
      <c r="H12" s="513"/>
      <c r="I12" s="513"/>
      <c r="J12" s="513"/>
      <c r="K12" s="514"/>
      <c r="L12" s="521" t="s">
        <v>124</v>
      </c>
      <c r="M12" s="522"/>
      <c r="N12" s="522"/>
      <c r="O12" s="522"/>
      <c r="P12" s="522"/>
      <c r="Q12" s="523"/>
      <c r="R12" s="524">
        <v>343600</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813148</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5">
      <c r="A13" s="163"/>
      <c r="B13" s="515"/>
      <c r="C13" s="516"/>
      <c r="D13" s="516"/>
      <c r="E13" s="516"/>
      <c r="F13" s="516"/>
      <c r="G13" s="516"/>
      <c r="H13" s="516"/>
      <c r="I13" s="516"/>
      <c r="J13" s="516"/>
      <c r="K13" s="517"/>
      <c r="L13" s="178"/>
      <c r="M13" s="490" t="s">
        <v>130</v>
      </c>
      <c r="N13" s="491"/>
      <c r="O13" s="491"/>
      <c r="P13" s="491"/>
      <c r="Q13" s="492"/>
      <c r="R13" s="493">
        <v>338021</v>
      </c>
      <c r="S13" s="494"/>
      <c r="T13" s="494"/>
      <c r="U13" s="494"/>
      <c r="V13" s="495"/>
      <c r="W13" s="496" t="s">
        <v>131</v>
      </c>
      <c r="X13" s="392"/>
      <c r="Y13" s="392"/>
      <c r="Z13" s="392"/>
      <c r="AA13" s="392"/>
      <c r="AB13" s="393"/>
      <c r="AC13" s="359">
        <v>1601</v>
      </c>
      <c r="AD13" s="360"/>
      <c r="AE13" s="360"/>
      <c r="AF13" s="360"/>
      <c r="AG13" s="361"/>
      <c r="AH13" s="359">
        <v>1724</v>
      </c>
      <c r="AI13" s="360"/>
      <c r="AJ13" s="360"/>
      <c r="AK13" s="360"/>
      <c r="AL13" s="419"/>
      <c r="AM13" s="463" t="s">
        <v>132</v>
      </c>
      <c r="AN13" s="363"/>
      <c r="AO13" s="363"/>
      <c r="AP13" s="363"/>
      <c r="AQ13" s="363"/>
      <c r="AR13" s="363"/>
      <c r="AS13" s="363"/>
      <c r="AT13" s="364"/>
      <c r="AU13" s="464" t="s">
        <v>104</v>
      </c>
      <c r="AV13" s="465"/>
      <c r="AW13" s="465"/>
      <c r="AX13" s="465"/>
      <c r="AY13" s="420" t="s">
        <v>133</v>
      </c>
      <c r="AZ13" s="421"/>
      <c r="BA13" s="421"/>
      <c r="BB13" s="421"/>
      <c r="BC13" s="421"/>
      <c r="BD13" s="421"/>
      <c r="BE13" s="421"/>
      <c r="BF13" s="421"/>
      <c r="BG13" s="421"/>
      <c r="BH13" s="421"/>
      <c r="BI13" s="421"/>
      <c r="BJ13" s="421"/>
      <c r="BK13" s="421"/>
      <c r="BL13" s="421"/>
      <c r="BM13" s="422"/>
      <c r="BN13" s="406">
        <v>-503407</v>
      </c>
      <c r="BO13" s="407"/>
      <c r="BP13" s="407"/>
      <c r="BQ13" s="407"/>
      <c r="BR13" s="407"/>
      <c r="BS13" s="407"/>
      <c r="BT13" s="407"/>
      <c r="BU13" s="408"/>
      <c r="BV13" s="406">
        <v>-331793</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-0.4</v>
      </c>
      <c r="CU13" s="404"/>
      <c r="CV13" s="404"/>
      <c r="CW13" s="404"/>
      <c r="CX13" s="404"/>
      <c r="CY13" s="404"/>
      <c r="CZ13" s="404"/>
      <c r="DA13" s="405"/>
      <c r="DB13" s="403">
        <v>-0.4</v>
      </c>
      <c r="DC13" s="404"/>
      <c r="DD13" s="404"/>
      <c r="DE13" s="404"/>
      <c r="DF13" s="404"/>
      <c r="DG13" s="404"/>
      <c r="DH13" s="404"/>
      <c r="DI13" s="405"/>
    </row>
    <row r="14" spans="1:119" ht="18.75" customHeight="1" thickBot="1" x14ac:dyDescent="0.3">
      <c r="A14" s="163"/>
      <c r="B14" s="515"/>
      <c r="C14" s="516"/>
      <c r="D14" s="516"/>
      <c r="E14" s="516"/>
      <c r="F14" s="516"/>
      <c r="G14" s="516"/>
      <c r="H14" s="516"/>
      <c r="I14" s="516"/>
      <c r="J14" s="516"/>
      <c r="K14" s="517"/>
      <c r="L14" s="480" t="s">
        <v>135</v>
      </c>
      <c r="M14" s="533"/>
      <c r="N14" s="533"/>
      <c r="O14" s="533"/>
      <c r="P14" s="533"/>
      <c r="Q14" s="534"/>
      <c r="R14" s="493">
        <v>343916</v>
      </c>
      <c r="S14" s="494"/>
      <c r="T14" s="494"/>
      <c r="U14" s="494"/>
      <c r="V14" s="495"/>
      <c r="W14" s="497"/>
      <c r="X14" s="395"/>
      <c r="Y14" s="395"/>
      <c r="Z14" s="395"/>
      <c r="AA14" s="395"/>
      <c r="AB14" s="396"/>
      <c r="AC14" s="486">
        <v>1.1000000000000001</v>
      </c>
      <c r="AD14" s="487"/>
      <c r="AE14" s="487"/>
      <c r="AF14" s="487"/>
      <c r="AG14" s="488"/>
      <c r="AH14" s="486">
        <v>1.2</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5">
      <c r="A15" s="163"/>
      <c r="B15" s="515"/>
      <c r="C15" s="516"/>
      <c r="D15" s="516"/>
      <c r="E15" s="516"/>
      <c r="F15" s="516"/>
      <c r="G15" s="516"/>
      <c r="H15" s="516"/>
      <c r="I15" s="516"/>
      <c r="J15" s="516"/>
      <c r="K15" s="517"/>
      <c r="L15" s="178"/>
      <c r="M15" s="490" t="s">
        <v>130</v>
      </c>
      <c r="N15" s="491"/>
      <c r="O15" s="491"/>
      <c r="P15" s="491"/>
      <c r="Q15" s="492"/>
      <c r="R15" s="493">
        <v>338640</v>
      </c>
      <c r="S15" s="494"/>
      <c r="T15" s="494"/>
      <c r="U15" s="494"/>
      <c r="V15" s="495"/>
      <c r="W15" s="496" t="s">
        <v>137</v>
      </c>
      <c r="X15" s="392"/>
      <c r="Y15" s="392"/>
      <c r="Z15" s="392"/>
      <c r="AA15" s="392"/>
      <c r="AB15" s="393"/>
      <c r="AC15" s="359">
        <v>32908</v>
      </c>
      <c r="AD15" s="360"/>
      <c r="AE15" s="360"/>
      <c r="AF15" s="360"/>
      <c r="AG15" s="361"/>
      <c r="AH15" s="359">
        <v>34536</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47072994</v>
      </c>
      <c r="BO15" s="436"/>
      <c r="BP15" s="436"/>
      <c r="BQ15" s="436"/>
      <c r="BR15" s="436"/>
      <c r="BS15" s="436"/>
      <c r="BT15" s="436"/>
      <c r="BU15" s="437"/>
      <c r="BV15" s="435">
        <v>46799015</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22.4</v>
      </c>
      <c r="AD16" s="487"/>
      <c r="AE16" s="487"/>
      <c r="AF16" s="487"/>
      <c r="AG16" s="488"/>
      <c r="AH16" s="486">
        <v>23.7</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63640145</v>
      </c>
      <c r="BO16" s="407"/>
      <c r="BP16" s="407"/>
      <c r="BQ16" s="407"/>
      <c r="BR16" s="407"/>
      <c r="BS16" s="407"/>
      <c r="BT16" s="407"/>
      <c r="BU16" s="408"/>
      <c r="BV16" s="406">
        <v>60404146</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3">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112166</v>
      </c>
      <c r="AD17" s="360"/>
      <c r="AE17" s="360"/>
      <c r="AF17" s="360"/>
      <c r="AG17" s="361"/>
      <c r="AH17" s="359">
        <v>109312</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60196963</v>
      </c>
      <c r="BO17" s="407"/>
      <c r="BP17" s="407"/>
      <c r="BQ17" s="407"/>
      <c r="BR17" s="407"/>
      <c r="BS17" s="407"/>
      <c r="BT17" s="407"/>
      <c r="BU17" s="408"/>
      <c r="BV17" s="406">
        <v>60134412</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3">
      <c r="A18" s="163"/>
      <c r="B18" s="456" t="s">
        <v>147</v>
      </c>
      <c r="C18" s="457"/>
      <c r="D18" s="457"/>
      <c r="E18" s="458"/>
      <c r="F18" s="458"/>
      <c r="G18" s="458"/>
      <c r="H18" s="458"/>
      <c r="I18" s="458"/>
      <c r="J18" s="458"/>
      <c r="K18" s="458"/>
      <c r="L18" s="459">
        <v>464.51</v>
      </c>
      <c r="M18" s="459"/>
      <c r="N18" s="459"/>
      <c r="O18" s="459"/>
      <c r="P18" s="459"/>
      <c r="Q18" s="459"/>
      <c r="R18" s="460"/>
      <c r="S18" s="460"/>
      <c r="T18" s="460"/>
      <c r="U18" s="460"/>
      <c r="V18" s="461"/>
      <c r="W18" s="477"/>
      <c r="X18" s="478"/>
      <c r="Y18" s="478"/>
      <c r="Z18" s="478"/>
      <c r="AA18" s="478"/>
      <c r="AB18" s="502"/>
      <c r="AC18" s="376">
        <v>76.5</v>
      </c>
      <c r="AD18" s="377"/>
      <c r="AE18" s="377"/>
      <c r="AF18" s="377"/>
      <c r="AG18" s="462"/>
      <c r="AH18" s="376">
        <v>75.099999999999994</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74447281</v>
      </c>
      <c r="BO18" s="407"/>
      <c r="BP18" s="407"/>
      <c r="BQ18" s="407"/>
      <c r="BR18" s="407"/>
      <c r="BS18" s="407"/>
      <c r="BT18" s="407"/>
      <c r="BU18" s="408"/>
      <c r="BV18" s="406">
        <v>69904364</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3">
      <c r="A19" s="163"/>
      <c r="B19" s="456" t="s">
        <v>149</v>
      </c>
      <c r="C19" s="457"/>
      <c r="D19" s="457"/>
      <c r="E19" s="458"/>
      <c r="F19" s="458"/>
      <c r="G19" s="458"/>
      <c r="H19" s="458"/>
      <c r="I19" s="458"/>
      <c r="J19" s="458"/>
      <c r="K19" s="458"/>
      <c r="L19" s="466">
        <v>743</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94427555</v>
      </c>
      <c r="BO19" s="407"/>
      <c r="BP19" s="407"/>
      <c r="BQ19" s="407"/>
      <c r="BR19" s="407"/>
      <c r="BS19" s="407"/>
      <c r="BT19" s="407"/>
      <c r="BU19" s="408"/>
      <c r="BV19" s="406">
        <v>91541217</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3">
      <c r="A20" s="163"/>
      <c r="B20" s="456" t="s">
        <v>151</v>
      </c>
      <c r="C20" s="457"/>
      <c r="D20" s="457"/>
      <c r="E20" s="458"/>
      <c r="F20" s="458"/>
      <c r="G20" s="458"/>
      <c r="H20" s="458"/>
      <c r="I20" s="458"/>
      <c r="J20" s="458"/>
      <c r="K20" s="458"/>
      <c r="L20" s="466">
        <v>146088</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3">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121681501</v>
      </c>
      <c r="BO22" s="436"/>
      <c r="BP22" s="436"/>
      <c r="BQ22" s="436"/>
      <c r="BR22" s="436"/>
      <c r="BS22" s="436"/>
      <c r="BT22" s="436"/>
      <c r="BU22" s="437"/>
      <c r="BV22" s="435">
        <v>124152291</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29247148</v>
      </c>
      <c r="BO23" s="407"/>
      <c r="BP23" s="407"/>
      <c r="BQ23" s="407"/>
      <c r="BR23" s="407"/>
      <c r="BS23" s="407"/>
      <c r="BT23" s="407"/>
      <c r="BU23" s="408"/>
      <c r="BV23" s="406">
        <v>25524421</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3">
      <c r="A24" s="163"/>
      <c r="B24" s="385"/>
      <c r="C24" s="386"/>
      <c r="D24" s="387"/>
      <c r="E24" s="362" t="s">
        <v>161</v>
      </c>
      <c r="F24" s="363"/>
      <c r="G24" s="363"/>
      <c r="H24" s="363"/>
      <c r="I24" s="363"/>
      <c r="J24" s="363"/>
      <c r="K24" s="364"/>
      <c r="L24" s="359">
        <v>1</v>
      </c>
      <c r="M24" s="360"/>
      <c r="N24" s="360"/>
      <c r="O24" s="360"/>
      <c r="P24" s="361"/>
      <c r="Q24" s="359">
        <v>10320</v>
      </c>
      <c r="R24" s="360"/>
      <c r="S24" s="360"/>
      <c r="T24" s="360"/>
      <c r="U24" s="360"/>
      <c r="V24" s="361"/>
      <c r="W24" s="449"/>
      <c r="X24" s="386"/>
      <c r="Y24" s="387"/>
      <c r="Z24" s="362" t="s">
        <v>162</v>
      </c>
      <c r="AA24" s="363"/>
      <c r="AB24" s="363"/>
      <c r="AC24" s="363"/>
      <c r="AD24" s="363"/>
      <c r="AE24" s="363"/>
      <c r="AF24" s="363"/>
      <c r="AG24" s="364"/>
      <c r="AH24" s="359">
        <v>1941</v>
      </c>
      <c r="AI24" s="360"/>
      <c r="AJ24" s="360"/>
      <c r="AK24" s="360"/>
      <c r="AL24" s="361"/>
      <c r="AM24" s="359">
        <v>6102504</v>
      </c>
      <c r="AN24" s="360"/>
      <c r="AO24" s="360"/>
      <c r="AP24" s="360"/>
      <c r="AQ24" s="360"/>
      <c r="AR24" s="361"/>
      <c r="AS24" s="359">
        <v>3144</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69383621</v>
      </c>
      <c r="BO24" s="407"/>
      <c r="BP24" s="407"/>
      <c r="BQ24" s="407"/>
      <c r="BR24" s="407"/>
      <c r="BS24" s="407"/>
      <c r="BT24" s="407"/>
      <c r="BU24" s="408"/>
      <c r="BV24" s="406">
        <v>67910431</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5">
      <c r="A25" s="163"/>
      <c r="B25" s="385"/>
      <c r="C25" s="386"/>
      <c r="D25" s="387"/>
      <c r="E25" s="362" t="s">
        <v>164</v>
      </c>
      <c r="F25" s="363"/>
      <c r="G25" s="363"/>
      <c r="H25" s="363"/>
      <c r="I25" s="363"/>
      <c r="J25" s="363"/>
      <c r="K25" s="364"/>
      <c r="L25" s="359">
        <v>2</v>
      </c>
      <c r="M25" s="360"/>
      <c r="N25" s="360"/>
      <c r="O25" s="360"/>
      <c r="P25" s="361"/>
      <c r="Q25" s="359">
        <v>8970</v>
      </c>
      <c r="R25" s="360"/>
      <c r="S25" s="360"/>
      <c r="T25" s="360"/>
      <c r="U25" s="360"/>
      <c r="V25" s="361"/>
      <c r="W25" s="449"/>
      <c r="X25" s="386"/>
      <c r="Y25" s="387"/>
      <c r="Z25" s="362" t="s">
        <v>165</v>
      </c>
      <c r="AA25" s="363"/>
      <c r="AB25" s="363"/>
      <c r="AC25" s="363"/>
      <c r="AD25" s="363"/>
      <c r="AE25" s="363"/>
      <c r="AF25" s="363"/>
      <c r="AG25" s="364"/>
      <c r="AH25" s="359">
        <v>322</v>
      </c>
      <c r="AI25" s="360"/>
      <c r="AJ25" s="360"/>
      <c r="AK25" s="360"/>
      <c r="AL25" s="361"/>
      <c r="AM25" s="359">
        <v>996268</v>
      </c>
      <c r="AN25" s="360"/>
      <c r="AO25" s="360"/>
      <c r="AP25" s="360"/>
      <c r="AQ25" s="360"/>
      <c r="AR25" s="361"/>
      <c r="AS25" s="359">
        <v>3094</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36359737</v>
      </c>
      <c r="BO25" s="436"/>
      <c r="BP25" s="436"/>
      <c r="BQ25" s="436"/>
      <c r="BR25" s="436"/>
      <c r="BS25" s="436"/>
      <c r="BT25" s="436"/>
      <c r="BU25" s="437"/>
      <c r="BV25" s="435">
        <v>36185228</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5">
      <c r="A26" s="163"/>
      <c r="B26" s="385"/>
      <c r="C26" s="386"/>
      <c r="D26" s="387"/>
      <c r="E26" s="362" t="s">
        <v>167</v>
      </c>
      <c r="F26" s="363"/>
      <c r="G26" s="363"/>
      <c r="H26" s="363"/>
      <c r="I26" s="363"/>
      <c r="J26" s="363"/>
      <c r="K26" s="364"/>
      <c r="L26" s="359">
        <v>1</v>
      </c>
      <c r="M26" s="360"/>
      <c r="N26" s="360"/>
      <c r="O26" s="360"/>
      <c r="P26" s="361"/>
      <c r="Q26" s="359">
        <v>7940</v>
      </c>
      <c r="R26" s="360"/>
      <c r="S26" s="360"/>
      <c r="T26" s="360"/>
      <c r="U26" s="360"/>
      <c r="V26" s="361"/>
      <c r="W26" s="449"/>
      <c r="X26" s="386"/>
      <c r="Y26" s="387"/>
      <c r="Z26" s="362" t="s">
        <v>168</v>
      </c>
      <c r="AA26" s="417"/>
      <c r="AB26" s="417"/>
      <c r="AC26" s="417"/>
      <c r="AD26" s="417"/>
      <c r="AE26" s="417"/>
      <c r="AF26" s="417"/>
      <c r="AG26" s="418"/>
      <c r="AH26" s="359">
        <v>41</v>
      </c>
      <c r="AI26" s="360"/>
      <c r="AJ26" s="360"/>
      <c r="AK26" s="360"/>
      <c r="AL26" s="361"/>
      <c r="AM26" s="359">
        <v>136284</v>
      </c>
      <c r="AN26" s="360"/>
      <c r="AO26" s="360"/>
      <c r="AP26" s="360"/>
      <c r="AQ26" s="360"/>
      <c r="AR26" s="361"/>
      <c r="AS26" s="359">
        <v>3324</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3">
      <c r="A27" s="163"/>
      <c r="B27" s="385"/>
      <c r="C27" s="386"/>
      <c r="D27" s="387"/>
      <c r="E27" s="362" t="s">
        <v>170</v>
      </c>
      <c r="F27" s="363"/>
      <c r="G27" s="363"/>
      <c r="H27" s="363"/>
      <c r="I27" s="363"/>
      <c r="J27" s="363"/>
      <c r="K27" s="364"/>
      <c r="L27" s="359">
        <v>1</v>
      </c>
      <c r="M27" s="360"/>
      <c r="N27" s="360"/>
      <c r="O27" s="360"/>
      <c r="P27" s="361"/>
      <c r="Q27" s="359">
        <v>6570</v>
      </c>
      <c r="R27" s="360"/>
      <c r="S27" s="360"/>
      <c r="T27" s="360"/>
      <c r="U27" s="360"/>
      <c r="V27" s="361"/>
      <c r="W27" s="449"/>
      <c r="X27" s="386"/>
      <c r="Y27" s="387"/>
      <c r="Z27" s="362" t="s">
        <v>171</v>
      </c>
      <c r="AA27" s="363"/>
      <c r="AB27" s="363"/>
      <c r="AC27" s="363"/>
      <c r="AD27" s="363"/>
      <c r="AE27" s="363"/>
      <c r="AF27" s="363"/>
      <c r="AG27" s="364"/>
      <c r="AH27" s="359">
        <v>294</v>
      </c>
      <c r="AI27" s="360"/>
      <c r="AJ27" s="360"/>
      <c r="AK27" s="360"/>
      <c r="AL27" s="361"/>
      <c r="AM27" s="359">
        <v>918711</v>
      </c>
      <c r="AN27" s="360"/>
      <c r="AO27" s="360"/>
      <c r="AP27" s="360"/>
      <c r="AQ27" s="360"/>
      <c r="AR27" s="361"/>
      <c r="AS27" s="359">
        <v>3125</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1861695</v>
      </c>
      <c r="BO27" s="441"/>
      <c r="BP27" s="441"/>
      <c r="BQ27" s="441"/>
      <c r="BR27" s="441"/>
      <c r="BS27" s="441"/>
      <c r="BT27" s="441"/>
      <c r="BU27" s="442"/>
      <c r="BV27" s="440">
        <v>1861039</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5">
      <c r="A28" s="163"/>
      <c r="B28" s="385"/>
      <c r="C28" s="386"/>
      <c r="D28" s="387"/>
      <c r="E28" s="362" t="s">
        <v>173</v>
      </c>
      <c r="F28" s="363"/>
      <c r="G28" s="363"/>
      <c r="H28" s="363"/>
      <c r="I28" s="363"/>
      <c r="J28" s="363"/>
      <c r="K28" s="364"/>
      <c r="L28" s="359">
        <v>1</v>
      </c>
      <c r="M28" s="360"/>
      <c r="N28" s="360"/>
      <c r="O28" s="360"/>
      <c r="P28" s="361"/>
      <c r="Q28" s="359">
        <v>6110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9695097</v>
      </c>
      <c r="BO28" s="436"/>
      <c r="BP28" s="436"/>
      <c r="BQ28" s="436"/>
      <c r="BR28" s="436"/>
      <c r="BS28" s="436"/>
      <c r="BT28" s="436"/>
      <c r="BU28" s="437"/>
      <c r="BV28" s="435">
        <v>10502193</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5">
      <c r="A29" s="163"/>
      <c r="B29" s="385"/>
      <c r="C29" s="386"/>
      <c r="D29" s="387"/>
      <c r="E29" s="362" t="s">
        <v>176</v>
      </c>
      <c r="F29" s="363"/>
      <c r="G29" s="363"/>
      <c r="H29" s="363"/>
      <c r="I29" s="363"/>
      <c r="J29" s="363"/>
      <c r="K29" s="364"/>
      <c r="L29" s="359">
        <v>36</v>
      </c>
      <c r="M29" s="360"/>
      <c r="N29" s="360"/>
      <c r="O29" s="360"/>
      <c r="P29" s="361"/>
      <c r="Q29" s="359">
        <v>5630</v>
      </c>
      <c r="R29" s="360"/>
      <c r="S29" s="360"/>
      <c r="T29" s="360"/>
      <c r="U29" s="360"/>
      <c r="V29" s="361"/>
      <c r="W29" s="450"/>
      <c r="X29" s="451"/>
      <c r="Y29" s="452"/>
      <c r="Z29" s="362" t="s">
        <v>177</v>
      </c>
      <c r="AA29" s="363"/>
      <c r="AB29" s="363"/>
      <c r="AC29" s="363"/>
      <c r="AD29" s="363"/>
      <c r="AE29" s="363"/>
      <c r="AF29" s="363"/>
      <c r="AG29" s="364"/>
      <c r="AH29" s="359">
        <v>2235</v>
      </c>
      <c r="AI29" s="360"/>
      <c r="AJ29" s="360"/>
      <c r="AK29" s="360"/>
      <c r="AL29" s="361"/>
      <c r="AM29" s="359">
        <v>7021215</v>
      </c>
      <c r="AN29" s="360"/>
      <c r="AO29" s="360"/>
      <c r="AP29" s="360"/>
      <c r="AQ29" s="360"/>
      <c r="AR29" s="361"/>
      <c r="AS29" s="359">
        <v>3141</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565347</v>
      </c>
      <c r="BO29" s="407"/>
      <c r="BP29" s="407"/>
      <c r="BQ29" s="407"/>
      <c r="BR29" s="407"/>
      <c r="BS29" s="407"/>
      <c r="BT29" s="407"/>
      <c r="BU29" s="408"/>
      <c r="BV29" s="406">
        <v>565336</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3">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99.4</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21678215</v>
      </c>
      <c r="BO30" s="441"/>
      <c r="BP30" s="441"/>
      <c r="BQ30" s="441"/>
      <c r="BR30" s="441"/>
      <c r="BS30" s="441"/>
      <c r="BT30" s="441"/>
      <c r="BU30" s="442"/>
      <c r="BV30" s="440">
        <v>22805150</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5">
      <c r="A31" s="163"/>
      <c r="B31" s="188"/>
      <c r="DI31" s="189"/>
    </row>
    <row r="32" spans="1:113" ht="13.5" customHeight="1" x14ac:dyDescent="0.25">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5">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25">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5</v>
      </c>
      <c r="V34" s="354"/>
      <c r="W34" s="355" t="str">
        <f>IF('各会計、関係団体の財政状況及び健全化判断比率'!B28="","",'各会計、関係団体の財政状況及び健全化判断比率'!B28)</f>
        <v>国民健康保険事業特別会計</v>
      </c>
      <c r="X34" s="355"/>
      <c r="Y34" s="355"/>
      <c r="Z34" s="355"/>
      <c r="AA34" s="355"/>
      <c r="AB34" s="355"/>
      <c r="AC34" s="355"/>
      <c r="AD34" s="355"/>
      <c r="AE34" s="355"/>
      <c r="AF34" s="355"/>
      <c r="AG34" s="355"/>
      <c r="AH34" s="355"/>
      <c r="AI34" s="355"/>
      <c r="AJ34" s="355"/>
      <c r="AK34" s="355"/>
      <c r="AL34" s="163"/>
      <c r="AM34" s="354">
        <f>IF(AO34="","",MAX(C34:D43,U34:V43)+1)</f>
        <v>9</v>
      </c>
      <c r="AN34" s="354"/>
      <c r="AO34" s="355" t="str">
        <f>IF('各会計、関係団体の財政状況及び健全化判断比率'!B32="","",'各会計、関係団体の財政状況及び健全化判断比率'!B32)</f>
        <v>水道事業会計</v>
      </c>
      <c r="AP34" s="355"/>
      <c r="AQ34" s="355"/>
      <c r="AR34" s="355"/>
      <c r="AS34" s="355"/>
      <c r="AT34" s="355"/>
      <c r="AU34" s="355"/>
      <c r="AV34" s="355"/>
      <c r="AW34" s="355"/>
      <c r="AX34" s="355"/>
      <c r="AY34" s="355"/>
      <c r="AZ34" s="355"/>
      <c r="BA34" s="355"/>
      <c r="BB34" s="355"/>
      <c r="BC34" s="355"/>
      <c r="BD34" s="163"/>
      <c r="BE34" s="354">
        <f>IF(BG34="","",MAX(C34:D43,U34:V43,AM34:AN43)+1)</f>
        <v>12</v>
      </c>
      <c r="BF34" s="354"/>
      <c r="BG34" s="355" t="str">
        <f>IF('各会計、関係団体の財政状況及び健全化判断比率'!B35="","",'各会計、関係団体の財政状況及び健全化判断比率'!B35)</f>
        <v>卸売市場事業特別会計</v>
      </c>
      <c r="BH34" s="355"/>
      <c r="BI34" s="355"/>
      <c r="BJ34" s="355"/>
      <c r="BK34" s="355"/>
      <c r="BL34" s="355"/>
      <c r="BM34" s="355"/>
      <c r="BN34" s="355"/>
      <c r="BO34" s="355"/>
      <c r="BP34" s="355"/>
      <c r="BQ34" s="355"/>
      <c r="BR34" s="355"/>
      <c r="BS34" s="355"/>
      <c r="BT34" s="355"/>
      <c r="BU34" s="355"/>
      <c r="BV34" s="163"/>
      <c r="BW34" s="354">
        <f>IF(BY34="","",MAX(C34:D43,U34:V43,AM34:AN43,BE34:BF43)+1)</f>
        <v>13</v>
      </c>
      <c r="BX34" s="354"/>
      <c r="BY34" s="355" t="str">
        <f>IF('各会計、関係団体の財政状況及び健全化判断比率'!B68="","",'各会計、関係団体の財政状況及び健全化判断比率'!B68)</f>
        <v>滋賀県市町村職員退職手当組合</v>
      </c>
      <c r="BZ34" s="355"/>
      <c r="CA34" s="355"/>
      <c r="CB34" s="355"/>
      <c r="CC34" s="355"/>
      <c r="CD34" s="355"/>
      <c r="CE34" s="355"/>
      <c r="CF34" s="355"/>
      <c r="CG34" s="355"/>
      <c r="CH34" s="355"/>
      <c r="CI34" s="355"/>
      <c r="CJ34" s="355"/>
      <c r="CK34" s="355"/>
      <c r="CL34" s="355"/>
      <c r="CM34" s="355"/>
      <c r="CN34" s="163"/>
      <c r="CO34" s="354">
        <f>IF(CQ34="","",MAX(C34:D43,U34:V43,AM34:AN43,BE34:BF43,BW34:BX43)+1)</f>
        <v>17</v>
      </c>
      <c r="CP34" s="354"/>
      <c r="CQ34" s="355" t="str">
        <f>IF('各会計、関係団体の財政状況及び健全化判断比率'!BS7="","",'各会計、関係団体の財政状況及び健全化判断比率'!BS7)</f>
        <v>浜大津都市開発㈱</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5">
      <c r="A35" s="163"/>
      <c r="B35" s="190"/>
      <c r="C35" s="354">
        <f>IF(E35="","",C34+1)</f>
        <v>2</v>
      </c>
      <c r="D35" s="354"/>
      <c r="E35" s="355" t="str">
        <f>IF('各会計、関係団体の財政状況及び健全化判断比率'!B8="","",'各会計、関係団体の財政状況及び健全化判断比率'!B8)</f>
        <v>母子父子寡婦福祉資金貸付事業特別会計</v>
      </c>
      <c r="F35" s="355"/>
      <c r="G35" s="355"/>
      <c r="H35" s="355"/>
      <c r="I35" s="355"/>
      <c r="J35" s="355"/>
      <c r="K35" s="355"/>
      <c r="L35" s="355"/>
      <c r="M35" s="355"/>
      <c r="N35" s="355"/>
      <c r="O35" s="355"/>
      <c r="P35" s="355"/>
      <c r="Q35" s="355"/>
      <c r="R35" s="355"/>
      <c r="S35" s="355"/>
      <c r="T35" s="163"/>
      <c r="U35" s="354">
        <f>IF(W35="","",U34+1)</f>
        <v>6</v>
      </c>
      <c r="V35" s="354"/>
      <c r="W35" s="355" t="str">
        <f>IF('各会計、関係団体の財政状況及び健全化判断比率'!B29="","",'各会計、関係団体の財政状況及び健全化判断比率'!B29)</f>
        <v>国民健康保険事業特別会計（直診）</v>
      </c>
      <c r="X35" s="355"/>
      <c r="Y35" s="355"/>
      <c r="Z35" s="355"/>
      <c r="AA35" s="355"/>
      <c r="AB35" s="355"/>
      <c r="AC35" s="355"/>
      <c r="AD35" s="355"/>
      <c r="AE35" s="355"/>
      <c r="AF35" s="355"/>
      <c r="AG35" s="355"/>
      <c r="AH35" s="355"/>
      <c r="AI35" s="355"/>
      <c r="AJ35" s="355"/>
      <c r="AK35" s="355"/>
      <c r="AL35" s="163"/>
      <c r="AM35" s="354">
        <f t="shared" ref="AM35:AM43" si="0">IF(AO35="","",AM34+1)</f>
        <v>10</v>
      </c>
      <c r="AN35" s="354"/>
      <c r="AO35" s="355" t="str">
        <f>IF('各会計、関係団体の財政状況及び健全化判断比率'!B33="","",'各会計、関係団体の財政状況及び健全化判断比率'!B33)</f>
        <v>ガス事業会計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14</v>
      </c>
      <c r="BX35" s="354"/>
      <c r="BY35" s="355" t="str">
        <f>IF('各会計、関係団体の財政状況及び健全化判断比率'!B69="","",'各会計、関係団体の財政状況及び健全化判断比率'!B69)</f>
        <v>滋賀県市町村職員研修センター</v>
      </c>
      <c r="BZ35" s="355"/>
      <c r="CA35" s="355"/>
      <c r="CB35" s="355"/>
      <c r="CC35" s="355"/>
      <c r="CD35" s="355"/>
      <c r="CE35" s="355"/>
      <c r="CF35" s="355"/>
      <c r="CG35" s="355"/>
      <c r="CH35" s="355"/>
      <c r="CI35" s="355"/>
      <c r="CJ35" s="355"/>
      <c r="CK35" s="355"/>
      <c r="CL35" s="355"/>
      <c r="CM35" s="355"/>
      <c r="CN35" s="163"/>
      <c r="CO35" s="354">
        <f t="shared" ref="CO35:CO43" si="3">IF(CQ35="","",CO34+1)</f>
        <v>18</v>
      </c>
      <c r="CP35" s="354"/>
      <c r="CQ35" s="355" t="str">
        <f>IF('各会計、関係団体の財政状況及び健全化判断比率'!BS8="","",'各会計、関係団体の財政状況及び健全化判断比率'!BS8)</f>
        <v>（一財）大津市勤労者互助会</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5">
      <c r="A36" s="163"/>
      <c r="B36" s="190"/>
      <c r="C36" s="354">
        <f>IF(E36="","",C35+1)</f>
        <v>3</v>
      </c>
      <c r="D36" s="354"/>
      <c r="E36" s="355" t="str">
        <f>IF('各会計、関係団体の財政状況及び健全化判断比率'!B9="","",'各会計、関係団体の財政状況及び健全化判断比率'!B9)</f>
        <v>学校給食事業特別会計</v>
      </c>
      <c r="F36" s="355"/>
      <c r="G36" s="355"/>
      <c r="H36" s="355"/>
      <c r="I36" s="355"/>
      <c r="J36" s="355"/>
      <c r="K36" s="355"/>
      <c r="L36" s="355"/>
      <c r="M36" s="355"/>
      <c r="N36" s="355"/>
      <c r="O36" s="355"/>
      <c r="P36" s="355"/>
      <c r="Q36" s="355"/>
      <c r="R36" s="355"/>
      <c r="S36" s="355"/>
      <c r="T36" s="163"/>
      <c r="U36" s="354">
        <f t="shared" ref="U36:U43" si="4">IF(W36="","",U35+1)</f>
        <v>7</v>
      </c>
      <c r="V36" s="354"/>
      <c r="W36" s="355" t="str">
        <f>IF('各会計、関係団体の財政状況及び健全化判断比率'!B30="","",'各会計、関係団体の財政状況及び健全化判断比率'!B30)</f>
        <v>介護保険事業特別会計</v>
      </c>
      <c r="X36" s="355"/>
      <c r="Y36" s="355"/>
      <c r="Z36" s="355"/>
      <c r="AA36" s="355"/>
      <c r="AB36" s="355"/>
      <c r="AC36" s="355"/>
      <c r="AD36" s="355"/>
      <c r="AE36" s="355"/>
      <c r="AF36" s="355"/>
      <c r="AG36" s="355"/>
      <c r="AH36" s="355"/>
      <c r="AI36" s="355"/>
      <c r="AJ36" s="355"/>
      <c r="AK36" s="355"/>
      <c r="AL36" s="163"/>
      <c r="AM36" s="354">
        <f t="shared" si="0"/>
        <v>11</v>
      </c>
      <c r="AN36" s="354"/>
      <c r="AO36" s="355" t="str">
        <f>IF('各会計、関係団体の財政状況及び健全化判断比率'!B34="","",'各会計、関係団体の財政状況及び健全化判断比率'!B34)</f>
        <v>下水道事業会計</v>
      </c>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15</v>
      </c>
      <c r="BX36" s="354"/>
      <c r="BY36" s="355" t="str">
        <f>IF('各会計、関係団体の財政状況及び健全化判断比率'!B70="","",'各会計、関係団体の財政状況及び健全化判断比率'!B70)</f>
        <v>滋賀県後期高齢者医療広域連合(一般会計)</v>
      </c>
      <c r="BZ36" s="355"/>
      <c r="CA36" s="355"/>
      <c r="CB36" s="355"/>
      <c r="CC36" s="355"/>
      <c r="CD36" s="355"/>
      <c r="CE36" s="355"/>
      <c r="CF36" s="355"/>
      <c r="CG36" s="355"/>
      <c r="CH36" s="355"/>
      <c r="CI36" s="355"/>
      <c r="CJ36" s="355"/>
      <c r="CK36" s="355"/>
      <c r="CL36" s="355"/>
      <c r="CM36" s="355"/>
      <c r="CN36" s="163"/>
      <c r="CO36" s="354">
        <f t="shared" si="3"/>
        <v>19</v>
      </c>
      <c r="CP36" s="354"/>
      <c r="CQ36" s="355" t="str">
        <f>IF('各会計、関係団体の財政状況及び健全化判断比率'!BS9="","",'各会計、関係団体の財政状況及び健全化判断比率'!BS9)</f>
        <v>（公財）大津市公園緑地協会</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5">
      <c r="A37" s="163"/>
      <c r="B37" s="190"/>
      <c r="C37" s="354">
        <f>IF(E37="","",C36+1)</f>
        <v>4</v>
      </c>
      <c r="D37" s="354"/>
      <c r="E37" s="355" t="str">
        <f>IF('各会計、関係団体の財政状況及び健全化判断比率'!B10="","",'各会計、関係団体の財政状況及び健全化判断比率'!B10)</f>
        <v>病院事業債管理特別会計</v>
      </c>
      <c r="F37" s="355"/>
      <c r="G37" s="355"/>
      <c r="H37" s="355"/>
      <c r="I37" s="355"/>
      <c r="J37" s="355"/>
      <c r="K37" s="355"/>
      <c r="L37" s="355"/>
      <c r="M37" s="355"/>
      <c r="N37" s="355"/>
      <c r="O37" s="355"/>
      <c r="P37" s="355"/>
      <c r="Q37" s="355"/>
      <c r="R37" s="355"/>
      <c r="S37" s="355"/>
      <c r="T37" s="163"/>
      <c r="U37" s="354">
        <f t="shared" si="4"/>
        <v>8</v>
      </c>
      <c r="V37" s="354"/>
      <c r="W37" s="355" t="str">
        <f>IF('各会計、関係団体の財政状況及び健全化判断比率'!B31="","",'各会計、関係団体の財政状況及び健全化判断比率'!B31)</f>
        <v>後期高齢者医療事業特別会計</v>
      </c>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16</v>
      </c>
      <c r="BX37" s="354"/>
      <c r="BY37" s="355" t="str">
        <f>IF('各会計、関係団体の財政状況及び健全化判断比率'!B71="","",'各会計、関係団体の財政状況及び健全化判断比率'!B71)</f>
        <v>滋賀県後期高齢者医療広域連合(後期高齢者医療特別会計)</v>
      </c>
      <c r="BZ37" s="355"/>
      <c r="CA37" s="355"/>
      <c r="CB37" s="355"/>
      <c r="CC37" s="355"/>
      <c r="CD37" s="355"/>
      <c r="CE37" s="355"/>
      <c r="CF37" s="355"/>
      <c r="CG37" s="355"/>
      <c r="CH37" s="355"/>
      <c r="CI37" s="355"/>
      <c r="CJ37" s="355"/>
      <c r="CK37" s="355"/>
      <c r="CL37" s="355"/>
      <c r="CM37" s="355"/>
      <c r="CN37" s="163"/>
      <c r="CO37" s="354">
        <f t="shared" si="3"/>
        <v>20</v>
      </c>
      <c r="CP37" s="354"/>
      <c r="CQ37" s="355" t="str">
        <f>IF('各会計、関係団体の財政状況及び健全化判断比率'!BS10="","",'各会計、関係団体の財政状況及び健全化判断比率'!BS10)</f>
        <v>地方独立行政法人市立大津市民病院</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v>
      </c>
      <c r="DH37" s="352"/>
      <c r="DI37" s="168"/>
    </row>
    <row r="38" spans="1:113" ht="32.25" customHeight="1" x14ac:dyDescent="0.25">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t="str">
        <f t="shared" si="2"/>
        <v/>
      </c>
      <c r="BX38" s="354"/>
      <c r="BY38" s="355" t="str">
        <f>IF('各会計、関係団体の財政状況及び健全化判断比率'!B72="","",'各会計、関係団体の財政状況及び健全化判断比率'!B72)</f>
        <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5">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5">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5">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5">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5">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3">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5"/>
    <row r="46" spans="1:113" x14ac:dyDescent="0.2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5"/>
    <row r="55" spans="5:113" x14ac:dyDescent="0.25"/>
    <row r="56" spans="5:113" x14ac:dyDescent="0.25"/>
  </sheetData>
  <sheetProtection algorithmName="SHA-512" hashValue="mSG3/BCAdKLuMlsWFtMAA0276SGBc3B8MFl7iAfVgZh4v0yZfBiovKWyvgCLfHt+PxIfiHr2tkugHf6JGLB69Q==" saltValue="8QQV2neWUNsNeb+wR4Acp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5"/>
  <cols>
    <col min="1" max="1" width="6.59765625" style="23" customWidth="1"/>
    <col min="2" max="2" width="11" style="23" customWidth="1"/>
    <col min="3" max="3" width="17" style="23" customWidth="1"/>
    <col min="4" max="5" width="16.59765625" style="23" customWidth="1"/>
    <col min="6" max="15" width="15" style="23" customWidth="1"/>
    <col min="16" max="16" width="24" style="23" customWidth="1"/>
    <col min="17" max="16384" width="0" style="23" hidden="1"/>
  </cols>
  <sheetData>
    <row r="1" spans="1:16" ht="16.5" customHeight="1" x14ac:dyDescent="0.25">
      <c r="A1" s="22"/>
      <c r="B1" s="22"/>
      <c r="C1" s="22"/>
      <c r="D1" s="22"/>
      <c r="E1" s="22"/>
      <c r="F1" s="22"/>
      <c r="G1" s="22"/>
      <c r="H1" s="22"/>
      <c r="I1" s="22"/>
      <c r="J1" s="22"/>
      <c r="K1" s="22"/>
      <c r="L1" s="22"/>
      <c r="M1" s="22"/>
      <c r="N1" s="22"/>
      <c r="O1" s="22"/>
      <c r="P1" s="22"/>
    </row>
    <row r="2" spans="1:16" ht="16.5" customHeight="1" x14ac:dyDescent="0.25">
      <c r="A2" s="22"/>
      <c r="B2" s="22"/>
      <c r="C2" s="22"/>
      <c r="D2" s="22"/>
      <c r="E2" s="22"/>
      <c r="F2" s="22"/>
      <c r="G2" s="22"/>
      <c r="H2" s="22"/>
      <c r="I2" s="22"/>
      <c r="J2" s="22"/>
      <c r="K2" s="22"/>
      <c r="L2" s="22"/>
      <c r="M2" s="22"/>
      <c r="N2" s="22"/>
      <c r="O2" s="22"/>
      <c r="P2" s="22"/>
    </row>
    <row r="3" spans="1:16" ht="16.5" customHeight="1" x14ac:dyDescent="0.25">
      <c r="A3" s="22"/>
      <c r="B3" s="22"/>
      <c r="C3" s="22"/>
      <c r="D3" s="22"/>
      <c r="E3" s="22"/>
      <c r="F3" s="22"/>
      <c r="G3" s="22"/>
      <c r="H3" s="22"/>
      <c r="I3" s="22"/>
      <c r="J3" s="22"/>
      <c r="K3" s="22"/>
      <c r="L3" s="22"/>
      <c r="M3" s="22"/>
      <c r="N3" s="22"/>
      <c r="O3" s="22"/>
      <c r="P3" s="22"/>
    </row>
    <row r="4" spans="1:16" ht="16.5" customHeight="1" x14ac:dyDescent="0.25">
      <c r="A4" s="22"/>
      <c r="B4" s="22"/>
      <c r="C4" s="22"/>
      <c r="D4" s="22"/>
      <c r="E4" s="22"/>
      <c r="F4" s="22"/>
      <c r="G4" s="22"/>
      <c r="H4" s="22"/>
      <c r="I4" s="22"/>
      <c r="J4" s="22"/>
      <c r="K4" s="22"/>
      <c r="L4" s="22"/>
      <c r="M4" s="22"/>
      <c r="N4" s="22"/>
      <c r="O4" s="22"/>
      <c r="P4" s="22"/>
    </row>
    <row r="5" spans="1:16" ht="16.5" customHeight="1" x14ac:dyDescent="0.25">
      <c r="A5" s="22"/>
      <c r="B5" s="22"/>
      <c r="C5" s="22"/>
      <c r="D5" s="22"/>
      <c r="E5" s="22"/>
      <c r="F5" s="22"/>
      <c r="G5" s="22"/>
      <c r="H5" s="22"/>
      <c r="I5" s="22"/>
      <c r="J5" s="22"/>
      <c r="K5" s="22"/>
      <c r="L5" s="22"/>
      <c r="M5" s="22"/>
      <c r="N5" s="22"/>
      <c r="O5" s="22"/>
      <c r="P5" s="22"/>
    </row>
    <row r="6" spans="1:16" ht="16.5" customHeight="1" x14ac:dyDescent="0.25">
      <c r="A6" s="22"/>
      <c r="B6" s="22"/>
      <c r="C6" s="22"/>
      <c r="D6" s="22"/>
      <c r="E6" s="22"/>
      <c r="F6" s="22"/>
      <c r="G6" s="22"/>
      <c r="H6" s="22"/>
      <c r="I6" s="22"/>
      <c r="J6" s="22"/>
      <c r="K6" s="22"/>
      <c r="L6" s="22"/>
      <c r="M6" s="22"/>
      <c r="N6" s="22"/>
      <c r="O6" s="22"/>
      <c r="P6" s="22"/>
    </row>
    <row r="7" spans="1:16" ht="16.5" customHeight="1" x14ac:dyDescent="0.25">
      <c r="A7" s="22"/>
      <c r="B7" s="22"/>
      <c r="C7" s="22"/>
      <c r="D7" s="22"/>
      <c r="E7" s="22"/>
      <c r="F7" s="22"/>
      <c r="G7" s="22"/>
      <c r="H7" s="22"/>
      <c r="I7" s="22"/>
      <c r="J7" s="22"/>
      <c r="K7" s="22"/>
      <c r="L7" s="22"/>
      <c r="M7" s="22"/>
      <c r="N7" s="22"/>
      <c r="O7" s="22"/>
      <c r="P7" s="22"/>
    </row>
    <row r="8" spans="1:16" ht="16.5" customHeight="1" x14ac:dyDescent="0.25">
      <c r="A8" s="22"/>
      <c r="B8" s="22"/>
      <c r="C8" s="22"/>
      <c r="D8" s="22"/>
      <c r="E8" s="22"/>
      <c r="F8" s="22"/>
      <c r="G8" s="22"/>
      <c r="H8" s="22"/>
      <c r="I8" s="22"/>
      <c r="J8" s="22"/>
      <c r="K8" s="22"/>
      <c r="L8" s="22"/>
      <c r="M8" s="22"/>
      <c r="N8" s="22"/>
      <c r="O8" s="22"/>
      <c r="P8" s="22"/>
    </row>
    <row r="9" spans="1:16" ht="16.5" customHeight="1" x14ac:dyDescent="0.25">
      <c r="A9" s="22"/>
      <c r="B9" s="22"/>
      <c r="C9" s="22"/>
      <c r="D9" s="22"/>
      <c r="E9" s="22"/>
      <c r="F9" s="22"/>
      <c r="G9" s="22"/>
      <c r="H9" s="22"/>
      <c r="I9" s="22"/>
      <c r="J9" s="22"/>
      <c r="K9" s="22"/>
      <c r="L9" s="22"/>
      <c r="M9" s="22"/>
      <c r="N9" s="22"/>
      <c r="O9" s="22"/>
      <c r="P9" s="22"/>
    </row>
    <row r="10" spans="1:16" ht="16.5" customHeight="1" x14ac:dyDescent="0.25">
      <c r="A10" s="22"/>
      <c r="B10" s="22"/>
      <c r="C10" s="22"/>
      <c r="D10" s="22"/>
      <c r="E10" s="22"/>
      <c r="F10" s="22"/>
      <c r="G10" s="22"/>
      <c r="H10" s="22"/>
      <c r="I10" s="22"/>
      <c r="J10" s="22"/>
      <c r="K10" s="22"/>
      <c r="L10" s="22"/>
      <c r="M10" s="22"/>
      <c r="N10" s="22"/>
      <c r="O10" s="22"/>
      <c r="P10" s="22"/>
    </row>
    <row r="11" spans="1:16" ht="16.5" customHeight="1" x14ac:dyDescent="0.25">
      <c r="A11" s="22"/>
      <c r="B11" s="22"/>
      <c r="C11" s="22"/>
      <c r="D11" s="22"/>
      <c r="E11" s="22"/>
      <c r="F11" s="22"/>
      <c r="G11" s="22"/>
      <c r="H11" s="22"/>
      <c r="I11" s="22"/>
      <c r="J11" s="22"/>
      <c r="K11" s="22"/>
      <c r="L11" s="22"/>
      <c r="M11" s="22"/>
      <c r="N11" s="22"/>
      <c r="O11" s="22"/>
      <c r="P11" s="22"/>
    </row>
    <row r="12" spans="1:16" ht="16.5" customHeight="1" x14ac:dyDescent="0.25">
      <c r="A12" s="22"/>
      <c r="B12" s="22"/>
      <c r="C12" s="22"/>
      <c r="D12" s="22"/>
      <c r="E12" s="22"/>
      <c r="F12" s="22"/>
      <c r="G12" s="22"/>
      <c r="H12" s="22"/>
      <c r="I12" s="22"/>
      <c r="J12" s="22"/>
      <c r="K12" s="22"/>
      <c r="L12" s="22"/>
      <c r="M12" s="22"/>
      <c r="N12" s="22"/>
      <c r="O12" s="22"/>
      <c r="P12" s="22"/>
    </row>
    <row r="13" spans="1:16" ht="16.5" customHeight="1" x14ac:dyDescent="0.25">
      <c r="A13" s="22"/>
      <c r="B13" s="22"/>
      <c r="C13" s="22"/>
      <c r="D13" s="22"/>
      <c r="E13" s="22"/>
      <c r="F13" s="22"/>
      <c r="G13" s="22"/>
      <c r="H13" s="22"/>
      <c r="I13" s="22"/>
      <c r="J13" s="22"/>
      <c r="K13" s="22"/>
      <c r="L13" s="22"/>
      <c r="M13" s="22"/>
      <c r="N13" s="22"/>
      <c r="O13" s="22"/>
      <c r="P13" s="22"/>
    </row>
    <row r="14" spans="1:16" ht="16.5" customHeight="1" x14ac:dyDescent="0.25">
      <c r="A14" s="22"/>
      <c r="B14" s="22"/>
      <c r="C14" s="22"/>
      <c r="D14" s="22"/>
      <c r="E14" s="22"/>
      <c r="F14" s="22"/>
      <c r="G14" s="22"/>
      <c r="H14" s="22"/>
      <c r="I14" s="22"/>
      <c r="J14" s="22"/>
      <c r="K14" s="22"/>
      <c r="L14" s="22"/>
      <c r="M14" s="22"/>
      <c r="N14" s="22"/>
      <c r="O14" s="22"/>
      <c r="P14" s="22"/>
    </row>
    <row r="15" spans="1:16" ht="16.5" customHeight="1" x14ac:dyDescent="0.25">
      <c r="A15" s="22"/>
      <c r="B15" s="22"/>
      <c r="C15" s="22"/>
      <c r="D15" s="22"/>
      <c r="E15" s="22"/>
      <c r="F15" s="22"/>
      <c r="G15" s="22"/>
      <c r="H15" s="22"/>
      <c r="I15" s="22"/>
      <c r="J15" s="22"/>
      <c r="K15" s="22"/>
      <c r="L15" s="22"/>
      <c r="M15" s="22"/>
      <c r="N15" s="22"/>
      <c r="O15" s="22"/>
      <c r="P15" s="22"/>
    </row>
    <row r="16" spans="1:16" ht="16.5" customHeight="1" x14ac:dyDescent="0.25">
      <c r="A16" s="22"/>
      <c r="B16" s="22"/>
      <c r="C16" s="22"/>
      <c r="D16" s="22"/>
      <c r="E16" s="22"/>
      <c r="F16" s="22"/>
      <c r="G16" s="22"/>
      <c r="H16" s="22"/>
      <c r="I16" s="22"/>
      <c r="J16" s="22"/>
      <c r="K16" s="22"/>
      <c r="L16" s="22"/>
      <c r="M16" s="22"/>
      <c r="N16" s="22"/>
      <c r="O16" s="22"/>
      <c r="P16" s="22"/>
    </row>
    <row r="17" spans="1:16" ht="16.5" customHeight="1" x14ac:dyDescent="0.25">
      <c r="A17" s="22"/>
      <c r="B17" s="22"/>
      <c r="C17" s="22"/>
      <c r="D17" s="22"/>
      <c r="E17" s="22"/>
      <c r="F17" s="22"/>
      <c r="G17" s="22"/>
      <c r="H17" s="22"/>
      <c r="I17" s="22"/>
      <c r="J17" s="22"/>
      <c r="K17" s="22"/>
      <c r="L17" s="22"/>
      <c r="M17" s="22"/>
      <c r="N17" s="22"/>
      <c r="O17" s="22"/>
      <c r="P17" s="22"/>
    </row>
    <row r="18" spans="1:16" ht="16.5" customHeight="1" x14ac:dyDescent="0.25">
      <c r="A18" s="22"/>
      <c r="B18" s="22"/>
      <c r="C18" s="22"/>
      <c r="D18" s="22"/>
      <c r="E18" s="22"/>
      <c r="F18" s="22"/>
      <c r="G18" s="22"/>
      <c r="H18" s="22"/>
      <c r="I18" s="22"/>
      <c r="J18" s="22"/>
      <c r="K18" s="22"/>
      <c r="L18" s="22"/>
      <c r="M18" s="22"/>
      <c r="N18" s="22"/>
      <c r="O18" s="22"/>
      <c r="P18" s="22"/>
    </row>
    <row r="19" spans="1:16" ht="16.5" customHeight="1" x14ac:dyDescent="0.25">
      <c r="A19" s="22"/>
      <c r="B19" s="22"/>
      <c r="C19" s="22"/>
      <c r="D19" s="22"/>
      <c r="E19" s="22"/>
      <c r="F19" s="22"/>
      <c r="G19" s="22"/>
      <c r="H19" s="22"/>
      <c r="I19" s="22"/>
      <c r="J19" s="22"/>
      <c r="K19" s="22"/>
      <c r="L19" s="22"/>
      <c r="M19" s="22"/>
      <c r="N19" s="22"/>
      <c r="O19" s="22"/>
      <c r="P19" s="22"/>
    </row>
    <row r="20" spans="1:16" ht="16.5" customHeight="1" x14ac:dyDescent="0.25">
      <c r="A20" s="22"/>
      <c r="B20" s="22"/>
      <c r="C20" s="22"/>
      <c r="D20" s="22"/>
      <c r="E20" s="22"/>
      <c r="F20" s="22"/>
      <c r="G20" s="22"/>
      <c r="H20" s="22"/>
      <c r="I20" s="22"/>
      <c r="J20" s="22"/>
      <c r="K20" s="22"/>
      <c r="L20" s="22"/>
      <c r="M20" s="22"/>
      <c r="N20" s="22"/>
      <c r="O20" s="22"/>
      <c r="P20" s="22"/>
    </row>
    <row r="21" spans="1:16" ht="16.5" customHeight="1" x14ac:dyDescent="0.25">
      <c r="A21" s="22"/>
      <c r="B21" s="22"/>
      <c r="C21" s="22"/>
      <c r="D21" s="22"/>
      <c r="E21" s="22"/>
      <c r="F21" s="22"/>
      <c r="G21" s="22"/>
      <c r="H21" s="22"/>
      <c r="I21" s="22"/>
      <c r="J21" s="22"/>
      <c r="K21" s="22"/>
      <c r="L21" s="22"/>
      <c r="M21" s="22"/>
      <c r="N21" s="22"/>
      <c r="O21" s="22"/>
      <c r="P21" s="22"/>
    </row>
    <row r="22" spans="1:16" ht="16.5" customHeight="1" x14ac:dyDescent="0.25">
      <c r="A22" s="22"/>
      <c r="B22" s="22"/>
      <c r="C22" s="22"/>
      <c r="D22" s="22"/>
      <c r="E22" s="22"/>
      <c r="F22" s="22"/>
      <c r="G22" s="22"/>
      <c r="H22" s="22"/>
      <c r="I22" s="22"/>
      <c r="J22" s="22"/>
      <c r="K22" s="22"/>
      <c r="L22" s="22"/>
      <c r="M22" s="22"/>
      <c r="N22" s="22"/>
      <c r="O22" s="22"/>
      <c r="P22" s="22"/>
    </row>
    <row r="23" spans="1:16" ht="16.5" customHeight="1" x14ac:dyDescent="0.25">
      <c r="A23" s="22"/>
      <c r="B23" s="22"/>
      <c r="C23" s="22"/>
      <c r="D23" s="22"/>
      <c r="E23" s="22"/>
      <c r="F23" s="22"/>
      <c r="G23" s="22"/>
      <c r="H23" s="22"/>
      <c r="I23" s="22"/>
      <c r="J23" s="22"/>
      <c r="K23" s="22"/>
      <c r="L23" s="22"/>
      <c r="M23" s="22"/>
      <c r="N23" s="22"/>
      <c r="O23" s="22"/>
      <c r="P23" s="22"/>
    </row>
    <row r="24" spans="1:16" ht="16.5" customHeight="1" x14ac:dyDescent="0.25">
      <c r="A24" s="22"/>
      <c r="B24" s="22"/>
      <c r="C24" s="22"/>
      <c r="D24" s="22"/>
      <c r="E24" s="22"/>
      <c r="F24" s="22"/>
      <c r="G24" s="22"/>
      <c r="H24" s="22"/>
      <c r="I24" s="22"/>
      <c r="J24" s="22"/>
      <c r="K24" s="22"/>
      <c r="L24" s="22"/>
      <c r="M24" s="22"/>
      <c r="N24" s="22"/>
      <c r="O24" s="22"/>
      <c r="P24" s="22"/>
    </row>
    <row r="25" spans="1:16" ht="16.5" customHeight="1" x14ac:dyDescent="0.25">
      <c r="A25" s="22"/>
      <c r="B25" s="22"/>
      <c r="C25" s="22"/>
      <c r="D25" s="22"/>
      <c r="E25" s="22"/>
      <c r="F25" s="22"/>
      <c r="G25" s="22"/>
      <c r="H25" s="22"/>
      <c r="I25" s="22"/>
      <c r="J25" s="22"/>
      <c r="K25" s="22"/>
      <c r="L25" s="22"/>
      <c r="M25" s="22"/>
      <c r="N25" s="22"/>
      <c r="O25" s="22"/>
      <c r="P25" s="22"/>
    </row>
    <row r="26" spans="1:16" ht="16.5" customHeight="1" x14ac:dyDescent="0.25">
      <c r="A26" s="22"/>
      <c r="B26" s="22"/>
      <c r="C26" s="22"/>
      <c r="D26" s="22"/>
      <c r="E26" s="22"/>
      <c r="F26" s="22"/>
      <c r="G26" s="22"/>
      <c r="H26" s="22"/>
      <c r="I26" s="22"/>
      <c r="J26" s="22"/>
      <c r="K26" s="22"/>
      <c r="L26" s="22"/>
      <c r="M26" s="22"/>
      <c r="N26" s="22"/>
      <c r="O26" s="22"/>
      <c r="P26" s="22"/>
    </row>
    <row r="27" spans="1:16" ht="16.5" customHeight="1" x14ac:dyDescent="0.25">
      <c r="A27" s="22"/>
      <c r="B27" s="22"/>
      <c r="C27" s="22"/>
      <c r="D27" s="22"/>
      <c r="E27" s="22"/>
      <c r="F27" s="22"/>
      <c r="G27" s="22"/>
      <c r="H27" s="22"/>
      <c r="I27" s="22"/>
      <c r="J27" s="22"/>
      <c r="K27" s="22"/>
      <c r="L27" s="22"/>
      <c r="M27" s="22"/>
      <c r="N27" s="22"/>
      <c r="O27" s="22"/>
      <c r="P27" s="22"/>
    </row>
    <row r="28" spans="1:16" ht="16.5" customHeight="1" x14ac:dyDescent="0.25">
      <c r="A28" s="22"/>
      <c r="B28" s="22"/>
      <c r="C28" s="22"/>
      <c r="D28" s="22"/>
      <c r="E28" s="22"/>
      <c r="F28" s="22"/>
      <c r="G28" s="22"/>
      <c r="H28" s="22"/>
      <c r="I28" s="22"/>
      <c r="J28" s="22"/>
      <c r="K28" s="22"/>
      <c r="L28" s="22"/>
      <c r="M28" s="22"/>
      <c r="N28" s="22"/>
      <c r="O28" s="22"/>
      <c r="P28" s="22"/>
    </row>
    <row r="29" spans="1:16" ht="16.5" customHeight="1" x14ac:dyDescent="0.25">
      <c r="A29" s="22"/>
      <c r="B29" s="22"/>
      <c r="C29" s="22"/>
      <c r="D29" s="22"/>
      <c r="E29" s="22"/>
      <c r="F29" s="22"/>
      <c r="G29" s="22"/>
      <c r="H29" s="22"/>
      <c r="I29" s="22"/>
      <c r="J29" s="22"/>
      <c r="K29" s="22"/>
      <c r="L29" s="22"/>
      <c r="M29" s="22"/>
      <c r="N29" s="22"/>
      <c r="O29" s="22"/>
      <c r="P29" s="22"/>
    </row>
    <row r="30" spans="1:16" ht="16.5" customHeight="1" x14ac:dyDescent="0.25">
      <c r="A30" s="22"/>
      <c r="B30" s="22"/>
      <c r="C30" s="22"/>
      <c r="D30" s="22"/>
      <c r="E30" s="22"/>
      <c r="F30" s="22"/>
      <c r="G30" s="22"/>
      <c r="H30" s="22"/>
      <c r="I30" s="22"/>
      <c r="J30" s="22"/>
      <c r="K30" s="22"/>
      <c r="L30" s="22"/>
      <c r="M30" s="22"/>
      <c r="N30" s="22"/>
      <c r="O30" s="22"/>
      <c r="P30" s="22"/>
    </row>
    <row r="31" spans="1:16" ht="16.5" customHeight="1" x14ac:dyDescent="0.25">
      <c r="A31" s="22"/>
      <c r="B31" s="22"/>
      <c r="C31" s="22"/>
      <c r="D31" s="22"/>
      <c r="E31" s="22"/>
      <c r="F31" s="22"/>
      <c r="G31" s="22"/>
      <c r="H31" s="22"/>
      <c r="I31" s="22"/>
      <c r="J31" s="22"/>
      <c r="K31" s="22"/>
      <c r="L31" s="22"/>
      <c r="M31" s="22"/>
      <c r="N31" s="22"/>
      <c r="O31" s="22"/>
      <c r="P31" s="22"/>
    </row>
    <row r="32" spans="1:16" ht="31.5" customHeight="1" thickBot="1" x14ac:dyDescent="0.3">
      <c r="A32" s="22"/>
      <c r="B32" s="22"/>
      <c r="C32" s="22"/>
      <c r="D32" s="22"/>
      <c r="E32" s="22"/>
      <c r="F32" s="22"/>
      <c r="G32" s="22"/>
      <c r="H32" s="22"/>
      <c r="I32" s="22"/>
      <c r="J32" s="24" t="s">
        <v>0</v>
      </c>
      <c r="K32" s="22"/>
      <c r="L32" s="22"/>
      <c r="M32" s="22"/>
      <c r="N32" s="22"/>
      <c r="O32" s="22"/>
      <c r="P32" s="22"/>
    </row>
    <row r="33" spans="1:16" ht="39" customHeight="1" thickBot="1" x14ac:dyDescent="0.3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25">
      <c r="A34" s="22"/>
      <c r="B34" s="31"/>
      <c r="C34" s="1136" t="s">
        <v>537</v>
      </c>
      <c r="D34" s="1136"/>
      <c r="E34" s="1137"/>
      <c r="F34" s="32">
        <v>12.28</v>
      </c>
      <c r="G34" s="33">
        <v>12.75</v>
      </c>
      <c r="H34" s="33">
        <v>13.88</v>
      </c>
      <c r="I34" s="33">
        <v>14.04</v>
      </c>
      <c r="J34" s="34">
        <v>13.84</v>
      </c>
      <c r="K34" s="22"/>
      <c r="L34" s="22"/>
      <c r="M34" s="22"/>
      <c r="N34" s="22"/>
      <c r="O34" s="22"/>
      <c r="P34" s="22"/>
    </row>
    <row r="35" spans="1:16" ht="39" customHeight="1" x14ac:dyDescent="0.25">
      <c r="A35" s="22"/>
      <c r="B35" s="35"/>
      <c r="C35" s="1132" t="s">
        <v>538</v>
      </c>
      <c r="D35" s="1132"/>
      <c r="E35" s="1133"/>
      <c r="F35" s="36">
        <v>3.87</v>
      </c>
      <c r="G35" s="37">
        <v>5.0599999999999996</v>
      </c>
      <c r="H35" s="37">
        <v>5.77</v>
      </c>
      <c r="I35" s="37">
        <v>6.66</v>
      </c>
      <c r="J35" s="38">
        <v>7.42</v>
      </c>
      <c r="K35" s="22"/>
      <c r="L35" s="22"/>
      <c r="M35" s="22"/>
      <c r="N35" s="22"/>
      <c r="O35" s="22"/>
      <c r="P35" s="22"/>
    </row>
    <row r="36" spans="1:16" ht="39" customHeight="1" x14ac:dyDescent="0.25">
      <c r="A36" s="22"/>
      <c r="B36" s="35"/>
      <c r="C36" s="1132" t="s">
        <v>539</v>
      </c>
      <c r="D36" s="1132"/>
      <c r="E36" s="1133"/>
      <c r="F36" s="36">
        <v>5.58</v>
      </c>
      <c r="G36" s="37">
        <v>5.78</v>
      </c>
      <c r="H36" s="37">
        <v>5.0199999999999996</v>
      </c>
      <c r="I36" s="37">
        <v>5.84</v>
      </c>
      <c r="J36" s="38">
        <v>5.24</v>
      </c>
      <c r="K36" s="22"/>
      <c r="L36" s="22"/>
      <c r="M36" s="22"/>
      <c r="N36" s="22"/>
      <c r="O36" s="22"/>
      <c r="P36" s="22"/>
    </row>
    <row r="37" spans="1:16" ht="39" customHeight="1" x14ac:dyDescent="0.25">
      <c r="A37" s="22"/>
      <c r="B37" s="35"/>
      <c r="C37" s="1132" t="s">
        <v>540</v>
      </c>
      <c r="D37" s="1132"/>
      <c r="E37" s="1133"/>
      <c r="F37" s="36">
        <v>4.58</v>
      </c>
      <c r="G37" s="37">
        <v>6.19</v>
      </c>
      <c r="H37" s="37">
        <v>5.03</v>
      </c>
      <c r="I37" s="37">
        <v>3.41</v>
      </c>
      <c r="J37" s="38">
        <v>3.59</v>
      </c>
      <c r="K37" s="22"/>
      <c r="L37" s="22"/>
      <c r="M37" s="22"/>
      <c r="N37" s="22"/>
      <c r="O37" s="22"/>
      <c r="P37" s="22"/>
    </row>
    <row r="38" spans="1:16" ht="39" customHeight="1" x14ac:dyDescent="0.25">
      <c r="A38" s="22"/>
      <c r="B38" s="35"/>
      <c r="C38" s="1132" t="s">
        <v>541</v>
      </c>
      <c r="D38" s="1132"/>
      <c r="E38" s="1133"/>
      <c r="F38" s="36">
        <v>1.21</v>
      </c>
      <c r="G38" s="37">
        <v>0.97</v>
      </c>
      <c r="H38" s="37">
        <v>0.56999999999999995</v>
      </c>
      <c r="I38" s="37">
        <v>0.44</v>
      </c>
      <c r="J38" s="38">
        <v>0.32</v>
      </c>
      <c r="K38" s="22"/>
      <c r="L38" s="22"/>
      <c r="M38" s="22"/>
      <c r="N38" s="22"/>
      <c r="O38" s="22"/>
      <c r="P38" s="22"/>
    </row>
    <row r="39" spans="1:16" ht="39" customHeight="1" x14ac:dyDescent="0.25">
      <c r="A39" s="22"/>
      <c r="B39" s="35"/>
      <c r="C39" s="1132" t="s">
        <v>542</v>
      </c>
      <c r="D39" s="1132"/>
      <c r="E39" s="1133"/>
      <c r="F39" s="36">
        <v>0.5</v>
      </c>
      <c r="G39" s="37">
        <v>0.75</v>
      </c>
      <c r="H39" s="37">
        <v>0.38</v>
      </c>
      <c r="I39" s="37">
        <v>0.15</v>
      </c>
      <c r="J39" s="38">
        <v>0.25</v>
      </c>
      <c r="K39" s="22"/>
      <c r="L39" s="22"/>
      <c r="M39" s="22"/>
      <c r="N39" s="22"/>
      <c r="O39" s="22"/>
      <c r="P39" s="22"/>
    </row>
    <row r="40" spans="1:16" ht="39" customHeight="1" x14ac:dyDescent="0.25">
      <c r="A40" s="22"/>
      <c r="B40" s="35"/>
      <c r="C40" s="1132" t="s">
        <v>543</v>
      </c>
      <c r="D40" s="1132"/>
      <c r="E40" s="1133"/>
      <c r="F40" s="36">
        <v>0.03</v>
      </c>
      <c r="G40" s="37">
        <v>0.03</v>
      </c>
      <c r="H40" s="37">
        <v>0.05</v>
      </c>
      <c r="I40" s="37">
        <v>0.15</v>
      </c>
      <c r="J40" s="38">
        <v>0.08</v>
      </c>
      <c r="K40" s="22"/>
      <c r="L40" s="22"/>
      <c r="M40" s="22"/>
      <c r="N40" s="22"/>
      <c r="O40" s="22"/>
      <c r="P40" s="22"/>
    </row>
    <row r="41" spans="1:16" ht="39" customHeight="1" x14ac:dyDescent="0.25">
      <c r="A41" s="22"/>
      <c r="B41" s="35"/>
      <c r="C41" s="1132" t="s">
        <v>544</v>
      </c>
      <c r="D41" s="1132"/>
      <c r="E41" s="1133"/>
      <c r="F41" s="36">
        <v>0</v>
      </c>
      <c r="G41" s="37">
        <v>0</v>
      </c>
      <c r="H41" s="37">
        <v>0</v>
      </c>
      <c r="I41" s="37">
        <v>0</v>
      </c>
      <c r="J41" s="38">
        <v>0</v>
      </c>
      <c r="K41" s="22"/>
      <c r="L41" s="22"/>
      <c r="M41" s="22"/>
      <c r="N41" s="22"/>
      <c r="O41" s="22"/>
      <c r="P41" s="22"/>
    </row>
    <row r="42" spans="1:16" ht="39" customHeight="1" x14ac:dyDescent="0.25">
      <c r="A42" s="22"/>
      <c r="B42" s="39"/>
      <c r="C42" s="1132" t="s">
        <v>545</v>
      </c>
      <c r="D42" s="1132"/>
      <c r="E42" s="1133"/>
      <c r="F42" s="36" t="s">
        <v>492</v>
      </c>
      <c r="G42" s="37" t="s">
        <v>492</v>
      </c>
      <c r="H42" s="37" t="s">
        <v>492</v>
      </c>
      <c r="I42" s="37" t="s">
        <v>492</v>
      </c>
      <c r="J42" s="38" t="s">
        <v>492</v>
      </c>
      <c r="K42" s="22"/>
      <c r="L42" s="22"/>
      <c r="M42" s="22"/>
      <c r="N42" s="22"/>
      <c r="O42" s="22"/>
      <c r="P42" s="22"/>
    </row>
    <row r="43" spans="1:16" ht="39" customHeight="1" thickBot="1" x14ac:dyDescent="0.3">
      <c r="A43" s="22"/>
      <c r="B43" s="40"/>
      <c r="C43" s="1134" t="s">
        <v>546</v>
      </c>
      <c r="D43" s="1134"/>
      <c r="E43" s="1135"/>
      <c r="F43" s="41">
        <v>0.02</v>
      </c>
      <c r="G43" s="42">
        <v>0</v>
      </c>
      <c r="H43" s="42">
        <v>0</v>
      </c>
      <c r="I43" s="42">
        <v>0</v>
      </c>
      <c r="J43" s="43">
        <v>0</v>
      </c>
      <c r="K43" s="22"/>
      <c r="L43" s="22"/>
      <c r="M43" s="22"/>
      <c r="N43" s="22"/>
      <c r="O43" s="22"/>
      <c r="P43" s="22"/>
    </row>
    <row r="44" spans="1:16" ht="39" customHeight="1" x14ac:dyDescent="0.25">
      <c r="A44" s="22"/>
      <c r="B44" s="44"/>
      <c r="C44" s="45"/>
      <c r="D44" s="45"/>
      <c r="E44" s="45"/>
      <c r="F44" s="22"/>
      <c r="G44" s="22"/>
      <c r="H44" s="22"/>
      <c r="I44" s="22"/>
      <c r="J44" s="22"/>
      <c r="K44" s="22"/>
      <c r="L44" s="22"/>
      <c r="M44" s="22"/>
      <c r="N44" s="22"/>
      <c r="O44" s="22"/>
      <c r="P44" s="22"/>
    </row>
    <row r="45" spans="1:16" ht="16.149999999999999" x14ac:dyDescent="0.25">
      <c r="A45" s="22"/>
      <c r="B45" s="22"/>
      <c r="C45" s="22"/>
      <c r="D45" s="22"/>
      <c r="E45" s="22"/>
      <c r="F45" s="22"/>
      <c r="G45" s="22"/>
      <c r="H45" s="22"/>
      <c r="I45" s="22"/>
      <c r="J45" s="22"/>
      <c r="K45" s="22"/>
      <c r="L45" s="22"/>
      <c r="M45" s="22"/>
      <c r="N45" s="22"/>
      <c r="O45" s="22"/>
      <c r="P45" s="22"/>
    </row>
  </sheetData>
  <sheetProtection algorithmName="SHA-512" hashValue="43ITo5pGHYi9U29MssZtvneZdp9eEWGH3UFSj0+vTtLzdnLF9q6KpJt2U7axK99OO6lqWettsD3KWG0w54L40w==" saltValue="FceOn4Lh6HCw1GfQ1i+98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3"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7" customHeight="1" zeroHeight="1" x14ac:dyDescent="0.25"/>
  <cols>
    <col min="1" max="1" width="6.59765625" style="47" customWidth="1"/>
    <col min="2" max="3" width="10.9296875" style="47" customWidth="1"/>
    <col min="4" max="4" width="10" style="47" customWidth="1"/>
    <col min="5" max="10" width="11" style="47" customWidth="1"/>
    <col min="11" max="15" width="13.06640625" style="47" customWidth="1"/>
    <col min="16" max="21" width="11.46484375" style="47" customWidth="1"/>
    <col min="22" max="16384" width="0" style="47" hidden="1"/>
  </cols>
  <sheetData>
    <row r="1" spans="1:21" ht="13.5" customHeight="1" x14ac:dyDescent="0.25">
      <c r="A1" s="46"/>
      <c r="B1" s="46"/>
      <c r="C1" s="46"/>
      <c r="D1" s="46"/>
      <c r="E1" s="46"/>
      <c r="F1" s="46"/>
      <c r="G1" s="46"/>
      <c r="H1" s="46"/>
      <c r="I1" s="46"/>
      <c r="J1" s="46"/>
      <c r="K1" s="46"/>
      <c r="L1" s="46"/>
      <c r="M1" s="46"/>
      <c r="N1" s="46"/>
      <c r="O1" s="46"/>
      <c r="P1" s="46"/>
      <c r="Q1" s="46"/>
      <c r="R1" s="46"/>
      <c r="S1" s="46"/>
      <c r="T1" s="46"/>
      <c r="U1" s="46"/>
    </row>
    <row r="2" spans="1:21" ht="13.5" customHeight="1" x14ac:dyDescent="0.25">
      <c r="A2" s="46"/>
      <c r="B2" s="46"/>
      <c r="C2" s="46"/>
      <c r="D2" s="46"/>
      <c r="E2" s="46"/>
      <c r="F2" s="46"/>
      <c r="G2" s="46"/>
      <c r="H2" s="46"/>
      <c r="I2" s="46"/>
      <c r="J2" s="46"/>
      <c r="K2" s="46"/>
      <c r="L2" s="46"/>
      <c r="M2" s="46"/>
      <c r="N2" s="46"/>
      <c r="O2" s="46"/>
      <c r="P2" s="46"/>
      <c r="Q2" s="46"/>
      <c r="R2" s="46"/>
      <c r="S2" s="46"/>
      <c r="T2" s="46"/>
      <c r="U2" s="46"/>
    </row>
    <row r="3" spans="1:21" ht="13.5" customHeight="1" x14ac:dyDescent="0.25">
      <c r="A3" s="46"/>
      <c r="B3" s="46"/>
      <c r="C3" s="46"/>
      <c r="D3" s="46"/>
      <c r="E3" s="46"/>
      <c r="F3" s="46"/>
      <c r="G3" s="46"/>
      <c r="H3" s="46"/>
      <c r="I3" s="46"/>
      <c r="J3" s="46"/>
      <c r="K3" s="46"/>
      <c r="L3" s="46"/>
      <c r="M3" s="46"/>
      <c r="N3" s="46"/>
      <c r="O3" s="46"/>
      <c r="P3" s="46"/>
      <c r="Q3" s="46"/>
      <c r="R3" s="46"/>
      <c r="S3" s="46"/>
      <c r="T3" s="46"/>
      <c r="U3" s="46"/>
    </row>
    <row r="4" spans="1:21" ht="13.5" customHeight="1" x14ac:dyDescent="0.25">
      <c r="A4" s="46"/>
      <c r="B4" s="46"/>
      <c r="C4" s="46"/>
      <c r="D4" s="46"/>
      <c r="E4" s="46"/>
      <c r="F4" s="46"/>
      <c r="G4" s="46"/>
      <c r="H4" s="46"/>
      <c r="I4" s="46"/>
      <c r="J4" s="46"/>
      <c r="K4" s="46"/>
      <c r="L4" s="46"/>
      <c r="M4" s="46"/>
      <c r="N4" s="46"/>
      <c r="O4" s="46"/>
      <c r="P4" s="46"/>
      <c r="Q4" s="46"/>
      <c r="R4" s="46"/>
      <c r="S4" s="46"/>
      <c r="T4" s="46"/>
      <c r="U4" s="46"/>
    </row>
    <row r="5" spans="1:21" ht="13.5" customHeight="1" x14ac:dyDescent="0.25">
      <c r="A5" s="46"/>
      <c r="B5" s="46"/>
      <c r="C5" s="46"/>
      <c r="D5" s="46"/>
      <c r="E5" s="46"/>
      <c r="F5" s="46"/>
      <c r="G5" s="46"/>
      <c r="H5" s="46"/>
      <c r="I5" s="46"/>
      <c r="J5" s="46"/>
      <c r="K5" s="46"/>
      <c r="L5" s="46"/>
      <c r="M5" s="46"/>
      <c r="N5" s="46"/>
      <c r="O5" s="46"/>
      <c r="P5" s="46"/>
      <c r="Q5" s="46"/>
      <c r="R5" s="46"/>
      <c r="S5" s="46"/>
      <c r="T5" s="46"/>
      <c r="U5" s="46"/>
    </row>
    <row r="6" spans="1:21" ht="13.5" customHeight="1" x14ac:dyDescent="0.25">
      <c r="A6" s="46"/>
      <c r="B6" s="46"/>
      <c r="C6" s="46"/>
      <c r="D6" s="46"/>
      <c r="E6" s="46"/>
      <c r="F6" s="46"/>
      <c r="G6" s="46"/>
      <c r="H6" s="46"/>
      <c r="I6" s="46"/>
      <c r="J6" s="46"/>
      <c r="K6" s="46"/>
      <c r="L6" s="46"/>
      <c r="M6" s="46"/>
      <c r="N6" s="46"/>
      <c r="O6" s="46"/>
      <c r="P6" s="46"/>
      <c r="Q6" s="46"/>
      <c r="R6" s="46"/>
      <c r="S6" s="46"/>
      <c r="T6" s="46"/>
      <c r="U6" s="46"/>
    </row>
    <row r="7" spans="1:21" ht="13.5" customHeight="1" x14ac:dyDescent="0.25">
      <c r="A7" s="46"/>
      <c r="B7" s="46"/>
      <c r="C7" s="46"/>
      <c r="D7" s="46"/>
      <c r="E7" s="46"/>
      <c r="F7" s="46"/>
      <c r="G7" s="46"/>
      <c r="H7" s="46"/>
      <c r="I7" s="46"/>
      <c r="J7" s="46"/>
      <c r="K7" s="46"/>
      <c r="L7" s="46"/>
      <c r="M7" s="46"/>
      <c r="N7" s="46"/>
      <c r="O7" s="46"/>
      <c r="P7" s="46"/>
      <c r="Q7" s="46"/>
      <c r="R7" s="46"/>
      <c r="S7" s="46"/>
      <c r="T7" s="46"/>
      <c r="U7" s="46"/>
    </row>
    <row r="8" spans="1:21" ht="13.5" customHeight="1" x14ac:dyDescent="0.25">
      <c r="A8" s="46"/>
      <c r="B8" s="46"/>
      <c r="C8" s="46"/>
      <c r="D8" s="46"/>
      <c r="E8" s="46"/>
      <c r="F8" s="46"/>
      <c r="G8" s="46"/>
      <c r="H8" s="46"/>
      <c r="I8" s="46"/>
      <c r="J8" s="46"/>
      <c r="K8" s="46"/>
      <c r="L8" s="46"/>
      <c r="M8" s="46"/>
      <c r="N8" s="46"/>
      <c r="O8" s="46"/>
      <c r="P8" s="46"/>
      <c r="Q8" s="46"/>
      <c r="R8" s="46"/>
      <c r="S8" s="46"/>
      <c r="T8" s="46"/>
      <c r="U8" s="46"/>
    </row>
    <row r="9" spans="1:21" ht="13.5" customHeight="1" x14ac:dyDescent="0.25">
      <c r="A9" s="46"/>
      <c r="B9" s="46"/>
      <c r="C9" s="46"/>
      <c r="D9" s="46"/>
      <c r="E9" s="46"/>
      <c r="F9" s="46"/>
      <c r="G9" s="46"/>
      <c r="H9" s="46"/>
      <c r="I9" s="46"/>
      <c r="J9" s="46"/>
      <c r="K9" s="46"/>
      <c r="L9" s="46"/>
      <c r="M9" s="46"/>
      <c r="N9" s="46"/>
      <c r="O9" s="46"/>
      <c r="P9" s="46"/>
      <c r="Q9" s="46"/>
      <c r="R9" s="46"/>
      <c r="S9" s="46"/>
      <c r="T9" s="46"/>
      <c r="U9" s="46"/>
    </row>
    <row r="10" spans="1:21" ht="13.5" customHeight="1" x14ac:dyDescent="0.2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3">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5">
      <c r="A44" s="46"/>
      <c r="B44" s="49" t="s">
        <v>8</v>
      </c>
      <c r="C44" s="50"/>
      <c r="D44" s="50"/>
      <c r="E44" s="51"/>
      <c r="F44" s="51"/>
      <c r="G44" s="51"/>
      <c r="H44" s="51"/>
      <c r="I44" s="51"/>
      <c r="J44" s="52" t="s">
        <v>2</v>
      </c>
      <c r="K44" s="53" t="s">
        <v>530</v>
      </c>
      <c r="L44" s="54" t="s">
        <v>531</v>
      </c>
      <c r="M44" s="54" t="s">
        <v>532</v>
      </c>
      <c r="N44" s="54" t="s">
        <v>533</v>
      </c>
      <c r="O44" s="55" t="s">
        <v>534</v>
      </c>
      <c r="P44" s="46"/>
      <c r="Q44" s="46"/>
      <c r="R44" s="46"/>
      <c r="S44" s="46"/>
      <c r="T44" s="46"/>
      <c r="U44" s="46"/>
    </row>
    <row r="45" spans="1:21" ht="30.75" customHeight="1" x14ac:dyDescent="0.25">
      <c r="A45" s="46"/>
      <c r="B45" s="1161" t="s">
        <v>9</v>
      </c>
      <c r="C45" s="1162"/>
      <c r="D45" s="56"/>
      <c r="E45" s="1167" t="s">
        <v>10</v>
      </c>
      <c r="F45" s="1167"/>
      <c r="G45" s="1167"/>
      <c r="H45" s="1167"/>
      <c r="I45" s="1167"/>
      <c r="J45" s="1168"/>
      <c r="K45" s="57">
        <v>11153</v>
      </c>
      <c r="L45" s="58">
        <v>10825</v>
      </c>
      <c r="M45" s="58">
        <v>11307</v>
      </c>
      <c r="N45" s="58">
        <v>11351</v>
      </c>
      <c r="O45" s="59">
        <v>11508</v>
      </c>
      <c r="P45" s="46"/>
      <c r="Q45" s="46"/>
      <c r="R45" s="46"/>
      <c r="S45" s="46"/>
      <c r="T45" s="46"/>
      <c r="U45" s="46"/>
    </row>
    <row r="46" spans="1:21" ht="30.75" customHeight="1" x14ac:dyDescent="0.25">
      <c r="A46" s="46"/>
      <c r="B46" s="1163"/>
      <c r="C46" s="1164"/>
      <c r="D46" s="60"/>
      <c r="E46" s="1140" t="s">
        <v>11</v>
      </c>
      <c r="F46" s="1140"/>
      <c r="G46" s="1140"/>
      <c r="H46" s="1140"/>
      <c r="I46" s="1140"/>
      <c r="J46" s="1141"/>
      <c r="K46" s="61" t="s">
        <v>492</v>
      </c>
      <c r="L46" s="62" t="s">
        <v>492</v>
      </c>
      <c r="M46" s="62" t="s">
        <v>492</v>
      </c>
      <c r="N46" s="62" t="s">
        <v>492</v>
      </c>
      <c r="O46" s="63" t="s">
        <v>492</v>
      </c>
      <c r="P46" s="46"/>
      <c r="Q46" s="46"/>
      <c r="R46" s="46"/>
      <c r="S46" s="46"/>
      <c r="T46" s="46"/>
      <c r="U46" s="46"/>
    </row>
    <row r="47" spans="1:21" ht="30.75" customHeight="1" x14ac:dyDescent="0.25">
      <c r="A47" s="46"/>
      <c r="B47" s="1163"/>
      <c r="C47" s="1164"/>
      <c r="D47" s="60"/>
      <c r="E47" s="1140" t="s">
        <v>12</v>
      </c>
      <c r="F47" s="1140"/>
      <c r="G47" s="1140"/>
      <c r="H47" s="1140"/>
      <c r="I47" s="1140"/>
      <c r="J47" s="1141"/>
      <c r="K47" s="61" t="s">
        <v>492</v>
      </c>
      <c r="L47" s="62" t="s">
        <v>492</v>
      </c>
      <c r="M47" s="62" t="s">
        <v>492</v>
      </c>
      <c r="N47" s="62" t="s">
        <v>492</v>
      </c>
      <c r="O47" s="63" t="s">
        <v>492</v>
      </c>
      <c r="P47" s="46"/>
      <c r="Q47" s="46"/>
      <c r="R47" s="46"/>
      <c r="S47" s="46"/>
      <c r="T47" s="46"/>
      <c r="U47" s="46"/>
    </row>
    <row r="48" spans="1:21" ht="30.75" customHeight="1" x14ac:dyDescent="0.25">
      <c r="A48" s="46"/>
      <c r="B48" s="1163"/>
      <c r="C48" s="1164"/>
      <c r="D48" s="60"/>
      <c r="E48" s="1140" t="s">
        <v>13</v>
      </c>
      <c r="F48" s="1140"/>
      <c r="G48" s="1140"/>
      <c r="H48" s="1140"/>
      <c r="I48" s="1140"/>
      <c r="J48" s="1141"/>
      <c r="K48" s="61">
        <v>584</v>
      </c>
      <c r="L48" s="62">
        <v>1289</v>
      </c>
      <c r="M48" s="62">
        <v>1235</v>
      </c>
      <c r="N48" s="62">
        <v>1195</v>
      </c>
      <c r="O48" s="63">
        <v>1199</v>
      </c>
      <c r="P48" s="46"/>
      <c r="Q48" s="46"/>
      <c r="R48" s="46"/>
      <c r="S48" s="46"/>
      <c r="T48" s="46"/>
      <c r="U48" s="46"/>
    </row>
    <row r="49" spans="1:21" ht="30.75" customHeight="1" x14ac:dyDescent="0.25">
      <c r="A49" s="46"/>
      <c r="B49" s="1163"/>
      <c r="C49" s="1164"/>
      <c r="D49" s="60"/>
      <c r="E49" s="1140" t="s">
        <v>14</v>
      </c>
      <c r="F49" s="1140"/>
      <c r="G49" s="1140"/>
      <c r="H49" s="1140"/>
      <c r="I49" s="1140"/>
      <c r="J49" s="1141"/>
      <c r="K49" s="61" t="s">
        <v>492</v>
      </c>
      <c r="L49" s="62" t="s">
        <v>492</v>
      </c>
      <c r="M49" s="62" t="s">
        <v>492</v>
      </c>
      <c r="N49" s="62" t="s">
        <v>492</v>
      </c>
      <c r="O49" s="63" t="s">
        <v>492</v>
      </c>
      <c r="P49" s="46"/>
      <c r="Q49" s="46"/>
      <c r="R49" s="46"/>
      <c r="S49" s="46"/>
      <c r="T49" s="46"/>
      <c r="U49" s="46"/>
    </row>
    <row r="50" spans="1:21" ht="30.75" customHeight="1" x14ac:dyDescent="0.25">
      <c r="A50" s="46"/>
      <c r="B50" s="1163"/>
      <c r="C50" s="1164"/>
      <c r="D50" s="60"/>
      <c r="E50" s="1140" t="s">
        <v>15</v>
      </c>
      <c r="F50" s="1140"/>
      <c r="G50" s="1140"/>
      <c r="H50" s="1140"/>
      <c r="I50" s="1140"/>
      <c r="J50" s="1141"/>
      <c r="K50" s="61">
        <v>111</v>
      </c>
      <c r="L50" s="62">
        <v>94</v>
      </c>
      <c r="M50" s="62">
        <v>94</v>
      </c>
      <c r="N50" s="62">
        <v>94</v>
      </c>
      <c r="O50" s="63">
        <v>94</v>
      </c>
      <c r="P50" s="46"/>
      <c r="Q50" s="46"/>
      <c r="R50" s="46"/>
      <c r="S50" s="46"/>
      <c r="T50" s="46"/>
      <c r="U50" s="46"/>
    </row>
    <row r="51" spans="1:21" ht="30.75" customHeight="1" x14ac:dyDescent="0.25">
      <c r="A51" s="46"/>
      <c r="B51" s="1165"/>
      <c r="C51" s="1166"/>
      <c r="D51" s="64"/>
      <c r="E51" s="1140" t="s">
        <v>16</v>
      </c>
      <c r="F51" s="1140"/>
      <c r="G51" s="1140"/>
      <c r="H51" s="1140"/>
      <c r="I51" s="1140"/>
      <c r="J51" s="1141"/>
      <c r="K51" s="61">
        <v>1</v>
      </c>
      <c r="L51" s="62">
        <v>1</v>
      </c>
      <c r="M51" s="62">
        <v>0</v>
      </c>
      <c r="N51" s="62">
        <v>0</v>
      </c>
      <c r="O51" s="63">
        <v>1</v>
      </c>
      <c r="P51" s="46"/>
      <c r="Q51" s="46"/>
      <c r="R51" s="46"/>
      <c r="S51" s="46"/>
      <c r="T51" s="46"/>
      <c r="U51" s="46"/>
    </row>
    <row r="52" spans="1:21" ht="30.75" customHeight="1" x14ac:dyDescent="0.25">
      <c r="A52" s="46"/>
      <c r="B52" s="1138" t="s">
        <v>17</v>
      </c>
      <c r="C52" s="1139"/>
      <c r="D52" s="64"/>
      <c r="E52" s="1140" t="s">
        <v>18</v>
      </c>
      <c r="F52" s="1140"/>
      <c r="G52" s="1140"/>
      <c r="H52" s="1140"/>
      <c r="I52" s="1140"/>
      <c r="J52" s="1141"/>
      <c r="K52" s="61">
        <v>12092</v>
      </c>
      <c r="L52" s="62">
        <v>12631</v>
      </c>
      <c r="M52" s="62">
        <v>12968</v>
      </c>
      <c r="N52" s="62">
        <v>12838</v>
      </c>
      <c r="O52" s="63">
        <v>13125</v>
      </c>
      <c r="P52" s="46"/>
      <c r="Q52" s="46"/>
      <c r="R52" s="46"/>
      <c r="S52" s="46"/>
      <c r="T52" s="46"/>
      <c r="U52" s="46"/>
    </row>
    <row r="53" spans="1:21" ht="30.75" customHeight="1" thickBot="1" x14ac:dyDescent="0.3">
      <c r="A53" s="46"/>
      <c r="B53" s="1142" t="s">
        <v>19</v>
      </c>
      <c r="C53" s="1143"/>
      <c r="D53" s="65"/>
      <c r="E53" s="1144" t="s">
        <v>20</v>
      </c>
      <c r="F53" s="1144"/>
      <c r="G53" s="1144"/>
      <c r="H53" s="1144"/>
      <c r="I53" s="1144"/>
      <c r="J53" s="1145"/>
      <c r="K53" s="66">
        <v>-243</v>
      </c>
      <c r="L53" s="67">
        <v>-422</v>
      </c>
      <c r="M53" s="67">
        <v>-332</v>
      </c>
      <c r="N53" s="67">
        <v>-198</v>
      </c>
      <c r="O53" s="68">
        <v>-323</v>
      </c>
      <c r="P53" s="46"/>
      <c r="Q53" s="46"/>
      <c r="R53" s="46"/>
      <c r="S53" s="46"/>
      <c r="T53" s="46"/>
      <c r="U53" s="46"/>
    </row>
    <row r="54" spans="1:21" ht="24" customHeight="1" x14ac:dyDescent="0.3">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3">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5">
      <c r="A57" s="46"/>
      <c r="B57" s="74"/>
      <c r="C57" s="75"/>
      <c r="D57" s="75"/>
      <c r="E57" s="76"/>
      <c r="F57" s="76"/>
      <c r="G57" s="76"/>
      <c r="H57" s="76"/>
      <c r="I57" s="76"/>
      <c r="J57" s="77" t="s">
        <v>2</v>
      </c>
      <c r="K57" s="78" t="s">
        <v>547</v>
      </c>
      <c r="L57" s="79" t="s">
        <v>548</v>
      </c>
      <c r="M57" s="79" t="s">
        <v>549</v>
      </c>
      <c r="N57" s="79" t="s">
        <v>550</v>
      </c>
      <c r="O57" s="80" t="s">
        <v>551</v>
      </c>
      <c r="P57" s="46"/>
      <c r="Q57" s="46"/>
      <c r="R57" s="46"/>
      <c r="S57" s="46"/>
      <c r="T57" s="46"/>
      <c r="U57" s="46"/>
    </row>
    <row r="58" spans="1:21" ht="31.5" customHeight="1" x14ac:dyDescent="0.25">
      <c r="B58" s="1146" t="s">
        <v>24</v>
      </c>
      <c r="C58" s="1147"/>
      <c r="D58" s="1152" t="s">
        <v>25</v>
      </c>
      <c r="E58" s="1153"/>
      <c r="F58" s="1153"/>
      <c r="G58" s="1153"/>
      <c r="H58" s="1153"/>
      <c r="I58" s="1153"/>
      <c r="J58" s="1154"/>
      <c r="K58" s="81" t="s">
        <v>552</v>
      </c>
      <c r="L58" s="82" t="s">
        <v>552</v>
      </c>
      <c r="M58" s="82" t="s">
        <v>552</v>
      </c>
      <c r="N58" s="82" t="s">
        <v>552</v>
      </c>
      <c r="O58" s="83" t="s">
        <v>552</v>
      </c>
    </row>
    <row r="59" spans="1:21" ht="31.5" customHeight="1" x14ac:dyDescent="0.25">
      <c r="B59" s="1148"/>
      <c r="C59" s="1149"/>
      <c r="D59" s="1155" t="s">
        <v>26</v>
      </c>
      <c r="E59" s="1156"/>
      <c r="F59" s="1156"/>
      <c r="G59" s="1156"/>
      <c r="H59" s="1156"/>
      <c r="I59" s="1156"/>
      <c r="J59" s="1157"/>
      <c r="K59" s="84" t="s">
        <v>552</v>
      </c>
      <c r="L59" s="85" t="s">
        <v>552</v>
      </c>
      <c r="M59" s="85" t="s">
        <v>552</v>
      </c>
      <c r="N59" s="85" t="s">
        <v>552</v>
      </c>
      <c r="O59" s="86" t="s">
        <v>552</v>
      </c>
    </row>
    <row r="60" spans="1:21" ht="31.5" customHeight="1" thickBot="1" x14ac:dyDescent="0.3">
      <c r="B60" s="1150"/>
      <c r="C60" s="1151"/>
      <c r="D60" s="1158" t="s">
        <v>27</v>
      </c>
      <c r="E60" s="1159"/>
      <c r="F60" s="1159"/>
      <c r="G60" s="1159"/>
      <c r="H60" s="1159"/>
      <c r="I60" s="1159"/>
      <c r="J60" s="1160"/>
      <c r="K60" s="87" t="s">
        <v>552</v>
      </c>
      <c r="L60" s="88" t="s">
        <v>552</v>
      </c>
      <c r="M60" s="88" t="s">
        <v>552</v>
      </c>
      <c r="N60" s="88" t="s">
        <v>552</v>
      </c>
      <c r="O60" s="89" t="s">
        <v>552</v>
      </c>
    </row>
    <row r="61" spans="1:21" ht="24" customHeight="1" x14ac:dyDescent="0.25">
      <c r="B61" s="90"/>
      <c r="C61" s="90"/>
      <c r="D61" s="91" t="s">
        <v>28</v>
      </c>
      <c r="E61" s="92"/>
      <c r="F61" s="92"/>
      <c r="G61" s="92"/>
      <c r="H61" s="92"/>
      <c r="I61" s="92"/>
      <c r="J61" s="92"/>
      <c r="K61" s="92"/>
      <c r="L61" s="92"/>
      <c r="M61" s="92"/>
      <c r="N61" s="92"/>
      <c r="O61" s="92"/>
    </row>
    <row r="62" spans="1:21" ht="24" customHeight="1" x14ac:dyDescent="0.25">
      <c r="B62" s="93"/>
      <c r="C62" s="93"/>
      <c r="D62" s="91" t="s">
        <v>29</v>
      </c>
      <c r="E62" s="92"/>
      <c r="F62" s="92"/>
      <c r="G62" s="92"/>
      <c r="H62" s="92"/>
      <c r="I62" s="92"/>
      <c r="J62" s="92"/>
      <c r="K62" s="92"/>
      <c r="L62" s="92"/>
      <c r="M62" s="92"/>
      <c r="N62" s="92"/>
      <c r="O62" s="92"/>
    </row>
    <row r="63" spans="1:21" ht="24" customHeight="1" x14ac:dyDescent="0.3">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3">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N94RDBF6MK3//VirD23/PwerFhHbk1dqqSEjyt+dqgowUzl1MuQve+Qw8XOFNmLwuUqRxNECY4CW64p6a2Yf8A==" saltValue="sxyeBW7ymPEa414l4eJTP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5"/>
  <cols>
    <col min="1" max="1" width="6.59765625" style="94" customWidth="1"/>
    <col min="2" max="3" width="12.59765625" style="94" customWidth="1"/>
    <col min="4" max="4" width="11.59765625" style="94" customWidth="1"/>
    <col min="5" max="8" width="10.33203125" style="94" customWidth="1"/>
    <col min="9" max="13" width="16.33203125" style="94" customWidth="1"/>
    <col min="14" max="19" width="12.59765625" style="94" customWidth="1"/>
    <col min="20" max="16384" width="0" style="94" hidden="1"/>
  </cols>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2:13" ht="15" customHeight="1" x14ac:dyDescent="0.25"/>
    <row r="34" spans="2:13" ht="15" customHeight="1" x14ac:dyDescent="0.25"/>
    <row r="35" spans="2:13" ht="15" customHeight="1" x14ac:dyDescent="0.25"/>
    <row r="36" spans="2:13" ht="15" customHeight="1" x14ac:dyDescent="0.25"/>
    <row r="37" spans="2:13" ht="15" customHeight="1" x14ac:dyDescent="0.25"/>
    <row r="38" spans="2:13" ht="15" customHeight="1" x14ac:dyDescent="0.25"/>
    <row r="39" spans="2:13" ht="27.75" customHeight="1" thickBot="1" x14ac:dyDescent="0.3">
      <c r="M39" s="95" t="s">
        <v>7</v>
      </c>
    </row>
    <row r="40" spans="2:13" ht="27.75" customHeight="1" thickBot="1" x14ac:dyDescent="0.35">
      <c r="B40" s="96" t="s">
        <v>8</v>
      </c>
      <c r="C40" s="97"/>
      <c r="D40" s="97"/>
      <c r="E40" s="98"/>
      <c r="F40" s="98"/>
      <c r="G40" s="98"/>
      <c r="H40" s="99" t="s">
        <v>2</v>
      </c>
      <c r="I40" s="100" t="s">
        <v>530</v>
      </c>
      <c r="J40" s="101" t="s">
        <v>531</v>
      </c>
      <c r="K40" s="101" t="s">
        <v>532</v>
      </c>
      <c r="L40" s="101" t="s">
        <v>533</v>
      </c>
      <c r="M40" s="102" t="s">
        <v>534</v>
      </c>
    </row>
    <row r="41" spans="2:13" ht="27.75" customHeight="1" x14ac:dyDescent="0.25">
      <c r="B41" s="1181" t="s">
        <v>30</v>
      </c>
      <c r="C41" s="1182"/>
      <c r="D41" s="103"/>
      <c r="E41" s="1183" t="s">
        <v>31</v>
      </c>
      <c r="F41" s="1183"/>
      <c r="G41" s="1183"/>
      <c r="H41" s="1184"/>
      <c r="I41" s="330">
        <v>124855</v>
      </c>
      <c r="J41" s="331">
        <v>129336</v>
      </c>
      <c r="K41" s="331">
        <v>128041</v>
      </c>
      <c r="L41" s="331">
        <v>125187</v>
      </c>
      <c r="M41" s="332">
        <v>122343</v>
      </c>
    </row>
    <row r="42" spans="2:13" ht="27.75" customHeight="1" x14ac:dyDescent="0.25">
      <c r="B42" s="1171"/>
      <c r="C42" s="1172"/>
      <c r="D42" s="104"/>
      <c r="E42" s="1175" t="s">
        <v>32</v>
      </c>
      <c r="F42" s="1175"/>
      <c r="G42" s="1175"/>
      <c r="H42" s="1176"/>
      <c r="I42" s="333">
        <v>1164</v>
      </c>
      <c r="J42" s="334">
        <v>1070</v>
      </c>
      <c r="K42" s="334">
        <v>976</v>
      </c>
      <c r="L42" s="334">
        <v>882</v>
      </c>
      <c r="M42" s="335">
        <v>787</v>
      </c>
    </row>
    <row r="43" spans="2:13" ht="27.75" customHeight="1" x14ac:dyDescent="0.25">
      <c r="B43" s="1171"/>
      <c r="C43" s="1172"/>
      <c r="D43" s="104"/>
      <c r="E43" s="1175" t="s">
        <v>33</v>
      </c>
      <c r="F43" s="1175"/>
      <c r="G43" s="1175"/>
      <c r="H43" s="1176"/>
      <c r="I43" s="333">
        <v>6436</v>
      </c>
      <c r="J43" s="334">
        <v>5853</v>
      </c>
      <c r="K43" s="334">
        <v>7197</v>
      </c>
      <c r="L43" s="334">
        <v>8485</v>
      </c>
      <c r="M43" s="335">
        <v>8364</v>
      </c>
    </row>
    <row r="44" spans="2:13" ht="27.75" customHeight="1" x14ac:dyDescent="0.25">
      <c r="B44" s="1171"/>
      <c r="C44" s="1172"/>
      <c r="D44" s="104"/>
      <c r="E44" s="1175" t="s">
        <v>34</v>
      </c>
      <c r="F44" s="1175"/>
      <c r="G44" s="1175"/>
      <c r="H44" s="1176"/>
      <c r="I44" s="333" t="s">
        <v>492</v>
      </c>
      <c r="J44" s="334" t="s">
        <v>492</v>
      </c>
      <c r="K44" s="334" t="s">
        <v>492</v>
      </c>
      <c r="L44" s="334" t="s">
        <v>492</v>
      </c>
      <c r="M44" s="335" t="s">
        <v>492</v>
      </c>
    </row>
    <row r="45" spans="2:13" ht="27.75" customHeight="1" x14ac:dyDescent="0.25">
      <c r="B45" s="1171"/>
      <c r="C45" s="1172"/>
      <c r="D45" s="104"/>
      <c r="E45" s="1175" t="s">
        <v>35</v>
      </c>
      <c r="F45" s="1175"/>
      <c r="G45" s="1175"/>
      <c r="H45" s="1176"/>
      <c r="I45" s="333">
        <v>14697</v>
      </c>
      <c r="J45" s="334">
        <v>14113</v>
      </c>
      <c r="K45" s="334">
        <v>14087</v>
      </c>
      <c r="L45" s="334">
        <v>14947</v>
      </c>
      <c r="M45" s="335">
        <v>14555</v>
      </c>
    </row>
    <row r="46" spans="2:13" ht="27.75" customHeight="1" x14ac:dyDescent="0.25">
      <c r="B46" s="1171"/>
      <c r="C46" s="1172"/>
      <c r="D46" s="105"/>
      <c r="E46" s="1175" t="s">
        <v>36</v>
      </c>
      <c r="F46" s="1175"/>
      <c r="G46" s="1175"/>
      <c r="H46" s="1176"/>
      <c r="I46" s="333" t="s">
        <v>492</v>
      </c>
      <c r="J46" s="334" t="s">
        <v>492</v>
      </c>
      <c r="K46" s="334" t="s">
        <v>492</v>
      </c>
      <c r="L46" s="334" t="s">
        <v>492</v>
      </c>
      <c r="M46" s="335" t="s">
        <v>492</v>
      </c>
    </row>
    <row r="47" spans="2:13" ht="27.75" customHeight="1" x14ac:dyDescent="0.25">
      <c r="B47" s="1171"/>
      <c r="C47" s="1172"/>
      <c r="D47" s="106"/>
      <c r="E47" s="1185" t="s">
        <v>37</v>
      </c>
      <c r="F47" s="1186"/>
      <c r="G47" s="1186"/>
      <c r="H47" s="1187"/>
      <c r="I47" s="333" t="s">
        <v>492</v>
      </c>
      <c r="J47" s="334" t="s">
        <v>492</v>
      </c>
      <c r="K47" s="334" t="s">
        <v>492</v>
      </c>
      <c r="L47" s="334" t="s">
        <v>492</v>
      </c>
      <c r="M47" s="335" t="s">
        <v>492</v>
      </c>
    </row>
    <row r="48" spans="2:13" ht="27.75" customHeight="1" x14ac:dyDescent="0.25">
      <c r="B48" s="1171"/>
      <c r="C48" s="1172"/>
      <c r="D48" s="104"/>
      <c r="E48" s="1175" t="s">
        <v>38</v>
      </c>
      <c r="F48" s="1175"/>
      <c r="G48" s="1175"/>
      <c r="H48" s="1176"/>
      <c r="I48" s="333" t="s">
        <v>492</v>
      </c>
      <c r="J48" s="334" t="s">
        <v>492</v>
      </c>
      <c r="K48" s="334" t="s">
        <v>492</v>
      </c>
      <c r="L48" s="334" t="s">
        <v>492</v>
      </c>
      <c r="M48" s="335" t="s">
        <v>492</v>
      </c>
    </row>
    <row r="49" spans="2:13" ht="27.75" customHeight="1" x14ac:dyDescent="0.25">
      <c r="B49" s="1173"/>
      <c r="C49" s="1174"/>
      <c r="D49" s="104"/>
      <c r="E49" s="1175" t="s">
        <v>39</v>
      </c>
      <c r="F49" s="1175"/>
      <c r="G49" s="1175"/>
      <c r="H49" s="1176"/>
      <c r="I49" s="333" t="s">
        <v>492</v>
      </c>
      <c r="J49" s="334" t="s">
        <v>492</v>
      </c>
      <c r="K49" s="334" t="s">
        <v>492</v>
      </c>
      <c r="L49" s="334" t="s">
        <v>492</v>
      </c>
      <c r="M49" s="335" t="s">
        <v>492</v>
      </c>
    </row>
    <row r="50" spans="2:13" ht="27.75" customHeight="1" x14ac:dyDescent="0.25">
      <c r="B50" s="1169" t="s">
        <v>40</v>
      </c>
      <c r="C50" s="1170"/>
      <c r="D50" s="107"/>
      <c r="E50" s="1175" t="s">
        <v>41</v>
      </c>
      <c r="F50" s="1175"/>
      <c r="G50" s="1175"/>
      <c r="H50" s="1176"/>
      <c r="I50" s="333">
        <v>20898</v>
      </c>
      <c r="J50" s="334">
        <v>24447</v>
      </c>
      <c r="K50" s="334">
        <v>29294</v>
      </c>
      <c r="L50" s="334">
        <v>31438</v>
      </c>
      <c r="M50" s="335">
        <v>29485</v>
      </c>
    </row>
    <row r="51" spans="2:13" ht="27.75" customHeight="1" x14ac:dyDescent="0.25">
      <c r="B51" s="1171"/>
      <c r="C51" s="1172"/>
      <c r="D51" s="104"/>
      <c r="E51" s="1175" t="s">
        <v>42</v>
      </c>
      <c r="F51" s="1175"/>
      <c r="G51" s="1175"/>
      <c r="H51" s="1176"/>
      <c r="I51" s="333">
        <v>37835</v>
      </c>
      <c r="J51" s="334">
        <v>35914</v>
      </c>
      <c r="K51" s="334">
        <v>37717</v>
      </c>
      <c r="L51" s="334">
        <v>37250</v>
      </c>
      <c r="M51" s="335">
        <v>36973</v>
      </c>
    </row>
    <row r="52" spans="2:13" ht="27.75" customHeight="1" x14ac:dyDescent="0.25">
      <c r="B52" s="1173"/>
      <c r="C52" s="1174"/>
      <c r="D52" s="104"/>
      <c r="E52" s="1175" t="s">
        <v>43</v>
      </c>
      <c r="F52" s="1175"/>
      <c r="G52" s="1175"/>
      <c r="H52" s="1176"/>
      <c r="I52" s="333">
        <v>108876</v>
      </c>
      <c r="J52" s="334">
        <v>111802</v>
      </c>
      <c r="K52" s="334">
        <v>109267</v>
      </c>
      <c r="L52" s="334">
        <v>104617</v>
      </c>
      <c r="M52" s="335">
        <v>99661</v>
      </c>
    </row>
    <row r="53" spans="2:13" ht="27.75" customHeight="1" thickBot="1" x14ac:dyDescent="0.3">
      <c r="B53" s="1177" t="s">
        <v>19</v>
      </c>
      <c r="C53" s="1178"/>
      <c r="D53" s="108"/>
      <c r="E53" s="1179" t="s">
        <v>44</v>
      </c>
      <c r="F53" s="1179"/>
      <c r="G53" s="1179"/>
      <c r="H53" s="1180"/>
      <c r="I53" s="336">
        <v>-20456</v>
      </c>
      <c r="J53" s="337">
        <v>-21792</v>
      </c>
      <c r="K53" s="337">
        <v>-25978</v>
      </c>
      <c r="L53" s="337">
        <v>-23805</v>
      </c>
      <c r="M53" s="338">
        <v>-20071</v>
      </c>
    </row>
    <row r="54" spans="2:13" ht="27.75" customHeight="1" x14ac:dyDescent="0.3">
      <c r="B54" s="109"/>
      <c r="C54" s="110"/>
      <c r="D54" s="110"/>
      <c r="E54" s="111"/>
      <c r="F54" s="111"/>
      <c r="G54" s="111"/>
      <c r="H54" s="111"/>
      <c r="I54" s="112"/>
      <c r="J54" s="112"/>
      <c r="K54" s="112"/>
      <c r="L54" s="112"/>
      <c r="M54" s="112"/>
    </row>
    <row r="55" spans="2:13" ht="12.75" x14ac:dyDescent="0.25"/>
  </sheetData>
  <sheetProtection algorithmName="SHA-512" hashValue="gvr06HCRmQkRZR1SIE+Vp/jfRhGTJZNimnY0xXMQSwf0MFM+u10HQkckLy7wsH+lqX2X2fkeVOplcxsIXgVWAw==" saltValue="zcDbEvCJquudBLMHbCvUi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3"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topLeftCell="A37" zoomScale="70" zoomScaleNormal="70" zoomScaleSheetLayoutView="100" workbookViewId="0">
      <selection activeCell="N55" sqref="N55"/>
    </sheetView>
  </sheetViews>
  <sheetFormatPr defaultColWidth="0" defaultRowHeight="13.5" customHeight="1" zeroHeight="1" x14ac:dyDescent="0.25"/>
  <cols>
    <col min="1" max="1" width="8.265625" style="1" customWidth="1"/>
    <col min="2" max="2" width="16.33203125" style="1" customWidth="1"/>
    <col min="3" max="5" width="26.265625" style="1" customWidth="1"/>
    <col min="6" max="8" width="24.265625" style="1" customWidth="1"/>
    <col min="9" max="14" width="26" style="1" customWidth="1"/>
    <col min="15" max="15" width="6.066406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5"/>
    <row r="2" ht="16.5" customHeight="1" x14ac:dyDescent="0.25"/>
    <row r="3" ht="16.5" customHeight="1" x14ac:dyDescent="0.25"/>
    <row r="4" ht="16.5" customHeight="1" x14ac:dyDescent="0.25"/>
    <row r="5" ht="16.5" customHeight="1" x14ac:dyDescent="0.25"/>
    <row r="6" ht="16.5" customHeight="1" x14ac:dyDescent="0.25"/>
    <row r="7" ht="16.5" customHeight="1" x14ac:dyDescent="0.25"/>
    <row r="8" ht="16.5" customHeight="1" x14ac:dyDescent="0.25"/>
    <row r="9" ht="16.5" customHeight="1" x14ac:dyDescent="0.25"/>
    <row r="10" ht="16.5" customHeight="1" x14ac:dyDescent="0.25"/>
    <row r="11" ht="16.5" customHeight="1" x14ac:dyDescent="0.25"/>
    <row r="12" ht="16.5" customHeight="1" x14ac:dyDescent="0.25"/>
    <row r="13" ht="16.5" customHeight="1" x14ac:dyDescent="0.25"/>
    <row r="14" ht="16.5" customHeight="1" x14ac:dyDescent="0.25"/>
    <row r="15" ht="16.5" customHeight="1" x14ac:dyDescent="0.25"/>
    <row r="16"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spans="2:8" ht="20.25" customHeight="1" x14ac:dyDescent="0.25"/>
    <row r="50" spans="2:8" ht="16.5" customHeight="1" x14ac:dyDescent="0.25"/>
    <row r="51" spans="2:8" ht="29.25" customHeight="1" x14ac:dyDescent="0.25"/>
    <row r="52" spans="2:8" ht="29.25" customHeight="1" x14ac:dyDescent="0.25"/>
    <row r="53" spans="2:8" ht="52.5" customHeight="1" thickBot="1" x14ac:dyDescent="0.4">
      <c r="B53" s="2"/>
      <c r="C53" s="2"/>
      <c r="D53" s="2"/>
      <c r="E53" s="2"/>
      <c r="F53" s="2"/>
      <c r="G53" s="2"/>
      <c r="H53" s="113" t="s">
        <v>45</v>
      </c>
    </row>
    <row r="54" spans="2:8" ht="29.25" customHeight="1" thickBot="1" x14ac:dyDescent="0.4">
      <c r="B54" s="114" t="s">
        <v>1</v>
      </c>
      <c r="C54" s="115"/>
      <c r="D54" s="115"/>
      <c r="E54" s="116" t="s">
        <v>2</v>
      </c>
      <c r="F54" s="117" t="s">
        <v>532</v>
      </c>
      <c r="G54" s="117" t="s">
        <v>533</v>
      </c>
      <c r="H54" s="118" t="s">
        <v>534</v>
      </c>
    </row>
    <row r="55" spans="2:8" ht="52.5" customHeight="1" x14ac:dyDescent="0.25">
      <c r="B55" s="119"/>
      <c r="C55" s="1196" t="s">
        <v>46</v>
      </c>
      <c r="D55" s="1196"/>
      <c r="E55" s="1197"/>
      <c r="F55" s="339">
        <v>9720</v>
      </c>
      <c r="G55" s="339">
        <v>10502</v>
      </c>
      <c r="H55" s="340">
        <v>9695</v>
      </c>
    </row>
    <row r="56" spans="2:8" ht="52.5" customHeight="1" x14ac:dyDescent="0.25">
      <c r="B56" s="120"/>
      <c r="C56" s="1198" t="s">
        <v>47</v>
      </c>
      <c r="D56" s="1198"/>
      <c r="E56" s="1199"/>
      <c r="F56" s="341">
        <v>565</v>
      </c>
      <c r="G56" s="341">
        <v>565</v>
      </c>
      <c r="H56" s="342">
        <v>565</v>
      </c>
    </row>
    <row r="57" spans="2:8" ht="53.25" customHeight="1" x14ac:dyDescent="0.25">
      <c r="B57" s="120"/>
      <c r="C57" s="1200" t="s">
        <v>48</v>
      </c>
      <c r="D57" s="1200"/>
      <c r="E57" s="1201"/>
      <c r="F57" s="343">
        <v>21458</v>
      </c>
      <c r="G57" s="343">
        <v>22805</v>
      </c>
      <c r="H57" s="344">
        <v>21678</v>
      </c>
    </row>
    <row r="58" spans="2:8" ht="45.75" customHeight="1" x14ac:dyDescent="0.25">
      <c r="B58" s="121"/>
      <c r="C58" s="1188" t="s">
        <v>558</v>
      </c>
      <c r="D58" s="1189"/>
      <c r="E58" s="1190"/>
      <c r="F58" s="345">
        <v>7244</v>
      </c>
      <c r="G58" s="345">
        <v>8267</v>
      </c>
      <c r="H58" s="346">
        <v>7242</v>
      </c>
    </row>
    <row r="59" spans="2:8" ht="45.75" customHeight="1" x14ac:dyDescent="0.25">
      <c r="B59" s="121"/>
      <c r="C59" s="1188" t="s">
        <v>559</v>
      </c>
      <c r="D59" s="1189"/>
      <c r="E59" s="1190"/>
      <c r="F59" s="345">
        <v>4514</v>
      </c>
      <c r="G59" s="345">
        <v>4514</v>
      </c>
      <c r="H59" s="346">
        <v>3914</v>
      </c>
    </row>
    <row r="60" spans="2:8" ht="45.75" customHeight="1" x14ac:dyDescent="0.25">
      <c r="B60" s="121"/>
      <c r="C60" s="1188" t="s">
        <v>560</v>
      </c>
      <c r="D60" s="1189"/>
      <c r="E60" s="1190"/>
      <c r="F60" s="345">
        <v>3655</v>
      </c>
      <c r="G60" s="345">
        <v>3655</v>
      </c>
      <c r="H60" s="346">
        <v>3655</v>
      </c>
    </row>
    <row r="61" spans="2:8" ht="45.75" customHeight="1" x14ac:dyDescent="0.25">
      <c r="B61" s="121"/>
      <c r="C61" s="1188" t="s">
        <v>561</v>
      </c>
      <c r="D61" s="1189"/>
      <c r="E61" s="1190"/>
      <c r="F61" s="345">
        <v>2195</v>
      </c>
      <c r="G61" s="345">
        <v>2495</v>
      </c>
      <c r="H61" s="346">
        <v>2797</v>
      </c>
    </row>
    <row r="62" spans="2:8" ht="45.75" customHeight="1" thickBot="1" x14ac:dyDescent="0.3">
      <c r="B62" s="122"/>
      <c r="C62" s="1191" t="s">
        <v>562</v>
      </c>
      <c r="D62" s="1192"/>
      <c r="E62" s="1193"/>
      <c r="F62" s="347">
        <v>1189</v>
      </c>
      <c r="G62" s="347">
        <v>1189</v>
      </c>
      <c r="H62" s="348">
        <v>1189</v>
      </c>
    </row>
    <row r="63" spans="2:8" ht="52.5" customHeight="1" thickBot="1" x14ac:dyDescent="0.3">
      <c r="B63" s="123"/>
      <c r="C63" s="1194" t="s">
        <v>49</v>
      </c>
      <c r="D63" s="1194"/>
      <c r="E63" s="1195"/>
      <c r="F63" s="349">
        <v>31743</v>
      </c>
      <c r="G63" s="349">
        <v>33873</v>
      </c>
      <c r="H63" s="350">
        <v>31939</v>
      </c>
    </row>
    <row r="64" spans="2:8" ht="12.75" x14ac:dyDescent="0.25"/>
  </sheetData>
  <sheetProtection algorithmName="SHA-512" hashValue="ErF7nH+M+wYy7sT5puKqN1qaL2AShF0+pI3uDn7BcngK4Mr4PDN7MYNa2une0/NuScBwODcht754thSvEXCAQA==" saltValue="3eeqL/QstXAFxjp7hgLrf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59"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6640625" defaultRowHeight="12.75" x14ac:dyDescent="0.25"/>
  <cols>
    <col min="1" max="1" width="45.9296875" style="130" customWidth="1"/>
    <col min="2" max="8" width="13.33203125" style="130" customWidth="1"/>
    <col min="9" max="16384" width="11.06640625" style="130"/>
  </cols>
  <sheetData>
    <row r="1" spans="1:8" x14ac:dyDescent="0.25">
      <c r="A1" s="124"/>
      <c r="B1" s="125"/>
      <c r="C1" s="126"/>
      <c r="D1" s="127"/>
      <c r="E1" s="128"/>
      <c r="F1" s="128"/>
      <c r="G1" s="128"/>
      <c r="H1" s="129"/>
    </row>
    <row r="2" spans="1:8" x14ac:dyDescent="0.25">
      <c r="A2" s="131"/>
      <c r="B2" s="132"/>
      <c r="C2" s="133"/>
      <c r="D2" s="134" t="s">
        <v>50</v>
      </c>
      <c r="E2" s="135"/>
      <c r="F2" s="136" t="s">
        <v>529</v>
      </c>
      <c r="G2" s="137"/>
      <c r="H2" s="138"/>
    </row>
    <row r="3" spans="1:8" x14ac:dyDescent="0.25">
      <c r="A3" s="134" t="s">
        <v>522</v>
      </c>
      <c r="B3" s="139"/>
      <c r="C3" s="140"/>
      <c r="D3" s="141">
        <v>48710</v>
      </c>
      <c r="E3" s="142"/>
      <c r="F3" s="143">
        <v>52191</v>
      </c>
      <c r="G3" s="144"/>
      <c r="H3" s="145"/>
    </row>
    <row r="4" spans="1:8" x14ac:dyDescent="0.25">
      <c r="A4" s="146"/>
      <c r="B4" s="147"/>
      <c r="C4" s="148"/>
      <c r="D4" s="149">
        <v>13122</v>
      </c>
      <c r="E4" s="150"/>
      <c r="F4" s="151">
        <v>26807</v>
      </c>
      <c r="G4" s="152"/>
      <c r="H4" s="153"/>
    </row>
    <row r="5" spans="1:8" x14ac:dyDescent="0.25">
      <c r="A5" s="134" t="s">
        <v>524</v>
      </c>
      <c r="B5" s="139"/>
      <c r="C5" s="140"/>
      <c r="D5" s="141">
        <v>47475</v>
      </c>
      <c r="E5" s="142"/>
      <c r="F5" s="143">
        <v>48105</v>
      </c>
      <c r="G5" s="144"/>
      <c r="H5" s="145"/>
    </row>
    <row r="6" spans="1:8" x14ac:dyDescent="0.25">
      <c r="A6" s="146"/>
      <c r="B6" s="147"/>
      <c r="C6" s="148"/>
      <c r="D6" s="149">
        <v>12002</v>
      </c>
      <c r="E6" s="150"/>
      <c r="F6" s="151">
        <v>24072</v>
      </c>
      <c r="G6" s="152"/>
      <c r="H6" s="153"/>
    </row>
    <row r="7" spans="1:8" x14ac:dyDescent="0.25">
      <c r="A7" s="134" t="s">
        <v>525</v>
      </c>
      <c r="B7" s="139"/>
      <c r="C7" s="140"/>
      <c r="D7" s="141">
        <v>36380</v>
      </c>
      <c r="E7" s="142"/>
      <c r="F7" s="143">
        <v>47446</v>
      </c>
      <c r="G7" s="144"/>
      <c r="H7" s="145"/>
    </row>
    <row r="8" spans="1:8" x14ac:dyDescent="0.25">
      <c r="A8" s="146"/>
      <c r="B8" s="147"/>
      <c r="C8" s="148"/>
      <c r="D8" s="149">
        <v>17325</v>
      </c>
      <c r="E8" s="150"/>
      <c r="F8" s="151">
        <v>24371</v>
      </c>
      <c r="G8" s="152"/>
      <c r="H8" s="153"/>
    </row>
    <row r="9" spans="1:8" x14ac:dyDescent="0.25">
      <c r="A9" s="134" t="s">
        <v>526</v>
      </c>
      <c r="B9" s="139"/>
      <c r="C9" s="140"/>
      <c r="D9" s="141">
        <v>32072</v>
      </c>
      <c r="E9" s="142"/>
      <c r="F9" s="143">
        <v>48387</v>
      </c>
      <c r="G9" s="144"/>
      <c r="H9" s="145"/>
    </row>
    <row r="10" spans="1:8" x14ac:dyDescent="0.25">
      <c r="A10" s="146"/>
      <c r="B10" s="147"/>
      <c r="C10" s="148"/>
      <c r="D10" s="149">
        <v>16327</v>
      </c>
      <c r="E10" s="150"/>
      <c r="F10" s="151">
        <v>25592</v>
      </c>
      <c r="G10" s="152"/>
      <c r="H10" s="153"/>
    </row>
    <row r="11" spans="1:8" x14ac:dyDescent="0.25">
      <c r="A11" s="134" t="s">
        <v>527</v>
      </c>
      <c r="B11" s="139"/>
      <c r="C11" s="140"/>
      <c r="D11" s="141">
        <v>40078</v>
      </c>
      <c r="E11" s="142"/>
      <c r="F11" s="143">
        <v>49684</v>
      </c>
      <c r="G11" s="144"/>
      <c r="H11" s="145"/>
    </row>
    <row r="12" spans="1:8" x14ac:dyDescent="0.25">
      <c r="A12" s="146"/>
      <c r="B12" s="147"/>
      <c r="C12" s="154"/>
      <c r="D12" s="149">
        <v>22871</v>
      </c>
      <c r="E12" s="150"/>
      <c r="F12" s="151">
        <v>28303</v>
      </c>
      <c r="G12" s="152"/>
      <c r="H12" s="153"/>
    </row>
    <row r="13" spans="1:8" x14ac:dyDescent="0.25">
      <c r="A13" s="134"/>
      <c r="B13" s="139"/>
      <c r="C13" s="140"/>
      <c r="D13" s="141">
        <v>40943</v>
      </c>
      <c r="E13" s="142"/>
      <c r="F13" s="143">
        <v>49163</v>
      </c>
      <c r="G13" s="155"/>
      <c r="H13" s="145"/>
    </row>
    <row r="14" spans="1:8" x14ac:dyDescent="0.25">
      <c r="A14" s="146"/>
      <c r="B14" s="147"/>
      <c r="C14" s="148"/>
      <c r="D14" s="149">
        <v>16329</v>
      </c>
      <c r="E14" s="150"/>
      <c r="F14" s="151">
        <v>25829</v>
      </c>
      <c r="G14" s="152"/>
      <c r="H14" s="153"/>
    </row>
    <row r="17" spans="1:11" x14ac:dyDescent="0.25">
      <c r="A17" s="130" t="s">
        <v>51</v>
      </c>
    </row>
    <row r="18" spans="1:11" x14ac:dyDescent="0.2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5">
      <c r="A19" s="156" t="s">
        <v>52</v>
      </c>
      <c r="B19" s="156">
        <f>ROUND(VALUE(SUBSTITUTE(実質収支比率等に係る経年分析!F$48,"▲","-")),2)</f>
        <v>4.5999999999999996</v>
      </c>
      <c r="C19" s="156">
        <f>ROUND(VALUE(SUBSTITUTE(実質収支比率等に係る経年分析!G$48,"▲","-")),2)</f>
        <v>6.2</v>
      </c>
      <c r="D19" s="156">
        <f>ROUND(VALUE(SUBSTITUTE(実質収支比率等に係る経年分析!H$48,"▲","-")),2)</f>
        <v>5.04</v>
      </c>
      <c r="E19" s="156">
        <f>ROUND(VALUE(SUBSTITUTE(実質収支比率等に係る経年分析!I$48,"▲","-")),2)</f>
        <v>3.42</v>
      </c>
      <c r="F19" s="156">
        <f>ROUND(VALUE(SUBSTITUTE(実質収支比率等に係る経年分析!J$48,"▲","-")),2)</f>
        <v>3.6</v>
      </c>
    </row>
    <row r="20" spans="1:11" x14ac:dyDescent="0.25">
      <c r="A20" s="156" t="s">
        <v>53</v>
      </c>
      <c r="B20" s="156">
        <f>ROUND(VALUE(SUBSTITUTE(実質収支比率等に係る経年分析!F$47,"▲","-")),2)</f>
        <v>9.27</v>
      </c>
      <c r="C20" s="156">
        <f>ROUND(VALUE(SUBSTITUTE(実質収支比率等に係る経年分析!G$47,"▲","-")),2)</f>
        <v>10.57</v>
      </c>
      <c r="D20" s="156">
        <f>ROUND(VALUE(SUBSTITUTE(実質収支比率等に係る経年分析!H$47,"▲","-")),2)</f>
        <v>13.26</v>
      </c>
      <c r="E20" s="156">
        <f>ROUND(VALUE(SUBSTITUTE(実質収支比率等に係る経年分析!I$47,"▲","-")),2)</f>
        <v>13.91</v>
      </c>
      <c r="F20" s="156">
        <f>ROUND(VALUE(SUBSTITUTE(実質収支比率等に係る経年分析!J$47,"▲","-")),2)</f>
        <v>12.48</v>
      </c>
    </row>
    <row r="21" spans="1:11" x14ac:dyDescent="0.25">
      <c r="A21" s="156" t="s">
        <v>54</v>
      </c>
      <c r="B21" s="156">
        <f>IF(ISNUMBER(VALUE(SUBSTITUTE(実質収支比率等に係る経年分析!F$49,"▲","-"))),ROUND(VALUE(SUBSTITUTE(実質収支比率等に係る経年分析!F$49,"▲","-")),2),NA())</f>
        <v>3.06</v>
      </c>
      <c r="C21" s="156">
        <f>IF(ISNUMBER(VALUE(SUBSTITUTE(実質収支比率等に係る経年分析!G$49,"▲","-"))),ROUND(VALUE(SUBSTITUTE(実質収支比率等に係る経年分析!G$49,"▲","-")),2),NA())</f>
        <v>3.52</v>
      </c>
      <c r="D21" s="156">
        <f>IF(ISNUMBER(VALUE(SUBSTITUTE(実質収支比率等に係る経年分析!H$49,"▲","-"))),ROUND(VALUE(SUBSTITUTE(実質収支比率等に係る経年分析!H$49,"▲","-")),2),NA())</f>
        <v>1.88</v>
      </c>
      <c r="E21" s="156">
        <f>IF(ISNUMBER(VALUE(SUBSTITUTE(実質収支比率等に係る経年分析!I$49,"▲","-"))),ROUND(VALUE(SUBSTITUTE(実質収支比率等に係る経年分析!I$49,"▲","-")),2),NA())</f>
        <v>-0.44</v>
      </c>
      <c r="F21" s="156">
        <f>IF(ISNUMBER(VALUE(SUBSTITUTE(実質収支比率等に係る経年分析!J$49,"▲","-"))),ROUND(VALUE(SUBSTITUTE(実質収支比率等に係る経年分析!J$49,"▲","-")),2),NA())</f>
        <v>-0.65</v>
      </c>
    </row>
    <row r="24" spans="1:11" x14ac:dyDescent="0.25">
      <c r="A24" s="130" t="s">
        <v>55</v>
      </c>
    </row>
    <row r="25" spans="1:11" x14ac:dyDescent="0.2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5">
      <c r="A26" s="157"/>
      <c r="B26" s="157" t="s">
        <v>56</v>
      </c>
      <c r="C26" s="157" t="s">
        <v>57</v>
      </c>
      <c r="D26" s="157" t="s">
        <v>56</v>
      </c>
      <c r="E26" s="157" t="s">
        <v>57</v>
      </c>
      <c r="F26" s="157" t="s">
        <v>56</v>
      </c>
      <c r="G26" s="157" t="s">
        <v>57</v>
      </c>
      <c r="H26" s="157" t="s">
        <v>56</v>
      </c>
      <c r="I26" s="157" t="s">
        <v>57</v>
      </c>
      <c r="J26" s="157" t="s">
        <v>56</v>
      </c>
      <c r="K26" s="157" t="s">
        <v>57</v>
      </c>
    </row>
    <row r="27" spans="1:11" x14ac:dyDescent="0.2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0.02</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2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5">
      <c r="A29" s="157" t="str">
        <f>IF(連結実質赤字比率に係る赤字・黒字の構成分析!C$41="",NA(),連結実質赤字比率に係る赤字・黒字の構成分析!C$41)</f>
        <v>卸売市場事業特別会計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25">
      <c r="A30" s="157" t="str">
        <f>IF(連結実質赤字比率に係る赤字・黒字の構成分析!C$40="",NA(),連結実質赤字比率に係る赤字・黒字の構成分析!C$40)</f>
        <v>後期高齢者医療事業特別会計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0.03</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0.03</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0.05</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0.15</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0.08</v>
      </c>
    </row>
    <row r="31" spans="1:11" x14ac:dyDescent="0.25">
      <c r="A31" s="157" t="str">
        <f>IF(連結実質赤字比率に係る赤字・黒字の構成分析!C$39="",NA(),連結実質赤字比率に係る赤字・黒字の構成分析!C$39)</f>
        <v>国民健康保険事業特別会計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0.5</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0.75</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0.38</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0.15</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0.25</v>
      </c>
    </row>
    <row r="32" spans="1:11" x14ac:dyDescent="0.25">
      <c r="A32" s="157" t="str">
        <f>IF(連結実質赤字比率に係る赤字・黒字の構成分析!C$38="",NA(),連結実質赤字比率に係る赤字・黒字の構成分析!C$38)</f>
        <v>介護保険事業特別会計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1.21</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0.97</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0.56999999999999995</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0.44</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0.32</v>
      </c>
    </row>
    <row r="33" spans="1:16" x14ac:dyDescent="0.25">
      <c r="A33" s="157" t="str">
        <f>IF(連結実質赤字比率に係る赤字・黒字の構成分析!C$37="",NA(),連結実質赤字比率に係る赤字・黒字の構成分析!C$37)</f>
        <v>一般会計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4.58</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6.19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5.03</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3.41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3.59</v>
      </c>
    </row>
    <row r="34" spans="1:16" x14ac:dyDescent="0.25">
      <c r="A34" s="157" t="str">
        <f>IF(連結実質赤字比率に係る赤字・黒字の構成分析!C$36="",NA(),連結実質赤字比率に係る赤字・黒字の構成分析!C$36)</f>
        <v>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5.58</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5.78</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5.0199999999999996</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5.84</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5.24</v>
      </c>
    </row>
    <row r="35" spans="1:16" x14ac:dyDescent="0.25">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3.87</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5.0599999999999996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5.77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6.66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7.42</v>
      </c>
    </row>
    <row r="36" spans="1:16" x14ac:dyDescent="0.25">
      <c r="A36" s="157" t="str">
        <f>IF(連結実質赤字比率に係る赤字・黒字の構成分析!C$34="",NA(),連結実質赤字比率に係る赤字・黒字の構成分析!C$34)</f>
        <v>ガス事業会計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12.28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12.75</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13.88</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14.04</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13.84</v>
      </c>
    </row>
    <row r="39" spans="1:16" x14ac:dyDescent="0.25">
      <c r="A39" s="130" t="s">
        <v>58</v>
      </c>
    </row>
    <row r="40" spans="1:16" x14ac:dyDescent="0.2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5">
      <c r="A42" s="158" t="s">
        <v>61</v>
      </c>
      <c r="B42" s="158"/>
      <c r="C42" s="158"/>
      <c r="D42" s="158">
        <f>'実質公債費比率（分子）の構造'!K$52</f>
        <v>12092</v>
      </c>
      <c r="E42" s="158"/>
      <c r="F42" s="158"/>
      <c r="G42" s="158">
        <f>'実質公債費比率（分子）の構造'!L$52</f>
        <v>12631</v>
      </c>
      <c r="H42" s="158"/>
      <c r="I42" s="158"/>
      <c r="J42" s="158">
        <f>'実質公債費比率（分子）の構造'!M$52</f>
        <v>12968</v>
      </c>
      <c r="K42" s="158"/>
      <c r="L42" s="158"/>
      <c r="M42" s="158">
        <f>'実質公債費比率（分子）の構造'!N$52</f>
        <v>12838</v>
      </c>
      <c r="N42" s="158"/>
      <c r="O42" s="158"/>
      <c r="P42" s="158">
        <f>'実質公債費比率（分子）の構造'!O$52</f>
        <v>13125</v>
      </c>
    </row>
    <row r="43" spans="1:16" x14ac:dyDescent="0.25">
      <c r="A43" s="158" t="s">
        <v>16</v>
      </c>
      <c r="B43" s="158">
        <f>'実質公債費比率（分子）の構造'!K$51</f>
        <v>1</v>
      </c>
      <c r="C43" s="158"/>
      <c r="D43" s="158"/>
      <c r="E43" s="158">
        <f>'実質公債費比率（分子）の構造'!L$51</f>
        <v>1</v>
      </c>
      <c r="F43" s="158"/>
      <c r="G43" s="158"/>
      <c r="H43" s="158">
        <f>'実質公債費比率（分子）の構造'!M$51</f>
        <v>0</v>
      </c>
      <c r="I43" s="158"/>
      <c r="J43" s="158"/>
      <c r="K43" s="158">
        <f>'実質公債費比率（分子）の構造'!N$51</f>
        <v>0</v>
      </c>
      <c r="L43" s="158"/>
      <c r="M43" s="158"/>
      <c r="N43" s="158">
        <f>'実質公債費比率（分子）の構造'!O$51</f>
        <v>1</v>
      </c>
      <c r="O43" s="158"/>
      <c r="P43" s="158"/>
    </row>
    <row r="44" spans="1:16" x14ac:dyDescent="0.25">
      <c r="A44" s="158" t="s">
        <v>62</v>
      </c>
      <c r="B44" s="158">
        <f>'実質公債費比率（分子）の構造'!K$50</f>
        <v>111</v>
      </c>
      <c r="C44" s="158"/>
      <c r="D44" s="158"/>
      <c r="E44" s="158">
        <f>'実質公債費比率（分子）の構造'!L$50</f>
        <v>94</v>
      </c>
      <c r="F44" s="158"/>
      <c r="G44" s="158"/>
      <c r="H44" s="158">
        <f>'実質公債費比率（分子）の構造'!M$50</f>
        <v>94</v>
      </c>
      <c r="I44" s="158"/>
      <c r="J44" s="158"/>
      <c r="K44" s="158">
        <f>'実質公債費比率（分子）の構造'!N$50</f>
        <v>94</v>
      </c>
      <c r="L44" s="158"/>
      <c r="M44" s="158"/>
      <c r="N44" s="158">
        <f>'実質公債費比率（分子）の構造'!O$50</f>
        <v>94</v>
      </c>
      <c r="O44" s="158"/>
      <c r="P44" s="158"/>
    </row>
    <row r="45" spans="1:16" x14ac:dyDescent="0.25">
      <c r="A45" s="158" t="s">
        <v>63</v>
      </c>
      <c r="B45" s="158" t="str">
        <f>'実質公債費比率（分子）の構造'!K$49</f>
        <v>-</v>
      </c>
      <c r="C45" s="158"/>
      <c r="D45" s="158"/>
      <c r="E45" s="158" t="str">
        <f>'実質公債費比率（分子）の構造'!L$49</f>
        <v>-</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25">
      <c r="A46" s="158" t="s">
        <v>64</v>
      </c>
      <c r="B46" s="158">
        <f>'実質公債費比率（分子）の構造'!K$48</f>
        <v>584</v>
      </c>
      <c r="C46" s="158"/>
      <c r="D46" s="158"/>
      <c r="E46" s="158">
        <f>'実質公債費比率（分子）の構造'!L$48</f>
        <v>1289</v>
      </c>
      <c r="F46" s="158"/>
      <c r="G46" s="158"/>
      <c r="H46" s="158">
        <f>'実質公債費比率（分子）の構造'!M$48</f>
        <v>1235</v>
      </c>
      <c r="I46" s="158"/>
      <c r="J46" s="158"/>
      <c r="K46" s="158">
        <f>'実質公債費比率（分子）の構造'!N$48</f>
        <v>1195</v>
      </c>
      <c r="L46" s="158"/>
      <c r="M46" s="158"/>
      <c r="N46" s="158">
        <f>'実質公債費比率（分子）の構造'!O$48</f>
        <v>1199</v>
      </c>
      <c r="O46" s="158"/>
      <c r="P46" s="158"/>
    </row>
    <row r="47" spans="1:16" x14ac:dyDescent="0.2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5">
      <c r="A49" s="158" t="s">
        <v>66</v>
      </c>
      <c r="B49" s="158">
        <f>'実質公債費比率（分子）の構造'!K$45</f>
        <v>11153</v>
      </c>
      <c r="C49" s="158"/>
      <c r="D49" s="158"/>
      <c r="E49" s="158">
        <f>'実質公債費比率（分子）の構造'!L$45</f>
        <v>10825</v>
      </c>
      <c r="F49" s="158"/>
      <c r="G49" s="158"/>
      <c r="H49" s="158">
        <f>'実質公債費比率（分子）の構造'!M$45</f>
        <v>11307</v>
      </c>
      <c r="I49" s="158"/>
      <c r="J49" s="158"/>
      <c r="K49" s="158">
        <f>'実質公債費比率（分子）の構造'!N$45</f>
        <v>11351</v>
      </c>
      <c r="L49" s="158"/>
      <c r="M49" s="158"/>
      <c r="N49" s="158">
        <f>'実質公債費比率（分子）の構造'!O$45</f>
        <v>11508</v>
      </c>
      <c r="O49" s="158"/>
      <c r="P49" s="158"/>
    </row>
    <row r="50" spans="1:16" x14ac:dyDescent="0.25">
      <c r="A50" s="158" t="s">
        <v>67</v>
      </c>
      <c r="B50" s="158" t="e">
        <f>NA()</f>
        <v>#N/A</v>
      </c>
      <c r="C50" s="158">
        <f>IF(ISNUMBER('実質公債費比率（分子）の構造'!K$53),'実質公債費比率（分子）の構造'!K$53,NA())</f>
        <v>-243</v>
      </c>
      <c r="D50" s="158" t="e">
        <f>NA()</f>
        <v>#N/A</v>
      </c>
      <c r="E50" s="158" t="e">
        <f>NA()</f>
        <v>#N/A</v>
      </c>
      <c r="F50" s="158">
        <f>IF(ISNUMBER('実質公債費比率（分子）の構造'!L$53),'実質公債費比率（分子）の構造'!L$53,NA())</f>
        <v>-422</v>
      </c>
      <c r="G50" s="158" t="e">
        <f>NA()</f>
        <v>#N/A</v>
      </c>
      <c r="H50" s="158" t="e">
        <f>NA()</f>
        <v>#N/A</v>
      </c>
      <c r="I50" s="158">
        <f>IF(ISNUMBER('実質公債費比率（分子）の構造'!M$53),'実質公債費比率（分子）の構造'!M$53,NA())</f>
        <v>-332</v>
      </c>
      <c r="J50" s="158" t="e">
        <f>NA()</f>
        <v>#N/A</v>
      </c>
      <c r="K50" s="158" t="e">
        <f>NA()</f>
        <v>#N/A</v>
      </c>
      <c r="L50" s="158">
        <f>IF(ISNUMBER('実質公債費比率（分子）の構造'!N$53),'実質公債費比率（分子）の構造'!N$53,NA())</f>
        <v>-198</v>
      </c>
      <c r="M50" s="158" t="e">
        <f>NA()</f>
        <v>#N/A</v>
      </c>
      <c r="N50" s="158" t="e">
        <f>NA()</f>
        <v>#N/A</v>
      </c>
      <c r="O50" s="158">
        <f>IF(ISNUMBER('実質公債費比率（分子）の構造'!O$53),'実質公債費比率（分子）の構造'!O$53,NA())</f>
        <v>-323</v>
      </c>
      <c r="P50" s="158" t="e">
        <f>NA()</f>
        <v>#N/A</v>
      </c>
    </row>
    <row r="53" spans="1:16" x14ac:dyDescent="0.25">
      <c r="A53" s="130" t="s">
        <v>68</v>
      </c>
    </row>
    <row r="54" spans="1:16" x14ac:dyDescent="0.2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5">
      <c r="A56" s="157" t="s">
        <v>43</v>
      </c>
      <c r="B56" s="157"/>
      <c r="C56" s="157"/>
      <c r="D56" s="157">
        <f>'将来負担比率（分子）の構造'!I$52</f>
        <v>108876</v>
      </c>
      <c r="E56" s="157"/>
      <c r="F56" s="157"/>
      <c r="G56" s="157">
        <f>'将来負担比率（分子）の構造'!J$52</f>
        <v>111802</v>
      </c>
      <c r="H56" s="157"/>
      <c r="I56" s="157"/>
      <c r="J56" s="157">
        <f>'将来負担比率（分子）の構造'!K$52</f>
        <v>109267</v>
      </c>
      <c r="K56" s="157"/>
      <c r="L56" s="157"/>
      <c r="M56" s="157">
        <f>'将来負担比率（分子）の構造'!L$52</f>
        <v>104617</v>
      </c>
      <c r="N56" s="157"/>
      <c r="O56" s="157"/>
      <c r="P56" s="157">
        <f>'将来負担比率（分子）の構造'!M$52</f>
        <v>99661</v>
      </c>
    </row>
    <row r="57" spans="1:16" x14ac:dyDescent="0.25">
      <c r="A57" s="157" t="s">
        <v>42</v>
      </c>
      <c r="B57" s="157"/>
      <c r="C57" s="157"/>
      <c r="D57" s="157">
        <f>'将来負担比率（分子）の構造'!I$51</f>
        <v>37835</v>
      </c>
      <c r="E57" s="157"/>
      <c r="F57" s="157"/>
      <c r="G57" s="157">
        <f>'将来負担比率（分子）の構造'!J$51</f>
        <v>35914</v>
      </c>
      <c r="H57" s="157"/>
      <c r="I57" s="157"/>
      <c r="J57" s="157">
        <f>'将来負担比率（分子）の構造'!K$51</f>
        <v>37717</v>
      </c>
      <c r="K57" s="157"/>
      <c r="L57" s="157"/>
      <c r="M57" s="157">
        <f>'将来負担比率（分子）の構造'!L$51</f>
        <v>37250</v>
      </c>
      <c r="N57" s="157"/>
      <c r="O57" s="157"/>
      <c r="P57" s="157">
        <f>'将来負担比率（分子）の構造'!M$51</f>
        <v>36973</v>
      </c>
    </row>
    <row r="58" spans="1:16" x14ac:dyDescent="0.25">
      <c r="A58" s="157" t="s">
        <v>41</v>
      </c>
      <c r="B58" s="157"/>
      <c r="C58" s="157"/>
      <c r="D58" s="157">
        <f>'将来負担比率（分子）の構造'!I$50</f>
        <v>20898</v>
      </c>
      <c r="E58" s="157"/>
      <c r="F58" s="157"/>
      <c r="G58" s="157">
        <f>'将来負担比率（分子）の構造'!J$50</f>
        <v>24447</v>
      </c>
      <c r="H58" s="157"/>
      <c r="I58" s="157"/>
      <c r="J58" s="157">
        <f>'将来負担比率（分子）の構造'!K$50</f>
        <v>29294</v>
      </c>
      <c r="K58" s="157"/>
      <c r="L58" s="157"/>
      <c r="M58" s="157">
        <f>'将来負担比率（分子）の構造'!L$50</f>
        <v>31438</v>
      </c>
      <c r="N58" s="157"/>
      <c r="O58" s="157"/>
      <c r="P58" s="157">
        <f>'将来負担比率（分子）の構造'!M$50</f>
        <v>29485</v>
      </c>
    </row>
    <row r="59" spans="1:16" x14ac:dyDescent="0.2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5">
      <c r="A62" s="157" t="s">
        <v>35</v>
      </c>
      <c r="B62" s="157">
        <f>'将来負担比率（分子）の構造'!I$45</f>
        <v>14697</v>
      </c>
      <c r="C62" s="157"/>
      <c r="D62" s="157"/>
      <c r="E62" s="157">
        <f>'将来負担比率（分子）の構造'!J$45</f>
        <v>14113</v>
      </c>
      <c r="F62" s="157"/>
      <c r="G62" s="157"/>
      <c r="H62" s="157">
        <f>'将来負担比率（分子）の構造'!K$45</f>
        <v>14087</v>
      </c>
      <c r="I62" s="157"/>
      <c r="J62" s="157"/>
      <c r="K62" s="157">
        <f>'将来負担比率（分子）の構造'!L$45</f>
        <v>14947</v>
      </c>
      <c r="L62" s="157"/>
      <c r="M62" s="157"/>
      <c r="N62" s="157">
        <f>'将来負担比率（分子）の構造'!M$45</f>
        <v>14555</v>
      </c>
      <c r="O62" s="157"/>
      <c r="P62" s="157"/>
    </row>
    <row r="63" spans="1:16" x14ac:dyDescent="0.25">
      <c r="A63" s="157" t="s">
        <v>34</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25">
      <c r="A64" s="157" t="s">
        <v>33</v>
      </c>
      <c r="B64" s="157">
        <f>'将来負担比率（分子）の構造'!I$43</f>
        <v>6436</v>
      </c>
      <c r="C64" s="157"/>
      <c r="D64" s="157"/>
      <c r="E64" s="157">
        <f>'将来負担比率（分子）の構造'!J$43</f>
        <v>5853</v>
      </c>
      <c r="F64" s="157"/>
      <c r="G64" s="157"/>
      <c r="H64" s="157">
        <f>'将来負担比率（分子）の構造'!K$43</f>
        <v>7197</v>
      </c>
      <c r="I64" s="157"/>
      <c r="J64" s="157"/>
      <c r="K64" s="157">
        <f>'将来負担比率（分子）の構造'!L$43</f>
        <v>8485</v>
      </c>
      <c r="L64" s="157"/>
      <c r="M64" s="157"/>
      <c r="N64" s="157">
        <f>'将来負担比率（分子）の構造'!M$43</f>
        <v>8364</v>
      </c>
      <c r="O64" s="157"/>
      <c r="P64" s="157"/>
    </row>
    <row r="65" spans="1:16" x14ac:dyDescent="0.25">
      <c r="A65" s="157" t="s">
        <v>32</v>
      </c>
      <c r="B65" s="157">
        <f>'将来負担比率（分子）の構造'!I$42</f>
        <v>1164</v>
      </c>
      <c r="C65" s="157"/>
      <c r="D65" s="157"/>
      <c r="E65" s="157">
        <f>'将来負担比率（分子）の構造'!J$42</f>
        <v>1070</v>
      </c>
      <c r="F65" s="157"/>
      <c r="G65" s="157"/>
      <c r="H65" s="157">
        <f>'将来負担比率（分子）の構造'!K$42</f>
        <v>976</v>
      </c>
      <c r="I65" s="157"/>
      <c r="J65" s="157"/>
      <c r="K65" s="157">
        <f>'将来負担比率（分子）の構造'!L$42</f>
        <v>882</v>
      </c>
      <c r="L65" s="157"/>
      <c r="M65" s="157"/>
      <c r="N65" s="157">
        <f>'将来負担比率（分子）の構造'!M$42</f>
        <v>787</v>
      </c>
      <c r="O65" s="157"/>
      <c r="P65" s="157"/>
    </row>
    <row r="66" spans="1:16" x14ac:dyDescent="0.25">
      <c r="A66" s="157" t="s">
        <v>31</v>
      </c>
      <c r="B66" s="157">
        <f>'将来負担比率（分子）の構造'!I$41</f>
        <v>124855</v>
      </c>
      <c r="C66" s="157"/>
      <c r="D66" s="157"/>
      <c r="E66" s="157">
        <f>'将来負担比率（分子）の構造'!J$41</f>
        <v>129336</v>
      </c>
      <c r="F66" s="157"/>
      <c r="G66" s="157"/>
      <c r="H66" s="157">
        <f>'将来負担比率（分子）の構造'!K$41</f>
        <v>128041</v>
      </c>
      <c r="I66" s="157"/>
      <c r="J66" s="157"/>
      <c r="K66" s="157">
        <f>'将来負担比率（分子）の構造'!L$41</f>
        <v>125187</v>
      </c>
      <c r="L66" s="157"/>
      <c r="M66" s="157"/>
      <c r="N66" s="157">
        <f>'将来負担比率（分子）の構造'!M$41</f>
        <v>122343</v>
      </c>
      <c r="O66" s="157"/>
      <c r="P66" s="157"/>
    </row>
    <row r="67" spans="1:16" x14ac:dyDescent="0.25">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5">
      <c r="A70" s="159" t="s">
        <v>72</v>
      </c>
      <c r="B70" s="159"/>
      <c r="C70" s="159"/>
      <c r="D70" s="159"/>
      <c r="E70" s="159"/>
      <c r="F70" s="159"/>
    </row>
    <row r="71" spans="1:16" x14ac:dyDescent="0.25">
      <c r="A71" s="160"/>
      <c r="B71" s="160" t="str">
        <f>基金残高に係る経年分析!F54</f>
        <v>R04</v>
      </c>
      <c r="C71" s="160" t="str">
        <f>基金残高に係る経年分析!G54</f>
        <v>R05</v>
      </c>
      <c r="D71" s="160" t="str">
        <f>基金残高に係る経年分析!H54</f>
        <v>R06</v>
      </c>
    </row>
    <row r="72" spans="1:16" x14ac:dyDescent="0.25">
      <c r="A72" s="160" t="s">
        <v>73</v>
      </c>
      <c r="B72" s="161">
        <f>基金残高に係る経年分析!F55</f>
        <v>9720</v>
      </c>
      <c r="C72" s="161">
        <f>基金残高に係る経年分析!G55</f>
        <v>10502</v>
      </c>
      <c r="D72" s="161">
        <f>基金残高に係る経年分析!H55</f>
        <v>9695</v>
      </c>
    </row>
    <row r="73" spans="1:16" x14ac:dyDescent="0.25">
      <c r="A73" s="160" t="s">
        <v>74</v>
      </c>
      <c r="B73" s="161">
        <f>基金残高に係る経年分析!F56</f>
        <v>565</v>
      </c>
      <c r="C73" s="161">
        <f>基金残高に係る経年分析!G56</f>
        <v>565</v>
      </c>
      <c r="D73" s="161">
        <f>基金残高に係る経年分析!H56</f>
        <v>565</v>
      </c>
    </row>
    <row r="74" spans="1:16" x14ac:dyDescent="0.25">
      <c r="A74" s="160" t="s">
        <v>75</v>
      </c>
      <c r="B74" s="161">
        <f>基金残高に係る経年分析!F57</f>
        <v>21458</v>
      </c>
      <c r="C74" s="161">
        <f>基金残高に係る経年分析!G57</f>
        <v>22805</v>
      </c>
      <c r="D74" s="161">
        <f>基金残高に係る経年分析!H57</f>
        <v>21678</v>
      </c>
    </row>
  </sheetData>
  <sheetProtection algorithmName="SHA-512" hashValue="puAzbwTlI2gwD4fIrT/6OL6Fa2PTL04Fxh3PzYYy/sShUk4OZA+YKGOodahBA8/wr4qMTwM1w2OV/pAYsKnCJA==" saltValue="oZXk+APFrGqJNNI4rrbCx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5"/>
  <cols>
    <col min="1" max="1" width="1.59765625" style="196" customWidth="1"/>
    <col min="2" max="2" width="2.33203125" style="196" customWidth="1"/>
    <col min="3" max="16" width="2.59765625" style="196" customWidth="1"/>
    <col min="17" max="17" width="2.33203125" style="196" customWidth="1"/>
    <col min="18" max="95" width="1.59765625" style="196" customWidth="1"/>
    <col min="96" max="133" width="1.59765625" style="208" customWidth="1"/>
    <col min="134" max="143" width="1.59765625" style="196" customWidth="1"/>
    <col min="144" max="16384" width="0" style="196" hidden="1"/>
  </cols>
  <sheetData>
    <row r="1" spans="2:143" ht="22.5" customHeight="1" thickBot="1" x14ac:dyDescent="0.3">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5">
      <c r="B5" s="666" t="s">
        <v>215</v>
      </c>
      <c r="C5" s="667"/>
      <c r="D5" s="667"/>
      <c r="E5" s="667"/>
      <c r="F5" s="667"/>
      <c r="G5" s="667"/>
      <c r="H5" s="667"/>
      <c r="I5" s="667"/>
      <c r="J5" s="667"/>
      <c r="K5" s="667"/>
      <c r="L5" s="667"/>
      <c r="M5" s="667"/>
      <c r="N5" s="667"/>
      <c r="O5" s="667"/>
      <c r="P5" s="667"/>
      <c r="Q5" s="668"/>
      <c r="R5" s="663">
        <v>52815058</v>
      </c>
      <c r="S5" s="664"/>
      <c r="T5" s="664"/>
      <c r="U5" s="664"/>
      <c r="V5" s="664"/>
      <c r="W5" s="664"/>
      <c r="X5" s="664"/>
      <c r="Y5" s="689"/>
      <c r="Z5" s="702">
        <v>35.4</v>
      </c>
      <c r="AA5" s="702"/>
      <c r="AB5" s="702"/>
      <c r="AC5" s="702"/>
      <c r="AD5" s="703">
        <v>48853810</v>
      </c>
      <c r="AE5" s="703"/>
      <c r="AF5" s="703"/>
      <c r="AG5" s="703"/>
      <c r="AH5" s="703"/>
      <c r="AI5" s="703"/>
      <c r="AJ5" s="703"/>
      <c r="AK5" s="703"/>
      <c r="AL5" s="690">
        <v>61.2</v>
      </c>
      <c r="AM5" s="672"/>
      <c r="AN5" s="672"/>
      <c r="AO5" s="691"/>
      <c r="AP5" s="666" t="s">
        <v>216</v>
      </c>
      <c r="AQ5" s="667"/>
      <c r="AR5" s="667"/>
      <c r="AS5" s="667"/>
      <c r="AT5" s="667"/>
      <c r="AU5" s="667"/>
      <c r="AV5" s="667"/>
      <c r="AW5" s="667"/>
      <c r="AX5" s="667"/>
      <c r="AY5" s="667"/>
      <c r="AZ5" s="667"/>
      <c r="BA5" s="667"/>
      <c r="BB5" s="667"/>
      <c r="BC5" s="667"/>
      <c r="BD5" s="667"/>
      <c r="BE5" s="667"/>
      <c r="BF5" s="668"/>
      <c r="BG5" s="608">
        <v>47313378</v>
      </c>
      <c r="BH5" s="609"/>
      <c r="BI5" s="609"/>
      <c r="BJ5" s="609"/>
      <c r="BK5" s="609"/>
      <c r="BL5" s="609"/>
      <c r="BM5" s="609"/>
      <c r="BN5" s="610"/>
      <c r="BO5" s="646">
        <v>89.6</v>
      </c>
      <c r="BP5" s="646"/>
      <c r="BQ5" s="646"/>
      <c r="BR5" s="646"/>
      <c r="BS5" s="647">
        <v>771457</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5">
      <c r="B6" s="605" t="s">
        <v>220</v>
      </c>
      <c r="C6" s="606"/>
      <c r="D6" s="606"/>
      <c r="E6" s="606"/>
      <c r="F6" s="606"/>
      <c r="G6" s="606"/>
      <c r="H6" s="606"/>
      <c r="I6" s="606"/>
      <c r="J6" s="606"/>
      <c r="K6" s="606"/>
      <c r="L6" s="606"/>
      <c r="M6" s="606"/>
      <c r="N6" s="606"/>
      <c r="O6" s="606"/>
      <c r="P6" s="606"/>
      <c r="Q6" s="607"/>
      <c r="R6" s="608">
        <v>822245</v>
      </c>
      <c r="S6" s="609"/>
      <c r="T6" s="609"/>
      <c r="U6" s="609"/>
      <c r="V6" s="609"/>
      <c r="W6" s="609"/>
      <c r="X6" s="609"/>
      <c r="Y6" s="610"/>
      <c r="Z6" s="646">
        <v>0.6</v>
      </c>
      <c r="AA6" s="646"/>
      <c r="AB6" s="646"/>
      <c r="AC6" s="646"/>
      <c r="AD6" s="647">
        <v>822245</v>
      </c>
      <c r="AE6" s="647"/>
      <c r="AF6" s="647"/>
      <c r="AG6" s="647"/>
      <c r="AH6" s="647"/>
      <c r="AI6" s="647"/>
      <c r="AJ6" s="647"/>
      <c r="AK6" s="647"/>
      <c r="AL6" s="611">
        <v>1</v>
      </c>
      <c r="AM6" s="612"/>
      <c r="AN6" s="612"/>
      <c r="AO6" s="648"/>
      <c r="AP6" s="605" t="s">
        <v>221</v>
      </c>
      <c r="AQ6" s="606"/>
      <c r="AR6" s="606"/>
      <c r="AS6" s="606"/>
      <c r="AT6" s="606"/>
      <c r="AU6" s="606"/>
      <c r="AV6" s="606"/>
      <c r="AW6" s="606"/>
      <c r="AX6" s="606"/>
      <c r="AY6" s="606"/>
      <c r="AZ6" s="606"/>
      <c r="BA6" s="606"/>
      <c r="BB6" s="606"/>
      <c r="BC6" s="606"/>
      <c r="BD6" s="606"/>
      <c r="BE6" s="606"/>
      <c r="BF6" s="607"/>
      <c r="BG6" s="608">
        <v>47313378</v>
      </c>
      <c r="BH6" s="609"/>
      <c r="BI6" s="609"/>
      <c r="BJ6" s="609"/>
      <c r="BK6" s="609"/>
      <c r="BL6" s="609"/>
      <c r="BM6" s="609"/>
      <c r="BN6" s="610"/>
      <c r="BO6" s="646">
        <v>89.6</v>
      </c>
      <c r="BP6" s="646"/>
      <c r="BQ6" s="646"/>
      <c r="BR6" s="646"/>
      <c r="BS6" s="647">
        <v>771457</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654409</v>
      </c>
      <c r="CS6" s="609"/>
      <c r="CT6" s="609"/>
      <c r="CU6" s="609"/>
      <c r="CV6" s="609"/>
      <c r="CW6" s="609"/>
      <c r="CX6" s="609"/>
      <c r="CY6" s="610"/>
      <c r="CZ6" s="690">
        <v>0.4</v>
      </c>
      <c r="DA6" s="672"/>
      <c r="DB6" s="672"/>
      <c r="DC6" s="692"/>
      <c r="DD6" s="614" t="s">
        <v>122</v>
      </c>
      <c r="DE6" s="609"/>
      <c r="DF6" s="609"/>
      <c r="DG6" s="609"/>
      <c r="DH6" s="609"/>
      <c r="DI6" s="609"/>
      <c r="DJ6" s="609"/>
      <c r="DK6" s="609"/>
      <c r="DL6" s="609"/>
      <c r="DM6" s="609"/>
      <c r="DN6" s="609"/>
      <c r="DO6" s="609"/>
      <c r="DP6" s="610"/>
      <c r="DQ6" s="614">
        <v>653092</v>
      </c>
      <c r="DR6" s="609"/>
      <c r="DS6" s="609"/>
      <c r="DT6" s="609"/>
      <c r="DU6" s="609"/>
      <c r="DV6" s="609"/>
      <c r="DW6" s="609"/>
      <c r="DX6" s="609"/>
      <c r="DY6" s="609"/>
      <c r="DZ6" s="609"/>
      <c r="EA6" s="609"/>
      <c r="EB6" s="609"/>
      <c r="EC6" s="645"/>
    </row>
    <row r="7" spans="2:143" ht="11.25" customHeight="1" x14ac:dyDescent="0.25">
      <c r="B7" s="605" t="s">
        <v>223</v>
      </c>
      <c r="C7" s="606"/>
      <c r="D7" s="606"/>
      <c r="E7" s="606"/>
      <c r="F7" s="606"/>
      <c r="G7" s="606"/>
      <c r="H7" s="606"/>
      <c r="I7" s="606"/>
      <c r="J7" s="606"/>
      <c r="K7" s="606"/>
      <c r="L7" s="606"/>
      <c r="M7" s="606"/>
      <c r="N7" s="606"/>
      <c r="O7" s="606"/>
      <c r="P7" s="606"/>
      <c r="Q7" s="607"/>
      <c r="R7" s="608">
        <v>31624</v>
      </c>
      <c r="S7" s="609"/>
      <c r="T7" s="609"/>
      <c r="U7" s="609"/>
      <c r="V7" s="609"/>
      <c r="W7" s="609"/>
      <c r="X7" s="609"/>
      <c r="Y7" s="610"/>
      <c r="Z7" s="646">
        <v>0</v>
      </c>
      <c r="AA7" s="646"/>
      <c r="AB7" s="646"/>
      <c r="AC7" s="646"/>
      <c r="AD7" s="647">
        <v>31624</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24263946</v>
      </c>
      <c r="BH7" s="609"/>
      <c r="BI7" s="609"/>
      <c r="BJ7" s="609"/>
      <c r="BK7" s="609"/>
      <c r="BL7" s="609"/>
      <c r="BM7" s="609"/>
      <c r="BN7" s="610"/>
      <c r="BO7" s="646">
        <v>45.9</v>
      </c>
      <c r="BP7" s="646"/>
      <c r="BQ7" s="646"/>
      <c r="BR7" s="646"/>
      <c r="BS7" s="647">
        <v>771457</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12159791</v>
      </c>
      <c r="CS7" s="609"/>
      <c r="CT7" s="609"/>
      <c r="CU7" s="609"/>
      <c r="CV7" s="609"/>
      <c r="CW7" s="609"/>
      <c r="CX7" s="609"/>
      <c r="CY7" s="610"/>
      <c r="CZ7" s="646">
        <v>8.3000000000000007</v>
      </c>
      <c r="DA7" s="646"/>
      <c r="DB7" s="646"/>
      <c r="DC7" s="646"/>
      <c r="DD7" s="614">
        <v>663902</v>
      </c>
      <c r="DE7" s="609"/>
      <c r="DF7" s="609"/>
      <c r="DG7" s="609"/>
      <c r="DH7" s="609"/>
      <c r="DI7" s="609"/>
      <c r="DJ7" s="609"/>
      <c r="DK7" s="609"/>
      <c r="DL7" s="609"/>
      <c r="DM7" s="609"/>
      <c r="DN7" s="609"/>
      <c r="DO7" s="609"/>
      <c r="DP7" s="610"/>
      <c r="DQ7" s="614">
        <v>9724952</v>
      </c>
      <c r="DR7" s="609"/>
      <c r="DS7" s="609"/>
      <c r="DT7" s="609"/>
      <c r="DU7" s="609"/>
      <c r="DV7" s="609"/>
      <c r="DW7" s="609"/>
      <c r="DX7" s="609"/>
      <c r="DY7" s="609"/>
      <c r="DZ7" s="609"/>
      <c r="EA7" s="609"/>
      <c r="EB7" s="609"/>
      <c r="EC7" s="645"/>
    </row>
    <row r="8" spans="2:143" ht="11.25" customHeight="1" x14ac:dyDescent="0.25">
      <c r="B8" s="605" t="s">
        <v>226</v>
      </c>
      <c r="C8" s="606"/>
      <c r="D8" s="606"/>
      <c r="E8" s="606"/>
      <c r="F8" s="606"/>
      <c r="G8" s="606"/>
      <c r="H8" s="606"/>
      <c r="I8" s="606"/>
      <c r="J8" s="606"/>
      <c r="K8" s="606"/>
      <c r="L8" s="606"/>
      <c r="M8" s="606"/>
      <c r="N8" s="606"/>
      <c r="O8" s="606"/>
      <c r="P8" s="606"/>
      <c r="Q8" s="607"/>
      <c r="R8" s="608">
        <v>549502</v>
      </c>
      <c r="S8" s="609"/>
      <c r="T8" s="609"/>
      <c r="U8" s="609"/>
      <c r="V8" s="609"/>
      <c r="W8" s="609"/>
      <c r="X8" s="609"/>
      <c r="Y8" s="610"/>
      <c r="Z8" s="646">
        <v>0.4</v>
      </c>
      <c r="AA8" s="646"/>
      <c r="AB8" s="646"/>
      <c r="AC8" s="646"/>
      <c r="AD8" s="647">
        <v>549502</v>
      </c>
      <c r="AE8" s="647"/>
      <c r="AF8" s="647"/>
      <c r="AG8" s="647"/>
      <c r="AH8" s="647"/>
      <c r="AI8" s="647"/>
      <c r="AJ8" s="647"/>
      <c r="AK8" s="647"/>
      <c r="AL8" s="611">
        <v>0.7</v>
      </c>
      <c r="AM8" s="612"/>
      <c r="AN8" s="612"/>
      <c r="AO8" s="648"/>
      <c r="AP8" s="605" t="s">
        <v>227</v>
      </c>
      <c r="AQ8" s="606"/>
      <c r="AR8" s="606"/>
      <c r="AS8" s="606"/>
      <c r="AT8" s="606"/>
      <c r="AU8" s="606"/>
      <c r="AV8" s="606"/>
      <c r="AW8" s="606"/>
      <c r="AX8" s="606"/>
      <c r="AY8" s="606"/>
      <c r="AZ8" s="606"/>
      <c r="BA8" s="606"/>
      <c r="BB8" s="606"/>
      <c r="BC8" s="606"/>
      <c r="BD8" s="606"/>
      <c r="BE8" s="606"/>
      <c r="BF8" s="607"/>
      <c r="BG8" s="608">
        <v>520710</v>
      </c>
      <c r="BH8" s="609"/>
      <c r="BI8" s="609"/>
      <c r="BJ8" s="609"/>
      <c r="BK8" s="609"/>
      <c r="BL8" s="609"/>
      <c r="BM8" s="609"/>
      <c r="BN8" s="610"/>
      <c r="BO8" s="646">
        <v>1</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70917343</v>
      </c>
      <c r="CS8" s="609"/>
      <c r="CT8" s="609"/>
      <c r="CU8" s="609"/>
      <c r="CV8" s="609"/>
      <c r="CW8" s="609"/>
      <c r="CX8" s="609"/>
      <c r="CY8" s="610"/>
      <c r="CZ8" s="646">
        <v>48.5</v>
      </c>
      <c r="DA8" s="646"/>
      <c r="DB8" s="646"/>
      <c r="DC8" s="646"/>
      <c r="DD8" s="614">
        <v>901148</v>
      </c>
      <c r="DE8" s="609"/>
      <c r="DF8" s="609"/>
      <c r="DG8" s="609"/>
      <c r="DH8" s="609"/>
      <c r="DI8" s="609"/>
      <c r="DJ8" s="609"/>
      <c r="DK8" s="609"/>
      <c r="DL8" s="609"/>
      <c r="DM8" s="609"/>
      <c r="DN8" s="609"/>
      <c r="DO8" s="609"/>
      <c r="DP8" s="610"/>
      <c r="DQ8" s="614">
        <v>35589135</v>
      </c>
      <c r="DR8" s="609"/>
      <c r="DS8" s="609"/>
      <c r="DT8" s="609"/>
      <c r="DU8" s="609"/>
      <c r="DV8" s="609"/>
      <c r="DW8" s="609"/>
      <c r="DX8" s="609"/>
      <c r="DY8" s="609"/>
      <c r="DZ8" s="609"/>
      <c r="EA8" s="609"/>
      <c r="EB8" s="609"/>
      <c r="EC8" s="645"/>
    </row>
    <row r="9" spans="2:143" ht="11.25" customHeight="1" x14ac:dyDescent="0.25">
      <c r="B9" s="605" t="s">
        <v>229</v>
      </c>
      <c r="C9" s="606"/>
      <c r="D9" s="606"/>
      <c r="E9" s="606"/>
      <c r="F9" s="606"/>
      <c r="G9" s="606"/>
      <c r="H9" s="606"/>
      <c r="I9" s="606"/>
      <c r="J9" s="606"/>
      <c r="K9" s="606"/>
      <c r="L9" s="606"/>
      <c r="M9" s="606"/>
      <c r="N9" s="606"/>
      <c r="O9" s="606"/>
      <c r="P9" s="606"/>
      <c r="Q9" s="607"/>
      <c r="R9" s="608">
        <v>679245</v>
      </c>
      <c r="S9" s="609"/>
      <c r="T9" s="609"/>
      <c r="U9" s="609"/>
      <c r="V9" s="609"/>
      <c r="W9" s="609"/>
      <c r="X9" s="609"/>
      <c r="Y9" s="610"/>
      <c r="Z9" s="646">
        <v>0.5</v>
      </c>
      <c r="AA9" s="646"/>
      <c r="AB9" s="646"/>
      <c r="AC9" s="646"/>
      <c r="AD9" s="647">
        <v>679245</v>
      </c>
      <c r="AE9" s="647"/>
      <c r="AF9" s="647"/>
      <c r="AG9" s="647"/>
      <c r="AH9" s="647"/>
      <c r="AI9" s="647"/>
      <c r="AJ9" s="647"/>
      <c r="AK9" s="647"/>
      <c r="AL9" s="611">
        <v>0.9</v>
      </c>
      <c r="AM9" s="612"/>
      <c r="AN9" s="612"/>
      <c r="AO9" s="648"/>
      <c r="AP9" s="605" t="s">
        <v>230</v>
      </c>
      <c r="AQ9" s="606"/>
      <c r="AR9" s="606"/>
      <c r="AS9" s="606"/>
      <c r="AT9" s="606"/>
      <c r="AU9" s="606"/>
      <c r="AV9" s="606"/>
      <c r="AW9" s="606"/>
      <c r="AX9" s="606"/>
      <c r="AY9" s="606"/>
      <c r="AZ9" s="606"/>
      <c r="BA9" s="606"/>
      <c r="BB9" s="606"/>
      <c r="BC9" s="606"/>
      <c r="BD9" s="606"/>
      <c r="BE9" s="606"/>
      <c r="BF9" s="607"/>
      <c r="BG9" s="608">
        <v>19970439</v>
      </c>
      <c r="BH9" s="609"/>
      <c r="BI9" s="609"/>
      <c r="BJ9" s="609"/>
      <c r="BK9" s="609"/>
      <c r="BL9" s="609"/>
      <c r="BM9" s="609"/>
      <c r="BN9" s="610"/>
      <c r="BO9" s="646">
        <v>37.799999999999997</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12441000</v>
      </c>
      <c r="CS9" s="609"/>
      <c r="CT9" s="609"/>
      <c r="CU9" s="609"/>
      <c r="CV9" s="609"/>
      <c r="CW9" s="609"/>
      <c r="CX9" s="609"/>
      <c r="CY9" s="610"/>
      <c r="CZ9" s="646">
        <v>8.5</v>
      </c>
      <c r="DA9" s="646"/>
      <c r="DB9" s="646"/>
      <c r="DC9" s="646"/>
      <c r="DD9" s="614">
        <v>258671</v>
      </c>
      <c r="DE9" s="609"/>
      <c r="DF9" s="609"/>
      <c r="DG9" s="609"/>
      <c r="DH9" s="609"/>
      <c r="DI9" s="609"/>
      <c r="DJ9" s="609"/>
      <c r="DK9" s="609"/>
      <c r="DL9" s="609"/>
      <c r="DM9" s="609"/>
      <c r="DN9" s="609"/>
      <c r="DO9" s="609"/>
      <c r="DP9" s="610"/>
      <c r="DQ9" s="614">
        <v>9503319</v>
      </c>
      <c r="DR9" s="609"/>
      <c r="DS9" s="609"/>
      <c r="DT9" s="609"/>
      <c r="DU9" s="609"/>
      <c r="DV9" s="609"/>
      <c r="DW9" s="609"/>
      <c r="DX9" s="609"/>
      <c r="DY9" s="609"/>
      <c r="DZ9" s="609"/>
      <c r="EA9" s="609"/>
      <c r="EB9" s="609"/>
      <c r="EC9" s="645"/>
    </row>
    <row r="10" spans="2:143" ht="11.25" customHeight="1" x14ac:dyDescent="0.25">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843871</v>
      </c>
      <c r="BH10" s="609"/>
      <c r="BI10" s="609"/>
      <c r="BJ10" s="609"/>
      <c r="BK10" s="609"/>
      <c r="BL10" s="609"/>
      <c r="BM10" s="609"/>
      <c r="BN10" s="610"/>
      <c r="BO10" s="646">
        <v>1.6</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82500</v>
      </c>
      <c r="CS10" s="609"/>
      <c r="CT10" s="609"/>
      <c r="CU10" s="609"/>
      <c r="CV10" s="609"/>
      <c r="CW10" s="609"/>
      <c r="CX10" s="609"/>
      <c r="CY10" s="610"/>
      <c r="CZ10" s="646">
        <v>0.1</v>
      </c>
      <c r="DA10" s="646"/>
      <c r="DB10" s="646"/>
      <c r="DC10" s="646"/>
      <c r="DD10" s="614">
        <v>5115</v>
      </c>
      <c r="DE10" s="609"/>
      <c r="DF10" s="609"/>
      <c r="DG10" s="609"/>
      <c r="DH10" s="609"/>
      <c r="DI10" s="609"/>
      <c r="DJ10" s="609"/>
      <c r="DK10" s="609"/>
      <c r="DL10" s="609"/>
      <c r="DM10" s="609"/>
      <c r="DN10" s="609"/>
      <c r="DO10" s="609"/>
      <c r="DP10" s="610"/>
      <c r="DQ10" s="614">
        <v>77362</v>
      </c>
      <c r="DR10" s="609"/>
      <c r="DS10" s="609"/>
      <c r="DT10" s="609"/>
      <c r="DU10" s="609"/>
      <c r="DV10" s="609"/>
      <c r="DW10" s="609"/>
      <c r="DX10" s="609"/>
      <c r="DY10" s="609"/>
      <c r="DZ10" s="609"/>
      <c r="EA10" s="609"/>
      <c r="EB10" s="609"/>
      <c r="EC10" s="645"/>
    </row>
    <row r="11" spans="2:143" ht="11.25" customHeight="1" x14ac:dyDescent="0.25">
      <c r="B11" s="605" t="s">
        <v>235</v>
      </c>
      <c r="C11" s="606"/>
      <c r="D11" s="606"/>
      <c r="E11" s="606"/>
      <c r="F11" s="606"/>
      <c r="G11" s="606"/>
      <c r="H11" s="606"/>
      <c r="I11" s="606"/>
      <c r="J11" s="606"/>
      <c r="K11" s="606"/>
      <c r="L11" s="606"/>
      <c r="M11" s="606"/>
      <c r="N11" s="606"/>
      <c r="O11" s="606"/>
      <c r="P11" s="606"/>
      <c r="Q11" s="607"/>
      <c r="R11" s="608">
        <v>8293106</v>
      </c>
      <c r="S11" s="609"/>
      <c r="T11" s="609"/>
      <c r="U11" s="609"/>
      <c r="V11" s="609"/>
      <c r="W11" s="609"/>
      <c r="X11" s="609"/>
      <c r="Y11" s="610"/>
      <c r="Z11" s="611">
        <v>5.6</v>
      </c>
      <c r="AA11" s="612"/>
      <c r="AB11" s="612"/>
      <c r="AC11" s="613"/>
      <c r="AD11" s="614">
        <v>8293106</v>
      </c>
      <c r="AE11" s="609"/>
      <c r="AF11" s="609"/>
      <c r="AG11" s="609"/>
      <c r="AH11" s="609"/>
      <c r="AI11" s="609"/>
      <c r="AJ11" s="609"/>
      <c r="AK11" s="610"/>
      <c r="AL11" s="611">
        <v>10.4</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2928926</v>
      </c>
      <c r="BH11" s="609"/>
      <c r="BI11" s="609"/>
      <c r="BJ11" s="609"/>
      <c r="BK11" s="609"/>
      <c r="BL11" s="609"/>
      <c r="BM11" s="609"/>
      <c r="BN11" s="610"/>
      <c r="BO11" s="646">
        <v>5.5</v>
      </c>
      <c r="BP11" s="646"/>
      <c r="BQ11" s="646"/>
      <c r="BR11" s="646"/>
      <c r="BS11" s="647">
        <v>771457</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821044</v>
      </c>
      <c r="CS11" s="609"/>
      <c r="CT11" s="609"/>
      <c r="CU11" s="609"/>
      <c r="CV11" s="609"/>
      <c r="CW11" s="609"/>
      <c r="CX11" s="609"/>
      <c r="CY11" s="610"/>
      <c r="CZ11" s="646">
        <v>0.6</v>
      </c>
      <c r="DA11" s="646"/>
      <c r="DB11" s="646"/>
      <c r="DC11" s="646"/>
      <c r="DD11" s="614">
        <v>173070</v>
      </c>
      <c r="DE11" s="609"/>
      <c r="DF11" s="609"/>
      <c r="DG11" s="609"/>
      <c r="DH11" s="609"/>
      <c r="DI11" s="609"/>
      <c r="DJ11" s="609"/>
      <c r="DK11" s="609"/>
      <c r="DL11" s="609"/>
      <c r="DM11" s="609"/>
      <c r="DN11" s="609"/>
      <c r="DO11" s="609"/>
      <c r="DP11" s="610"/>
      <c r="DQ11" s="614">
        <v>535930</v>
      </c>
      <c r="DR11" s="609"/>
      <c r="DS11" s="609"/>
      <c r="DT11" s="609"/>
      <c r="DU11" s="609"/>
      <c r="DV11" s="609"/>
      <c r="DW11" s="609"/>
      <c r="DX11" s="609"/>
      <c r="DY11" s="609"/>
      <c r="DZ11" s="609"/>
      <c r="EA11" s="609"/>
      <c r="EB11" s="609"/>
      <c r="EC11" s="645"/>
    </row>
    <row r="12" spans="2:143" ht="11.25" customHeight="1" x14ac:dyDescent="0.25">
      <c r="B12" s="605" t="s">
        <v>238</v>
      </c>
      <c r="C12" s="606"/>
      <c r="D12" s="606"/>
      <c r="E12" s="606"/>
      <c r="F12" s="606"/>
      <c r="G12" s="606"/>
      <c r="H12" s="606"/>
      <c r="I12" s="606"/>
      <c r="J12" s="606"/>
      <c r="K12" s="606"/>
      <c r="L12" s="606"/>
      <c r="M12" s="606"/>
      <c r="N12" s="606"/>
      <c r="O12" s="606"/>
      <c r="P12" s="606"/>
      <c r="Q12" s="607"/>
      <c r="R12" s="608">
        <v>182590</v>
      </c>
      <c r="S12" s="609"/>
      <c r="T12" s="609"/>
      <c r="U12" s="609"/>
      <c r="V12" s="609"/>
      <c r="W12" s="609"/>
      <c r="X12" s="609"/>
      <c r="Y12" s="610"/>
      <c r="Z12" s="646">
        <v>0.1</v>
      </c>
      <c r="AA12" s="646"/>
      <c r="AB12" s="646"/>
      <c r="AC12" s="646"/>
      <c r="AD12" s="647">
        <v>182590</v>
      </c>
      <c r="AE12" s="647"/>
      <c r="AF12" s="647"/>
      <c r="AG12" s="647"/>
      <c r="AH12" s="647"/>
      <c r="AI12" s="647"/>
      <c r="AJ12" s="647"/>
      <c r="AK12" s="647"/>
      <c r="AL12" s="611">
        <v>0.2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20436033</v>
      </c>
      <c r="BH12" s="609"/>
      <c r="BI12" s="609"/>
      <c r="BJ12" s="609"/>
      <c r="BK12" s="609"/>
      <c r="BL12" s="609"/>
      <c r="BM12" s="609"/>
      <c r="BN12" s="610"/>
      <c r="BO12" s="646">
        <v>38.700000000000003</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1079641</v>
      </c>
      <c r="CS12" s="609"/>
      <c r="CT12" s="609"/>
      <c r="CU12" s="609"/>
      <c r="CV12" s="609"/>
      <c r="CW12" s="609"/>
      <c r="CX12" s="609"/>
      <c r="CY12" s="610"/>
      <c r="CZ12" s="646">
        <v>0.7</v>
      </c>
      <c r="DA12" s="646"/>
      <c r="DB12" s="646"/>
      <c r="DC12" s="646"/>
      <c r="DD12" s="614">
        <v>25830</v>
      </c>
      <c r="DE12" s="609"/>
      <c r="DF12" s="609"/>
      <c r="DG12" s="609"/>
      <c r="DH12" s="609"/>
      <c r="DI12" s="609"/>
      <c r="DJ12" s="609"/>
      <c r="DK12" s="609"/>
      <c r="DL12" s="609"/>
      <c r="DM12" s="609"/>
      <c r="DN12" s="609"/>
      <c r="DO12" s="609"/>
      <c r="DP12" s="610"/>
      <c r="DQ12" s="614">
        <v>898930</v>
      </c>
      <c r="DR12" s="609"/>
      <c r="DS12" s="609"/>
      <c r="DT12" s="609"/>
      <c r="DU12" s="609"/>
      <c r="DV12" s="609"/>
      <c r="DW12" s="609"/>
      <c r="DX12" s="609"/>
      <c r="DY12" s="609"/>
      <c r="DZ12" s="609"/>
      <c r="EA12" s="609"/>
      <c r="EB12" s="609"/>
      <c r="EC12" s="645"/>
    </row>
    <row r="13" spans="2:143" ht="11.25" customHeight="1" x14ac:dyDescent="0.25">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20296130</v>
      </c>
      <c r="BH13" s="609"/>
      <c r="BI13" s="609"/>
      <c r="BJ13" s="609"/>
      <c r="BK13" s="609"/>
      <c r="BL13" s="609"/>
      <c r="BM13" s="609"/>
      <c r="BN13" s="610"/>
      <c r="BO13" s="646">
        <v>38.4</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10087413</v>
      </c>
      <c r="CS13" s="609"/>
      <c r="CT13" s="609"/>
      <c r="CU13" s="609"/>
      <c r="CV13" s="609"/>
      <c r="CW13" s="609"/>
      <c r="CX13" s="609"/>
      <c r="CY13" s="610"/>
      <c r="CZ13" s="646">
        <v>6.9</v>
      </c>
      <c r="DA13" s="646"/>
      <c r="DB13" s="646"/>
      <c r="DC13" s="646"/>
      <c r="DD13" s="614">
        <v>3993094</v>
      </c>
      <c r="DE13" s="609"/>
      <c r="DF13" s="609"/>
      <c r="DG13" s="609"/>
      <c r="DH13" s="609"/>
      <c r="DI13" s="609"/>
      <c r="DJ13" s="609"/>
      <c r="DK13" s="609"/>
      <c r="DL13" s="609"/>
      <c r="DM13" s="609"/>
      <c r="DN13" s="609"/>
      <c r="DO13" s="609"/>
      <c r="DP13" s="610"/>
      <c r="DQ13" s="614">
        <v>6432024</v>
      </c>
      <c r="DR13" s="609"/>
      <c r="DS13" s="609"/>
      <c r="DT13" s="609"/>
      <c r="DU13" s="609"/>
      <c r="DV13" s="609"/>
      <c r="DW13" s="609"/>
      <c r="DX13" s="609"/>
      <c r="DY13" s="609"/>
      <c r="DZ13" s="609"/>
      <c r="EA13" s="609"/>
      <c r="EB13" s="609"/>
      <c r="EC13" s="645"/>
    </row>
    <row r="14" spans="2:143" ht="11.25" customHeight="1" x14ac:dyDescent="0.25">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810483</v>
      </c>
      <c r="BH14" s="609"/>
      <c r="BI14" s="609"/>
      <c r="BJ14" s="609"/>
      <c r="BK14" s="609"/>
      <c r="BL14" s="609"/>
      <c r="BM14" s="609"/>
      <c r="BN14" s="610"/>
      <c r="BO14" s="646">
        <v>1.5</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5057523</v>
      </c>
      <c r="CS14" s="609"/>
      <c r="CT14" s="609"/>
      <c r="CU14" s="609"/>
      <c r="CV14" s="609"/>
      <c r="CW14" s="609"/>
      <c r="CX14" s="609"/>
      <c r="CY14" s="610"/>
      <c r="CZ14" s="646">
        <v>3.5</v>
      </c>
      <c r="DA14" s="646"/>
      <c r="DB14" s="646"/>
      <c r="DC14" s="646"/>
      <c r="DD14" s="614">
        <v>1499943</v>
      </c>
      <c r="DE14" s="609"/>
      <c r="DF14" s="609"/>
      <c r="DG14" s="609"/>
      <c r="DH14" s="609"/>
      <c r="DI14" s="609"/>
      <c r="DJ14" s="609"/>
      <c r="DK14" s="609"/>
      <c r="DL14" s="609"/>
      <c r="DM14" s="609"/>
      <c r="DN14" s="609"/>
      <c r="DO14" s="609"/>
      <c r="DP14" s="610"/>
      <c r="DQ14" s="614">
        <v>3784121</v>
      </c>
      <c r="DR14" s="609"/>
      <c r="DS14" s="609"/>
      <c r="DT14" s="609"/>
      <c r="DU14" s="609"/>
      <c r="DV14" s="609"/>
      <c r="DW14" s="609"/>
      <c r="DX14" s="609"/>
      <c r="DY14" s="609"/>
      <c r="DZ14" s="609"/>
      <c r="EA14" s="609"/>
      <c r="EB14" s="609"/>
      <c r="EC14" s="645"/>
    </row>
    <row r="15" spans="2:143" ht="11.25" customHeight="1" x14ac:dyDescent="0.25">
      <c r="B15" s="605" t="s">
        <v>247</v>
      </c>
      <c r="C15" s="606"/>
      <c r="D15" s="606"/>
      <c r="E15" s="606"/>
      <c r="F15" s="606"/>
      <c r="G15" s="606"/>
      <c r="H15" s="606"/>
      <c r="I15" s="606"/>
      <c r="J15" s="606"/>
      <c r="K15" s="606"/>
      <c r="L15" s="606"/>
      <c r="M15" s="606"/>
      <c r="N15" s="606"/>
      <c r="O15" s="606"/>
      <c r="P15" s="606"/>
      <c r="Q15" s="607"/>
      <c r="R15" s="608">
        <v>146774</v>
      </c>
      <c r="S15" s="609"/>
      <c r="T15" s="609"/>
      <c r="U15" s="609"/>
      <c r="V15" s="609"/>
      <c r="W15" s="609"/>
      <c r="X15" s="609"/>
      <c r="Y15" s="610"/>
      <c r="Z15" s="646">
        <v>0.1</v>
      </c>
      <c r="AA15" s="646"/>
      <c r="AB15" s="646"/>
      <c r="AC15" s="646"/>
      <c r="AD15" s="647">
        <v>146774</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1802916</v>
      </c>
      <c r="BH15" s="609"/>
      <c r="BI15" s="609"/>
      <c r="BJ15" s="609"/>
      <c r="BK15" s="609"/>
      <c r="BL15" s="609"/>
      <c r="BM15" s="609"/>
      <c r="BN15" s="610"/>
      <c r="BO15" s="646">
        <v>3.4</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22522480</v>
      </c>
      <c r="CS15" s="609"/>
      <c r="CT15" s="609"/>
      <c r="CU15" s="609"/>
      <c r="CV15" s="609"/>
      <c r="CW15" s="609"/>
      <c r="CX15" s="609"/>
      <c r="CY15" s="610"/>
      <c r="CZ15" s="646">
        <v>15.4</v>
      </c>
      <c r="DA15" s="646"/>
      <c r="DB15" s="646"/>
      <c r="DC15" s="646"/>
      <c r="DD15" s="614">
        <v>6250114</v>
      </c>
      <c r="DE15" s="609"/>
      <c r="DF15" s="609"/>
      <c r="DG15" s="609"/>
      <c r="DH15" s="609"/>
      <c r="DI15" s="609"/>
      <c r="DJ15" s="609"/>
      <c r="DK15" s="609"/>
      <c r="DL15" s="609"/>
      <c r="DM15" s="609"/>
      <c r="DN15" s="609"/>
      <c r="DO15" s="609"/>
      <c r="DP15" s="610"/>
      <c r="DQ15" s="614">
        <v>14360242</v>
      </c>
      <c r="DR15" s="609"/>
      <c r="DS15" s="609"/>
      <c r="DT15" s="609"/>
      <c r="DU15" s="609"/>
      <c r="DV15" s="609"/>
      <c r="DW15" s="609"/>
      <c r="DX15" s="609"/>
      <c r="DY15" s="609"/>
      <c r="DZ15" s="609"/>
      <c r="EA15" s="609"/>
      <c r="EB15" s="609"/>
      <c r="EC15" s="645"/>
    </row>
    <row r="16" spans="2:143" ht="11.25" customHeight="1" x14ac:dyDescent="0.25">
      <c r="B16" s="605" t="s">
        <v>250</v>
      </c>
      <c r="C16" s="606"/>
      <c r="D16" s="606"/>
      <c r="E16" s="606"/>
      <c r="F16" s="606"/>
      <c r="G16" s="606"/>
      <c r="H16" s="606"/>
      <c r="I16" s="606"/>
      <c r="J16" s="606"/>
      <c r="K16" s="606"/>
      <c r="L16" s="606"/>
      <c r="M16" s="606"/>
      <c r="N16" s="606"/>
      <c r="O16" s="606"/>
      <c r="P16" s="606"/>
      <c r="Q16" s="607"/>
      <c r="R16" s="608">
        <v>867210</v>
      </c>
      <c r="S16" s="609"/>
      <c r="T16" s="609"/>
      <c r="U16" s="609"/>
      <c r="V16" s="609"/>
      <c r="W16" s="609"/>
      <c r="X16" s="609"/>
      <c r="Y16" s="610"/>
      <c r="Z16" s="646">
        <v>0.6</v>
      </c>
      <c r="AA16" s="646"/>
      <c r="AB16" s="646"/>
      <c r="AC16" s="646"/>
      <c r="AD16" s="647">
        <v>867210</v>
      </c>
      <c r="AE16" s="647"/>
      <c r="AF16" s="647"/>
      <c r="AG16" s="647"/>
      <c r="AH16" s="647"/>
      <c r="AI16" s="647"/>
      <c r="AJ16" s="647"/>
      <c r="AK16" s="647"/>
      <c r="AL16" s="611">
        <v>1.1000000000000001</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v>81211</v>
      </c>
      <c r="CS16" s="609"/>
      <c r="CT16" s="609"/>
      <c r="CU16" s="609"/>
      <c r="CV16" s="609"/>
      <c r="CW16" s="609"/>
      <c r="CX16" s="609"/>
      <c r="CY16" s="610"/>
      <c r="CZ16" s="646">
        <v>0.1</v>
      </c>
      <c r="DA16" s="646"/>
      <c r="DB16" s="646"/>
      <c r="DC16" s="646"/>
      <c r="DD16" s="614" t="s">
        <v>122</v>
      </c>
      <c r="DE16" s="609"/>
      <c r="DF16" s="609"/>
      <c r="DG16" s="609"/>
      <c r="DH16" s="609"/>
      <c r="DI16" s="609"/>
      <c r="DJ16" s="609"/>
      <c r="DK16" s="609"/>
      <c r="DL16" s="609"/>
      <c r="DM16" s="609"/>
      <c r="DN16" s="609"/>
      <c r="DO16" s="609"/>
      <c r="DP16" s="610"/>
      <c r="DQ16" s="614">
        <v>19469</v>
      </c>
      <c r="DR16" s="609"/>
      <c r="DS16" s="609"/>
      <c r="DT16" s="609"/>
      <c r="DU16" s="609"/>
      <c r="DV16" s="609"/>
      <c r="DW16" s="609"/>
      <c r="DX16" s="609"/>
      <c r="DY16" s="609"/>
      <c r="DZ16" s="609"/>
      <c r="EA16" s="609"/>
      <c r="EB16" s="609"/>
      <c r="EC16" s="645"/>
    </row>
    <row r="17" spans="2:133" ht="11.25" customHeight="1" x14ac:dyDescent="0.25">
      <c r="B17" s="605" t="s">
        <v>253</v>
      </c>
      <c r="C17" s="606"/>
      <c r="D17" s="606"/>
      <c r="E17" s="606"/>
      <c r="F17" s="606"/>
      <c r="G17" s="606"/>
      <c r="H17" s="606"/>
      <c r="I17" s="606"/>
      <c r="J17" s="606"/>
      <c r="K17" s="606"/>
      <c r="L17" s="606"/>
      <c r="M17" s="606"/>
      <c r="N17" s="606"/>
      <c r="O17" s="606"/>
      <c r="P17" s="606"/>
      <c r="Q17" s="607"/>
      <c r="R17" s="608">
        <v>1969775</v>
      </c>
      <c r="S17" s="609"/>
      <c r="T17" s="609"/>
      <c r="U17" s="609"/>
      <c r="V17" s="609"/>
      <c r="W17" s="609"/>
      <c r="X17" s="609"/>
      <c r="Y17" s="610"/>
      <c r="Z17" s="646">
        <v>1.3</v>
      </c>
      <c r="AA17" s="646"/>
      <c r="AB17" s="646"/>
      <c r="AC17" s="646"/>
      <c r="AD17" s="647">
        <v>1969775</v>
      </c>
      <c r="AE17" s="647"/>
      <c r="AF17" s="647"/>
      <c r="AG17" s="647"/>
      <c r="AH17" s="647"/>
      <c r="AI17" s="647"/>
      <c r="AJ17" s="647"/>
      <c r="AK17" s="647"/>
      <c r="AL17" s="611">
        <v>2.5</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10361698</v>
      </c>
      <c r="CS17" s="609"/>
      <c r="CT17" s="609"/>
      <c r="CU17" s="609"/>
      <c r="CV17" s="609"/>
      <c r="CW17" s="609"/>
      <c r="CX17" s="609"/>
      <c r="CY17" s="610"/>
      <c r="CZ17" s="646">
        <v>7.1</v>
      </c>
      <c r="DA17" s="646"/>
      <c r="DB17" s="646"/>
      <c r="DC17" s="646"/>
      <c r="DD17" s="614" t="s">
        <v>122</v>
      </c>
      <c r="DE17" s="609"/>
      <c r="DF17" s="609"/>
      <c r="DG17" s="609"/>
      <c r="DH17" s="609"/>
      <c r="DI17" s="609"/>
      <c r="DJ17" s="609"/>
      <c r="DK17" s="609"/>
      <c r="DL17" s="609"/>
      <c r="DM17" s="609"/>
      <c r="DN17" s="609"/>
      <c r="DO17" s="609"/>
      <c r="DP17" s="610"/>
      <c r="DQ17" s="614">
        <v>9795246</v>
      </c>
      <c r="DR17" s="609"/>
      <c r="DS17" s="609"/>
      <c r="DT17" s="609"/>
      <c r="DU17" s="609"/>
      <c r="DV17" s="609"/>
      <c r="DW17" s="609"/>
      <c r="DX17" s="609"/>
      <c r="DY17" s="609"/>
      <c r="DZ17" s="609"/>
      <c r="EA17" s="609"/>
      <c r="EB17" s="609"/>
      <c r="EC17" s="645"/>
    </row>
    <row r="18" spans="2:133" ht="11.25" customHeight="1" x14ac:dyDescent="0.25">
      <c r="B18" s="605" t="s">
        <v>256</v>
      </c>
      <c r="C18" s="606"/>
      <c r="D18" s="606"/>
      <c r="E18" s="606"/>
      <c r="F18" s="606"/>
      <c r="G18" s="606"/>
      <c r="H18" s="606"/>
      <c r="I18" s="606"/>
      <c r="J18" s="606"/>
      <c r="K18" s="606"/>
      <c r="L18" s="606"/>
      <c r="M18" s="606"/>
      <c r="N18" s="606"/>
      <c r="O18" s="606"/>
      <c r="P18" s="606"/>
      <c r="Q18" s="607"/>
      <c r="R18" s="608">
        <v>377123</v>
      </c>
      <c r="S18" s="609"/>
      <c r="T18" s="609"/>
      <c r="U18" s="609"/>
      <c r="V18" s="609"/>
      <c r="W18" s="609"/>
      <c r="X18" s="609"/>
      <c r="Y18" s="610"/>
      <c r="Z18" s="646">
        <v>0.3</v>
      </c>
      <c r="AA18" s="646"/>
      <c r="AB18" s="646"/>
      <c r="AC18" s="646"/>
      <c r="AD18" s="647">
        <v>377123</v>
      </c>
      <c r="AE18" s="647"/>
      <c r="AF18" s="647"/>
      <c r="AG18" s="647"/>
      <c r="AH18" s="647"/>
      <c r="AI18" s="647"/>
      <c r="AJ18" s="647"/>
      <c r="AK18" s="647"/>
      <c r="AL18" s="611">
        <v>0.5</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v>4657</v>
      </c>
      <c r="CS18" s="609"/>
      <c r="CT18" s="609"/>
      <c r="CU18" s="609"/>
      <c r="CV18" s="609"/>
      <c r="CW18" s="609"/>
      <c r="CX18" s="609"/>
      <c r="CY18" s="610"/>
      <c r="CZ18" s="646">
        <v>0</v>
      </c>
      <c r="DA18" s="646"/>
      <c r="DB18" s="646"/>
      <c r="DC18" s="646"/>
      <c r="DD18" s="614" t="s">
        <v>122</v>
      </c>
      <c r="DE18" s="609"/>
      <c r="DF18" s="609"/>
      <c r="DG18" s="609"/>
      <c r="DH18" s="609"/>
      <c r="DI18" s="609"/>
      <c r="DJ18" s="609"/>
      <c r="DK18" s="609"/>
      <c r="DL18" s="609"/>
      <c r="DM18" s="609"/>
      <c r="DN18" s="609"/>
      <c r="DO18" s="609"/>
      <c r="DP18" s="610"/>
      <c r="DQ18" s="614">
        <v>4657</v>
      </c>
      <c r="DR18" s="609"/>
      <c r="DS18" s="609"/>
      <c r="DT18" s="609"/>
      <c r="DU18" s="609"/>
      <c r="DV18" s="609"/>
      <c r="DW18" s="609"/>
      <c r="DX18" s="609"/>
      <c r="DY18" s="609"/>
      <c r="DZ18" s="609"/>
      <c r="EA18" s="609"/>
      <c r="EB18" s="609"/>
      <c r="EC18" s="645"/>
    </row>
    <row r="19" spans="2:133" ht="11.25" customHeight="1" x14ac:dyDescent="0.25">
      <c r="B19" s="605" t="s">
        <v>259</v>
      </c>
      <c r="C19" s="606"/>
      <c r="D19" s="606"/>
      <c r="E19" s="606"/>
      <c r="F19" s="606"/>
      <c r="G19" s="606"/>
      <c r="H19" s="606"/>
      <c r="I19" s="606"/>
      <c r="J19" s="606"/>
      <c r="K19" s="606"/>
      <c r="L19" s="606"/>
      <c r="M19" s="606"/>
      <c r="N19" s="606"/>
      <c r="O19" s="606"/>
      <c r="P19" s="606"/>
      <c r="Q19" s="607"/>
      <c r="R19" s="608">
        <v>1574812</v>
      </c>
      <c r="S19" s="609"/>
      <c r="T19" s="609"/>
      <c r="U19" s="609"/>
      <c r="V19" s="609"/>
      <c r="W19" s="609"/>
      <c r="X19" s="609"/>
      <c r="Y19" s="610"/>
      <c r="Z19" s="646">
        <v>1.1000000000000001</v>
      </c>
      <c r="AA19" s="646"/>
      <c r="AB19" s="646"/>
      <c r="AC19" s="646"/>
      <c r="AD19" s="647">
        <v>1574812</v>
      </c>
      <c r="AE19" s="647"/>
      <c r="AF19" s="647"/>
      <c r="AG19" s="647"/>
      <c r="AH19" s="647"/>
      <c r="AI19" s="647"/>
      <c r="AJ19" s="647"/>
      <c r="AK19" s="647"/>
      <c r="AL19" s="611">
        <v>2</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5501680</v>
      </c>
      <c r="BH19" s="609"/>
      <c r="BI19" s="609"/>
      <c r="BJ19" s="609"/>
      <c r="BK19" s="609"/>
      <c r="BL19" s="609"/>
      <c r="BM19" s="609"/>
      <c r="BN19" s="610"/>
      <c r="BO19" s="646">
        <v>10.4</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5">
      <c r="B20" s="675" t="s">
        <v>262</v>
      </c>
      <c r="C20" s="676"/>
      <c r="D20" s="676"/>
      <c r="E20" s="676"/>
      <c r="F20" s="676"/>
      <c r="G20" s="676"/>
      <c r="H20" s="676"/>
      <c r="I20" s="676"/>
      <c r="J20" s="676"/>
      <c r="K20" s="676"/>
      <c r="L20" s="676"/>
      <c r="M20" s="676"/>
      <c r="N20" s="676"/>
      <c r="O20" s="676"/>
      <c r="P20" s="676"/>
      <c r="Q20" s="677"/>
      <c r="R20" s="608">
        <v>17840</v>
      </c>
      <c r="S20" s="609"/>
      <c r="T20" s="609"/>
      <c r="U20" s="609"/>
      <c r="V20" s="609"/>
      <c r="W20" s="609"/>
      <c r="X20" s="609"/>
      <c r="Y20" s="610"/>
      <c r="Z20" s="646">
        <v>0</v>
      </c>
      <c r="AA20" s="646"/>
      <c r="AB20" s="646"/>
      <c r="AC20" s="646"/>
      <c r="AD20" s="647">
        <v>17840</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5501680</v>
      </c>
      <c r="BH20" s="609"/>
      <c r="BI20" s="609"/>
      <c r="BJ20" s="609"/>
      <c r="BK20" s="609"/>
      <c r="BL20" s="609"/>
      <c r="BM20" s="609"/>
      <c r="BN20" s="610"/>
      <c r="BO20" s="646">
        <v>10.4</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146270710</v>
      </c>
      <c r="CS20" s="609"/>
      <c r="CT20" s="609"/>
      <c r="CU20" s="609"/>
      <c r="CV20" s="609"/>
      <c r="CW20" s="609"/>
      <c r="CX20" s="609"/>
      <c r="CY20" s="610"/>
      <c r="CZ20" s="646">
        <v>100</v>
      </c>
      <c r="DA20" s="646"/>
      <c r="DB20" s="646"/>
      <c r="DC20" s="646"/>
      <c r="DD20" s="614">
        <v>13770887</v>
      </c>
      <c r="DE20" s="609"/>
      <c r="DF20" s="609"/>
      <c r="DG20" s="609"/>
      <c r="DH20" s="609"/>
      <c r="DI20" s="609"/>
      <c r="DJ20" s="609"/>
      <c r="DK20" s="609"/>
      <c r="DL20" s="609"/>
      <c r="DM20" s="609"/>
      <c r="DN20" s="609"/>
      <c r="DO20" s="609"/>
      <c r="DP20" s="610"/>
      <c r="DQ20" s="614">
        <v>91378479</v>
      </c>
      <c r="DR20" s="609"/>
      <c r="DS20" s="609"/>
      <c r="DT20" s="609"/>
      <c r="DU20" s="609"/>
      <c r="DV20" s="609"/>
      <c r="DW20" s="609"/>
      <c r="DX20" s="609"/>
      <c r="DY20" s="609"/>
      <c r="DZ20" s="609"/>
      <c r="EA20" s="609"/>
      <c r="EB20" s="609"/>
      <c r="EC20" s="645"/>
    </row>
    <row r="21" spans="2:133" ht="11.25" customHeight="1" x14ac:dyDescent="0.25">
      <c r="B21" s="605" t="s">
        <v>265</v>
      </c>
      <c r="C21" s="606"/>
      <c r="D21" s="606"/>
      <c r="E21" s="606"/>
      <c r="F21" s="606"/>
      <c r="G21" s="606"/>
      <c r="H21" s="606"/>
      <c r="I21" s="606"/>
      <c r="J21" s="606"/>
      <c r="K21" s="606"/>
      <c r="L21" s="606"/>
      <c r="M21" s="606"/>
      <c r="N21" s="606"/>
      <c r="O21" s="606"/>
      <c r="P21" s="606"/>
      <c r="Q21" s="607"/>
      <c r="R21" s="608">
        <v>17257769</v>
      </c>
      <c r="S21" s="609"/>
      <c r="T21" s="609"/>
      <c r="U21" s="609"/>
      <c r="V21" s="609"/>
      <c r="W21" s="609"/>
      <c r="X21" s="609"/>
      <c r="Y21" s="610"/>
      <c r="Z21" s="646">
        <v>11.6</v>
      </c>
      <c r="AA21" s="646"/>
      <c r="AB21" s="646"/>
      <c r="AC21" s="646"/>
      <c r="AD21" s="647">
        <v>16564058</v>
      </c>
      <c r="AE21" s="647"/>
      <c r="AF21" s="647"/>
      <c r="AG21" s="647"/>
      <c r="AH21" s="647"/>
      <c r="AI21" s="647"/>
      <c r="AJ21" s="647"/>
      <c r="AK21" s="647"/>
      <c r="AL21" s="611">
        <v>20.8</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v>84778</v>
      </c>
      <c r="BH21" s="609"/>
      <c r="BI21" s="609"/>
      <c r="BJ21" s="609"/>
      <c r="BK21" s="609"/>
      <c r="BL21" s="609"/>
      <c r="BM21" s="609"/>
      <c r="BN21" s="610"/>
      <c r="BO21" s="646">
        <v>0.2</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5">
      <c r="B22" s="605" t="s">
        <v>267</v>
      </c>
      <c r="C22" s="606"/>
      <c r="D22" s="606"/>
      <c r="E22" s="606"/>
      <c r="F22" s="606"/>
      <c r="G22" s="606"/>
      <c r="H22" s="606"/>
      <c r="I22" s="606"/>
      <c r="J22" s="606"/>
      <c r="K22" s="606"/>
      <c r="L22" s="606"/>
      <c r="M22" s="606"/>
      <c r="N22" s="606"/>
      <c r="O22" s="606"/>
      <c r="P22" s="606"/>
      <c r="Q22" s="607"/>
      <c r="R22" s="608">
        <v>16564058</v>
      </c>
      <c r="S22" s="609"/>
      <c r="T22" s="609"/>
      <c r="U22" s="609"/>
      <c r="V22" s="609"/>
      <c r="W22" s="609"/>
      <c r="X22" s="609"/>
      <c r="Y22" s="610"/>
      <c r="Z22" s="646">
        <v>11.1</v>
      </c>
      <c r="AA22" s="646"/>
      <c r="AB22" s="646"/>
      <c r="AC22" s="646"/>
      <c r="AD22" s="647">
        <v>16564058</v>
      </c>
      <c r="AE22" s="647"/>
      <c r="AF22" s="647"/>
      <c r="AG22" s="647"/>
      <c r="AH22" s="647"/>
      <c r="AI22" s="647"/>
      <c r="AJ22" s="647"/>
      <c r="AK22" s="647"/>
      <c r="AL22" s="611">
        <v>20.8</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v>1455656</v>
      </c>
      <c r="BH22" s="609"/>
      <c r="BI22" s="609"/>
      <c r="BJ22" s="609"/>
      <c r="BK22" s="609"/>
      <c r="BL22" s="609"/>
      <c r="BM22" s="609"/>
      <c r="BN22" s="610"/>
      <c r="BO22" s="646">
        <v>2.8</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5">
      <c r="B23" s="605" t="s">
        <v>270</v>
      </c>
      <c r="C23" s="606"/>
      <c r="D23" s="606"/>
      <c r="E23" s="606"/>
      <c r="F23" s="606"/>
      <c r="G23" s="606"/>
      <c r="H23" s="606"/>
      <c r="I23" s="606"/>
      <c r="J23" s="606"/>
      <c r="K23" s="606"/>
      <c r="L23" s="606"/>
      <c r="M23" s="606"/>
      <c r="N23" s="606"/>
      <c r="O23" s="606"/>
      <c r="P23" s="606"/>
      <c r="Q23" s="607"/>
      <c r="R23" s="608">
        <v>693650</v>
      </c>
      <c r="S23" s="609"/>
      <c r="T23" s="609"/>
      <c r="U23" s="609"/>
      <c r="V23" s="609"/>
      <c r="W23" s="609"/>
      <c r="X23" s="609"/>
      <c r="Y23" s="610"/>
      <c r="Z23" s="646">
        <v>0.5</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v>3961246</v>
      </c>
      <c r="BH23" s="609"/>
      <c r="BI23" s="609"/>
      <c r="BJ23" s="609"/>
      <c r="BK23" s="609"/>
      <c r="BL23" s="609"/>
      <c r="BM23" s="609"/>
      <c r="BN23" s="610"/>
      <c r="BO23" s="646">
        <v>7.5</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5">
      <c r="B24" s="605" t="s">
        <v>277</v>
      </c>
      <c r="C24" s="606"/>
      <c r="D24" s="606"/>
      <c r="E24" s="606"/>
      <c r="F24" s="606"/>
      <c r="G24" s="606"/>
      <c r="H24" s="606"/>
      <c r="I24" s="606"/>
      <c r="J24" s="606"/>
      <c r="K24" s="606"/>
      <c r="L24" s="606"/>
      <c r="M24" s="606"/>
      <c r="N24" s="606"/>
      <c r="O24" s="606"/>
      <c r="P24" s="606"/>
      <c r="Q24" s="607"/>
      <c r="R24" s="608">
        <v>61</v>
      </c>
      <c r="S24" s="609"/>
      <c r="T24" s="609"/>
      <c r="U24" s="609"/>
      <c r="V24" s="609"/>
      <c r="W24" s="609"/>
      <c r="X24" s="609"/>
      <c r="Y24" s="610"/>
      <c r="Z24" s="646">
        <v>0</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85673479</v>
      </c>
      <c r="CS24" s="664"/>
      <c r="CT24" s="664"/>
      <c r="CU24" s="664"/>
      <c r="CV24" s="664"/>
      <c r="CW24" s="664"/>
      <c r="CX24" s="664"/>
      <c r="CY24" s="689"/>
      <c r="CZ24" s="690">
        <v>58.6</v>
      </c>
      <c r="DA24" s="672"/>
      <c r="DB24" s="672"/>
      <c r="DC24" s="692"/>
      <c r="DD24" s="688">
        <v>51432607</v>
      </c>
      <c r="DE24" s="664"/>
      <c r="DF24" s="664"/>
      <c r="DG24" s="664"/>
      <c r="DH24" s="664"/>
      <c r="DI24" s="664"/>
      <c r="DJ24" s="664"/>
      <c r="DK24" s="689"/>
      <c r="DL24" s="688">
        <v>45664434</v>
      </c>
      <c r="DM24" s="664"/>
      <c r="DN24" s="664"/>
      <c r="DO24" s="664"/>
      <c r="DP24" s="664"/>
      <c r="DQ24" s="664"/>
      <c r="DR24" s="664"/>
      <c r="DS24" s="664"/>
      <c r="DT24" s="664"/>
      <c r="DU24" s="664"/>
      <c r="DV24" s="689"/>
      <c r="DW24" s="690">
        <v>56.9</v>
      </c>
      <c r="DX24" s="672"/>
      <c r="DY24" s="672"/>
      <c r="DZ24" s="672"/>
      <c r="EA24" s="672"/>
      <c r="EB24" s="672"/>
      <c r="EC24" s="691"/>
    </row>
    <row r="25" spans="2:133" ht="11.25" customHeight="1" x14ac:dyDescent="0.25">
      <c r="B25" s="605" t="s">
        <v>280</v>
      </c>
      <c r="C25" s="606"/>
      <c r="D25" s="606"/>
      <c r="E25" s="606"/>
      <c r="F25" s="606"/>
      <c r="G25" s="606"/>
      <c r="H25" s="606"/>
      <c r="I25" s="606"/>
      <c r="J25" s="606"/>
      <c r="K25" s="606"/>
      <c r="L25" s="606"/>
      <c r="M25" s="606"/>
      <c r="N25" s="606"/>
      <c r="O25" s="606"/>
      <c r="P25" s="606"/>
      <c r="Q25" s="607"/>
      <c r="R25" s="608">
        <v>83614898</v>
      </c>
      <c r="S25" s="609"/>
      <c r="T25" s="609"/>
      <c r="U25" s="609"/>
      <c r="V25" s="609"/>
      <c r="W25" s="609"/>
      <c r="X25" s="609"/>
      <c r="Y25" s="610"/>
      <c r="Z25" s="646">
        <v>56</v>
      </c>
      <c r="AA25" s="646"/>
      <c r="AB25" s="646"/>
      <c r="AC25" s="646"/>
      <c r="AD25" s="647">
        <v>78959939</v>
      </c>
      <c r="AE25" s="647"/>
      <c r="AF25" s="647"/>
      <c r="AG25" s="647"/>
      <c r="AH25" s="647"/>
      <c r="AI25" s="647"/>
      <c r="AJ25" s="647"/>
      <c r="AK25" s="647"/>
      <c r="AL25" s="611">
        <v>99</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26897472</v>
      </c>
      <c r="CS25" s="621"/>
      <c r="CT25" s="621"/>
      <c r="CU25" s="621"/>
      <c r="CV25" s="621"/>
      <c r="CW25" s="621"/>
      <c r="CX25" s="621"/>
      <c r="CY25" s="622"/>
      <c r="CZ25" s="611">
        <v>18.399999999999999</v>
      </c>
      <c r="DA25" s="623"/>
      <c r="DB25" s="623"/>
      <c r="DC25" s="624"/>
      <c r="DD25" s="614">
        <v>24692773</v>
      </c>
      <c r="DE25" s="621"/>
      <c r="DF25" s="621"/>
      <c r="DG25" s="621"/>
      <c r="DH25" s="621"/>
      <c r="DI25" s="621"/>
      <c r="DJ25" s="621"/>
      <c r="DK25" s="622"/>
      <c r="DL25" s="614">
        <v>23653367</v>
      </c>
      <c r="DM25" s="621"/>
      <c r="DN25" s="621"/>
      <c r="DO25" s="621"/>
      <c r="DP25" s="621"/>
      <c r="DQ25" s="621"/>
      <c r="DR25" s="621"/>
      <c r="DS25" s="621"/>
      <c r="DT25" s="621"/>
      <c r="DU25" s="621"/>
      <c r="DV25" s="622"/>
      <c r="DW25" s="611">
        <v>29.5</v>
      </c>
      <c r="DX25" s="623"/>
      <c r="DY25" s="623"/>
      <c r="DZ25" s="623"/>
      <c r="EA25" s="623"/>
      <c r="EB25" s="623"/>
      <c r="EC25" s="635"/>
    </row>
    <row r="26" spans="2:133" ht="11.25" customHeight="1" x14ac:dyDescent="0.25">
      <c r="B26" s="605" t="s">
        <v>283</v>
      </c>
      <c r="C26" s="606"/>
      <c r="D26" s="606"/>
      <c r="E26" s="606"/>
      <c r="F26" s="606"/>
      <c r="G26" s="606"/>
      <c r="H26" s="606"/>
      <c r="I26" s="606"/>
      <c r="J26" s="606"/>
      <c r="K26" s="606"/>
      <c r="L26" s="606"/>
      <c r="M26" s="606"/>
      <c r="N26" s="606"/>
      <c r="O26" s="606"/>
      <c r="P26" s="606"/>
      <c r="Q26" s="607"/>
      <c r="R26" s="608">
        <v>31025</v>
      </c>
      <c r="S26" s="609"/>
      <c r="T26" s="609"/>
      <c r="U26" s="609"/>
      <c r="V26" s="609"/>
      <c r="W26" s="609"/>
      <c r="X26" s="609"/>
      <c r="Y26" s="610"/>
      <c r="Z26" s="646">
        <v>0</v>
      </c>
      <c r="AA26" s="646"/>
      <c r="AB26" s="646"/>
      <c r="AC26" s="646"/>
      <c r="AD26" s="647">
        <v>31025</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16413066</v>
      </c>
      <c r="CS26" s="609"/>
      <c r="CT26" s="609"/>
      <c r="CU26" s="609"/>
      <c r="CV26" s="609"/>
      <c r="CW26" s="609"/>
      <c r="CX26" s="609"/>
      <c r="CY26" s="610"/>
      <c r="CZ26" s="611">
        <v>11.2</v>
      </c>
      <c r="DA26" s="623"/>
      <c r="DB26" s="623"/>
      <c r="DC26" s="624"/>
      <c r="DD26" s="614">
        <v>15414536</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5">
      <c r="B27" s="605" t="s">
        <v>286</v>
      </c>
      <c r="C27" s="606"/>
      <c r="D27" s="606"/>
      <c r="E27" s="606"/>
      <c r="F27" s="606"/>
      <c r="G27" s="606"/>
      <c r="H27" s="606"/>
      <c r="I27" s="606"/>
      <c r="J27" s="606"/>
      <c r="K27" s="606"/>
      <c r="L27" s="606"/>
      <c r="M27" s="606"/>
      <c r="N27" s="606"/>
      <c r="O27" s="606"/>
      <c r="P27" s="606"/>
      <c r="Q27" s="607"/>
      <c r="R27" s="608">
        <v>846242</v>
      </c>
      <c r="S27" s="609"/>
      <c r="T27" s="609"/>
      <c r="U27" s="609"/>
      <c r="V27" s="609"/>
      <c r="W27" s="609"/>
      <c r="X27" s="609"/>
      <c r="Y27" s="610"/>
      <c r="Z27" s="646">
        <v>0.6</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52815058</v>
      </c>
      <c r="BH27" s="609"/>
      <c r="BI27" s="609"/>
      <c r="BJ27" s="609"/>
      <c r="BK27" s="609"/>
      <c r="BL27" s="609"/>
      <c r="BM27" s="609"/>
      <c r="BN27" s="610"/>
      <c r="BO27" s="646">
        <v>100</v>
      </c>
      <c r="BP27" s="646"/>
      <c r="BQ27" s="646"/>
      <c r="BR27" s="646"/>
      <c r="BS27" s="647">
        <v>771457</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48414309</v>
      </c>
      <c r="CS27" s="621"/>
      <c r="CT27" s="621"/>
      <c r="CU27" s="621"/>
      <c r="CV27" s="621"/>
      <c r="CW27" s="621"/>
      <c r="CX27" s="621"/>
      <c r="CY27" s="622"/>
      <c r="CZ27" s="611">
        <v>33.1</v>
      </c>
      <c r="DA27" s="623"/>
      <c r="DB27" s="623"/>
      <c r="DC27" s="624"/>
      <c r="DD27" s="614">
        <v>16944588</v>
      </c>
      <c r="DE27" s="621"/>
      <c r="DF27" s="621"/>
      <c r="DG27" s="621"/>
      <c r="DH27" s="621"/>
      <c r="DI27" s="621"/>
      <c r="DJ27" s="621"/>
      <c r="DK27" s="622"/>
      <c r="DL27" s="614">
        <v>12306821</v>
      </c>
      <c r="DM27" s="621"/>
      <c r="DN27" s="621"/>
      <c r="DO27" s="621"/>
      <c r="DP27" s="621"/>
      <c r="DQ27" s="621"/>
      <c r="DR27" s="621"/>
      <c r="DS27" s="621"/>
      <c r="DT27" s="621"/>
      <c r="DU27" s="621"/>
      <c r="DV27" s="622"/>
      <c r="DW27" s="611">
        <v>15.3</v>
      </c>
      <c r="DX27" s="623"/>
      <c r="DY27" s="623"/>
      <c r="DZ27" s="623"/>
      <c r="EA27" s="623"/>
      <c r="EB27" s="623"/>
      <c r="EC27" s="635"/>
    </row>
    <row r="28" spans="2:133" ht="11.25" customHeight="1" x14ac:dyDescent="0.25">
      <c r="B28" s="605" t="s">
        <v>289</v>
      </c>
      <c r="C28" s="606"/>
      <c r="D28" s="606"/>
      <c r="E28" s="606"/>
      <c r="F28" s="606"/>
      <c r="G28" s="606"/>
      <c r="H28" s="606"/>
      <c r="I28" s="606"/>
      <c r="J28" s="606"/>
      <c r="K28" s="606"/>
      <c r="L28" s="606"/>
      <c r="M28" s="606"/>
      <c r="N28" s="606"/>
      <c r="O28" s="606"/>
      <c r="P28" s="606"/>
      <c r="Q28" s="607"/>
      <c r="R28" s="608">
        <v>1952684</v>
      </c>
      <c r="S28" s="609"/>
      <c r="T28" s="609"/>
      <c r="U28" s="609"/>
      <c r="V28" s="609"/>
      <c r="W28" s="609"/>
      <c r="X28" s="609"/>
      <c r="Y28" s="610"/>
      <c r="Z28" s="646">
        <v>1.3</v>
      </c>
      <c r="AA28" s="646"/>
      <c r="AB28" s="646"/>
      <c r="AC28" s="646"/>
      <c r="AD28" s="647">
        <v>605108</v>
      </c>
      <c r="AE28" s="647"/>
      <c r="AF28" s="647"/>
      <c r="AG28" s="647"/>
      <c r="AH28" s="647"/>
      <c r="AI28" s="647"/>
      <c r="AJ28" s="647"/>
      <c r="AK28" s="647"/>
      <c r="AL28" s="611">
        <v>0.8</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10361698</v>
      </c>
      <c r="CS28" s="609"/>
      <c r="CT28" s="609"/>
      <c r="CU28" s="609"/>
      <c r="CV28" s="609"/>
      <c r="CW28" s="609"/>
      <c r="CX28" s="609"/>
      <c r="CY28" s="610"/>
      <c r="CZ28" s="611">
        <v>7.1</v>
      </c>
      <c r="DA28" s="623"/>
      <c r="DB28" s="623"/>
      <c r="DC28" s="624"/>
      <c r="DD28" s="614">
        <v>9795246</v>
      </c>
      <c r="DE28" s="609"/>
      <c r="DF28" s="609"/>
      <c r="DG28" s="609"/>
      <c r="DH28" s="609"/>
      <c r="DI28" s="609"/>
      <c r="DJ28" s="609"/>
      <c r="DK28" s="610"/>
      <c r="DL28" s="614">
        <v>9704246</v>
      </c>
      <c r="DM28" s="609"/>
      <c r="DN28" s="609"/>
      <c r="DO28" s="609"/>
      <c r="DP28" s="609"/>
      <c r="DQ28" s="609"/>
      <c r="DR28" s="609"/>
      <c r="DS28" s="609"/>
      <c r="DT28" s="609"/>
      <c r="DU28" s="609"/>
      <c r="DV28" s="610"/>
      <c r="DW28" s="611">
        <v>12.1</v>
      </c>
      <c r="DX28" s="623"/>
      <c r="DY28" s="623"/>
      <c r="DZ28" s="623"/>
      <c r="EA28" s="623"/>
      <c r="EB28" s="623"/>
      <c r="EC28" s="635"/>
    </row>
    <row r="29" spans="2:133" ht="11.25" customHeight="1" x14ac:dyDescent="0.25">
      <c r="B29" s="605" t="s">
        <v>291</v>
      </c>
      <c r="C29" s="606"/>
      <c r="D29" s="606"/>
      <c r="E29" s="606"/>
      <c r="F29" s="606"/>
      <c r="G29" s="606"/>
      <c r="H29" s="606"/>
      <c r="I29" s="606"/>
      <c r="J29" s="606"/>
      <c r="K29" s="606"/>
      <c r="L29" s="606"/>
      <c r="M29" s="606"/>
      <c r="N29" s="606"/>
      <c r="O29" s="606"/>
      <c r="P29" s="606"/>
      <c r="Q29" s="607"/>
      <c r="R29" s="608">
        <v>794145</v>
      </c>
      <c r="S29" s="609"/>
      <c r="T29" s="609"/>
      <c r="U29" s="609"/>
      <c r="V29" s="609"/>
      <c r="W29" s="609"/>
      <c r="X29" s="609"/>
      <c r="Y29" s="610"/>
      <c r="Z29" s="646">
        <v>0.5</v>
      </c>
      <c r="AA29" s="646"/>
      <c r="AB29" s="646"/>
      <c r="AC29" s="646"/>
      <c r="AD29" s="647">
        <v>230</v>
      </c>
      <c r="AE29" s="647"/>
      <c r="AF29" s="647"/>
      <c r="AG29" s="647"/>
      <c r="AH29" s="647"/>
      <c r="AI29" s="647"/>
      <c r="AJ29" s="647"/>
      <c r="AK29" s="647"/>
      <c r="AL29" s="611">
        <v>0</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10361147</v>
      </c>
      <c r="CS29" s="621"/>
      <c r="CT29" s="621"/>
      <c r="CU29" s="621"/>
      <c r="CV29" s="621"/>
      <c r="CW29" s="621"/>
      <c r="CX29" s="621"/>
      <c r="CY29" s="622"/>
      <c r="CZ29" s="611">
        <v>7.1</v>
      </c>
      <c r="DA29" s="623"/>
      <c r="DB29" s="623"/>
      <c r="DC29" s="624"/>
      <c r="DD29" s="614">
        <v>9794695</v>
      </c>
      <c r="DE29" s="621"/>
      <c r="DF29" s="621"/>
      <c r="DG29" s="621"/>
      <c r="DH29" s="621"/>
      <c r="DI29" s="621"/>
      <c r="DJ29" s="621"/>
      <c r="DK29" s="622"/>
      <c r="DL29" s="614">
        <v>9703695</v>
      </c>
      <c r="DM29" s="621"/>
      <c r="DN29" s="621"/>
      <c r="DO29" s="621"/>
      <c r="DP29" s="621"/>
      <c r="DQ29" s="621"/>
      <c r="DR29" s="621"/>
      <c r="DS29" s="621"/>
      <c r="DT29" s="621"/>
      <c r="DU29" s="621"/>
      <c r="DV29" s="622"/>
      <c r="DW29" s="611">
        <v>12.1</v>
      </c>
      <c r="DX29" s="623"/>
      <c r="DY29" s="623"/>
      <c r="DZ29" s="623"/>
      <c r="EA29" s="623"/>
      <c r="EB29" s="623"/>
      <c r="EC29" s="635"/>
    </row>
    <row r="30" spans="2:133" ht="11.25" customHeight="1" x14ac:dyDescent="0.25">
      <c r="B30" s="605" t="s">
        <v>293</v>
      </c>
      <c r="C30" s="606"/>
      <c r="D30" s="606"/>
      <c r="E30" s="606"/>
      <c r="F30" s="606"/>
      <c r="G30" s="606"/>
      <c r="H30" s="606"/>
      <c r="I30" s="606"/>
      <c r="J30" s="606"/>
      <c r="K30" s="606"/>
      <c r="L30" s="606"/>
      <c r="M30" s="606"/>
      <c r="N30" s="606"/>
      <c r="O30" s="606"/>
      <c r="P30" s="606"/>
      <c r="Q30" s="607"/>
      <c r="R30" s="608">
        <v>32712293</v>
      </c>
      <c r="S30" s="609"/>
      <c r="T30" s="609"/>
      <c r="U30" s="609"/>
      <c r="V30" s="609"/>
      <c r="W30" s="609"/>
      <c r="X30" s="609"/>
      <c r="Y30" s="610"/>
      <c r="Z30" s="646">
        <v>21.9</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9701792</v>
      </c>
      <c r="CS30" s="609"/>
      <c r="CT30" s="609"/>
      <c r="CU30" s="609"/>
      <c r="CV30" s="609"/>
      <c r="CW30" s="609"/>
      <c r="CX30" s="609"/>
      <c r="CY30" s="610"/>
      <c r="CZ30" s="611">
        <v>6.6</v>
      </c>
      <c r="DA30" s="623"/>
      <c r="DB30" s="623"/>
      <c r="DC30" s="624"/>
      <c r="DD30" s="614">
        <v>9140962</v>
      </c>
      <c r="DE30" s="609"/>
      <c r="DF30" s="609"/>
      <c r="DG30" s="609"/>
      <c r="DH30" s="609"/>
      <c r="DI30" s="609"/>
      <c r="DJ30" s="609"/>
      <c r="DK30" s="610"/>
      <c r="DL30" s="614">
        <v>9049962</v>
      </c>
      <c r="DM30" s="609"/>
      <c r="DN30" s="609"/>
      <c r="DO30" s="609"/>
      <c r="DP30" s="609"/>
      <c r="DQ30" s="609"/>
      <c r="DR30" s="609"/>
      <c r="DS30" s="609"/>
      <c r="DT30" s="609"/>
      <c r="DU30" s="609"/>
      <c r="DV30" s="610"/>
      <c r="DW30" s="611">
        <v>11.3</v>
      </c>
      <c r="DX30" s="623"/>
      <c r="DY30" s="623"/>
      <c r="DZ30" s="623"/>
      <c r="EA30" s="623"/>
      <c r="EB30" s="623"/>
      <c r="EC30" s="635"/>
    </row>
    <row r="31" spans="2:133" ht="11.25" customHeight="1" x14ac:dyDescent="0.25">
      <c r="B31" s="675" t="s">
        <v>297</v>
      </c>
      <c r="C31" s="676"/>
      <c r="D31" s="676"/>
      <c r="E31" s="676"/>
      <c r="F31" s="676"/>
      <c r="G31" s="676"/>
      <c r="H31" s="676"/>
      <c r="I31" s="676"/>
      <c r="J31" s="676"/>
      <c r="K31" s="676"/>
      <c r="L31" s="676"/>
      <c r="M31" s="676"/>
      <c r="N31" s="676"/>
      <c r="O31" s="676"/>
      <c r="P31" s="676"/>
      <c r="Q31" s="677"/>
      <c r="R31" s="608">
        <v>18080</v>
      </c>
      <c r="S31" s="609"/>
      <c r="T31" s="609"/>
      <c r="U31" s="609"/>
      <c r="V31" s="609"/>
      <c r="W31" s="609"/>
      <c r="X31" s="609"/>
      <c r="Y31" s="610"/>
      <c r="Z31" s="646">
        <v>0</v>
      </c>
      <c r="AA31" s="646"/>
      <c r="AB31" s="646"/>
      <c r="AC31" s="646"/>
      <c r="AD31" s="647">
        <v>18080</v>
      </c>
      <c r="AE31" s="647"/>
      <c r="AF31" s="647"/>
      <c r="AG31" s="647"/>
      <c r="AH31" s="647"/>
      <c r="AI31" s="647"/>
      <c r="AJ31" s="647"/>
      <c r="AK31" s="647"/>
      <c r="AL31" s="611">
        <v>0</v>
      </c>
      <c r="AM31" s="612"/>
      <c r="AN31" s="612"/>
      <c r="AO31" s="648"/>
      <c r="AP31" s="680" t="s">
        <v>298</v>
      </c>
      <c r="AQ31" s="681"/>
      <c r="AR31" s="681"/>
      <c r="AS31" s="681"/>
      <c r="AT31" s="682" t="s">
        <v>299</v>
      </c>
      <c r="AU31" s="200"/>
      <c r="AV31" s="200"/>
      <c r="AW31" s="200"/>
      <c r="AX31" s="666" t="s">
        <v>177</v>
      </c>
      <c r="AY31" s="667"/>
      <c r="AZ31" s="667"/>
      <c r="BA31" s="667"/>
      <c r="BB31" s="667"/>
      <c r="BC31" s="667"/>
      <c r="BD31" s="667"/>
      <c r="BE31" s="667"/>
      <c r="BF31" s="668"/>
      <c r="BG31" s="670">
        <v>99.3</v>
      </c>
      <c r="BH31" s="671"/>
      <c r="BI31" s="671"/>
      <c r="BJ31" s="671"/>
      <c r="BK31" s="671"/>
      <c r="BL31" s="671"/>
      <c r="BM31" s="672">
        <v>96.5</v>
      </c>
      <c r="BN31" s="671"/>
      <c r="BO31" s="671"/>
      <c r="BP31" s="671"/>
      <c r="BQ31" s="673"/>
      <c r="BR31" s="670">
        <v>99.1</v>
      </c>
      <c r="BS31" s="671"/>
      <c r="BT31" s="671"/>
      <c r="BU31" s="671"/>
      <c r="BV31" s="671"/>
      <c r="BW31" s="671"/>
      <c r="BX31" s="672">
        <v>96.3</v>
      </c>
      <c r="BY31" s="671"/>
      <c r="BZ31" s="671"/>
      <c r="CA31" s="671"/>
      <c r="CB31" s="673"/>
      <c r="CD31" s="629"/>
      <c r="CE31" s="630"/>
      <c r="CF31" s="605" t="s">
        <v>300</v>
      </c>
      <c r="CG31" s="606"/>
      <c r="CH31" s="606"/>
      <c r="CI31" s="606"/>
      <c r="CJ31" s="606"/>
      <c r="CK31" s="606"/>
      <c r="CL31" s="606"/>
      <c r="CM31" s="606"/>
      <c r="CN31" s="606"/>
      <c r="CO31" s="606"/>
      <c r="CP31" s="606"/>
      <c r="CQ31" s="607"/>
      <c r="CR31" s="608">
        <v>659355</v>
      </c>
      <c r="CS31" s="621"/>
      <c r="CT31" s="621"/>
      <c r="CU31" s="621"/>
      <c r="CV31" s="621"/>
      <c r="CW31" s="621"/>
      <c r="CX31" s="621"/>
      <c r="CY31" s="622"/>
      <c r="CZ31" s="611">
        <v>0.5</v>
      </c>
      <c r="DA31" s="623"/>
      <c r="DB31" s="623"/>
      <c r="DC31" s="624"/>
      <c r="DD31" s="614">
        <v>653733</v>
      </c>
      <c r="DE31" s="621"/>
      <c r="DF31" s="621"/>
      <c r="DG31" s="621"/>
      <c r="DH31" s="621"/>
      <c r="DI31" s="621"/>
      <c r="DJ31" s="621"/>
      <c r="DK31" s="622"/>
      <c r="DL31" s="614">
        <v>653733</v>
      </c>
      <c r="DM31" s="621"/>
      <c r="DN31" s="621"/>
      <c r="DO31" s="621"/>
      <c r="DP31" s="621"/>
      <c r="DQ31" s="621"/>
      <c r="DR31" s="621"/>
      <c r="DS31" s="621"/>
      <c r="DT31" s="621"/>
      <c r="DU31" s="621"/>
      <c r="DV31" s="622"/>
      <c r="DW31" s="611">
        <v>0.8</v>
      </c>
      <c r="DX31" s="623"/>
      <c r="DY31" s="623"/>
      <c r="DZ31" s="623"/>
      <c r="EA31" s="623"/>
      <c r="EB31" s="623"/>
      <c r="EC31" s="635"/>
    </row>
    <row r="32" spans="2:133" ht="11.25" customHeight="1" x14ac:dyDescent="0.25">
      <c r="B32" s="605" t="s">
        <v>301</v>
      </c>
      <c r="C32" s="606"/>
      <c r="D32" s="606"/>
      <c r="E32" s="606"/>
      <c r="F32" s="606"/>
      <c r="G32" s="606"/>
      <c r="H32" s="606"/>
      <c r="I32" s="606"/>
      <c r="J32" s="606"/>
      <c r="K32" s="606"/>
      <c r="L32" s="606"/>
      <c r="M32" s="606"/>
      <c r="N32" s="606"/>
      <c r="O32" s="606"/>
      <c r="P32" s="606"/>
      <c r="Q32" s="607"/>
      <c r="R32" s="608">
        <v>11693769</v>
      </c>
      <c r="S32" s="609"/>
      <c r="T32" s="609"/>
      <c r="U32" s="609"/>
      <c r="V32" s="609"/>
      <c r="W32" s="609"/>
      <c r="X32" s="609"/>
      <c r="Y32" s="610"/>
      <c r="Z32" s="646">
        <v>7.8</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196" t="s">
        <v>302</v>
      </c>
      <c r="AX32" s="605" t="s">
        <v>303</v>
      </c>
      <c r="AY32" s="606"/>
      <c r="AZ32" s="606"/>
      <c r="BA32" s="606"/>
      <c r="BB32" s="606"/>
      <c r="BC32" s="606"/>
      <c r="BD32" s="606"/>
      <c r="BE32" s="606"/>
      <c r="BF32" s="607"/>
      <c r="BG32" s="674">
        <v>99.2</v>
      </c>
      <c r="BH32" s="621"/>
      <c r="BI32" s="621"/>
      <c r="BJ32" s="621"/>
      <c r="BK32" s="621"/>
      <c r="BL32" s="621"/>
      <c r="BM32" s="612">
        <v>96.9</v>
      </c>
      <c r="BN32" s="621"/>
      <c r="BO32" s="621"/>
      <c r="BP32" s="621"/>
      <c r="BQ32" s="644"/>
      <c r="BR32" s="674">
        <v>99.2</v>
      </c>
      <c r="BS32" s="621"/>
      <c r="BT32" s="621"/>
      <c r="BU32" s="621"/>
      <c r="BV32" s="621"/>
      <c r="BW32" s="621"/>
      <c r="BX32" s="612">
        <v>96.8</v>
      </c>
      <c r="BY32" s="621"/>
      <c r="BZ32" s="621"/>
      <c r="CA32" s="621"/>
      <c r="CB32" s="644"/>
      <c r="CD32" s="631"/>
      <c r="CE32" s="632"/>
      <c r="CF32" s="605" t="s">
        <v>304</v>
      </c>
      <c r="CG32" s="606"/>
      <c r="CH32" s="606"/>
      <c r="CI32" s="606"/>
      <c r="CJ32" s="606"/>
      <c r="CK32" s="606"/>
      <c r="CL32" s="606"/>
      <c r="CM32" s="606"/>
      <c r="CN32" s="606"/>
      <c r="CO32" s="606"/>
      <c r="CP32" s="606"/>
      <c r="CQ32" s="607"/>
      <c r="CR32" s="608">
        <v>551</v>
      </c>
      <c r="CS32" s="609"/>
      <c r="CT32" s="609"/>
      <c r="CU32" s="609"/>
      <c r="CV32" s="609"/>
      <c r="CW32" s="609"/>
      <c r="CX32" s="609"/>
      <c r="CY32" s="610"/>
      <c r="CZ32" s="611">
        <v>0</v>
      </c>
      <c r="DA32" s="623"/>
      <c r="DB32" s="623"/>
      <c r="DC32" s="624"/>
      <c r="DD32" s="614">
        <v>551</v>
      </c>
      <c r="DE32" s="609"/>
      <c r="DF32" s="609"/>
      <c r="DG32" s="609"/>
      <c r="DH32" s="609"/>
      <c r="DI32" s="609"/>
      <c r="DJ32" s="609"/>
      <c r="DK32" s="610"/>
      <c r="DL32" s="614">
        <v>551</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5">
      <c r="B33" s="605" t="s">
        <v>305</v>
      </c>
      <c r="C33" s="606"/>
      <c r="D33" s="606"/>
      <c r="E33" s="606"/>
      <c r="F33" s="606"/>
      <c r="G33" s="606"/>
      <c r="H33" s="606"/>
      <c r="I33" s="606"/>
      <c r="J33" s="606"/>
      <c r="K33" s="606"/>
      <c r="L33" s="606"/>
      <c r="M33" s="606"/>
      <c r="N33" s="606"/>
      <c r="O33" s="606"/>
      <c r="P33" s="606"/>
      <c r="Q33" s="607"/>
      <c r="R33" s="608">
        <v>389108</v>
      </c>
      <c r="S33" s="609"/>
      <c r="T33" s="609"/>
      <c r="U33" s="609"/>
      <c r="V33" s="609"/>
      <c r="W33" s="609"/>
      <c r="X33" s="609"/>
      <c r="Y33" s="610"/>
      <c r="Z33" s="646">
        <v>0.3</v>
      </c>
      <c r="AA33" s="646"/>
      <c r="AB33" s="646"/>
      <c r="AC33" s="646"/>
      <c r="AD33" s="647">
        <v>130779</v>
      </c>
      <c r="AE33" s="647"/>
      <c r="AF33" s="647"/>
      <c r="AG33" s="647"/>
      <c r="AH33" s="647"/>
      <c r="AI33" s="647"/>
      <c r="AJ33" s="647"/>
      <c r="AK33" s="647"/>
      <c r="AL33" s="611">
        <v>0.2</v>
      </c>
      <c r="AM33" s="612"/>
      <c r="AN33" s="612"/>
      <c r="AO33" s="648"/>
      <c r="AP33" s="651"/>
      <c r="AQ33" s="652"/>
      <c r="AR33" s="652"/>
      <c r="AS33" s="652"/>
      <c r="AT33" s="684"/>
      <c r="AU33" s="201"/>
      <c r="AV33" s="201"/>
      <c r="AW33" s="201"/>
      <c r="AX33" s="589" t="s">
        <v>306</v>
      </c>
      <c r="AY33" s="590"/>
      <c r="AZ33" s="590"/>
      <c r="BA33" s="590"/>
      <c r="BB33" s="590"/>
      <c r="BC33" s="590"/>
      <c r="BD33" s="590"/>
      <c r="BE33" s="590"/>
      <c r="BF33" s="591"/>
      <c r="BG33" s="669">
        <v>99.3</v>
      </c>
      <c r="BH33" s="593"/>
      <c r="BI33" s="593"/>
      <c r="BJ33" s="593"/>
      <c r="BK33" s="593"/>
      <c r="BL33" s="593"/>
      <c r="BM33" s="639">
        <v>95.9</v>
      </c>
      <c r="BN33" s="593"/>
      <c r="BO33" s="593"/>
      <c r="BP33" s="593"/>
      <c r="BQ33" s="656"/>
      <c r="BR33" s="669">
        <v>99.1</v>
      </c>
      <c r="BS33" s="593"/>
      <c r="BT33" s="593"/>
      <c r="BU33" s="593"/>
      <c r="BV33" s="593"/>
      <c r="BW33" s="593"/>
      <c r="BX33" s="639">
        <v>95.5</v>
      </c>
      <c r="BY33" s="593"/>
      <c r="BZ33" s="593"/>
      <c r="CA33" s="593"/>
      <c r="CB33" s="656"/>
      <c r="CD33" s="605" t="s">
        <v>307</v>
      </c>
      <c r="CE33" s="606"/>
      <c r="CF33" s="606"/>
      <c r="CG33" s="606"/>
      <c r="CH33" s="606"/>
      <c r="CI33" s="606"/>
      <c r="CJ33" s="606"/>
      <c r="CK33" s="606"/>
      <c r="CL33" s="606"/>
      <c r="CM33" s="606"/>
      <c r="CN33" s="606"/>
      <c r="CO33" s="606"/>
      <c r="CP33" s="606"/>
      <c r="CQ33" s="607"/>
      <c r="CR33" s="608">
        <v>46745133</v>
      </c>
      <c r="CS33" s="621"/>
      <c r="CT33" s="621"/>
      <c r="CU33" s="621"/>
      <c r="CV33" s="621"/>
      <c r="CW33" s="621"/>
      <c r="CX33" s="621"/>
      <c r="CY33" s="622"/>
      <c r="CZ33" s="611">
        <v>32</v>
      </c>
      <c r="DA33" s="623"/>
      <c r="DB33" s="623"/>
      <c r="DC33" s="624"/>
      <c r="DD33" s="614">
        <v>35926393</v>
      </c>
      <c r="DE33" s="621"/>
      <c r="DF33" s="621"/>
      <c r="DG33" s="621"/>
      <c r="DH33" s="621"/>
      <c r="DI33" s="621"/>
      <c r="DJ33" s="621"/>
      <c r="DK33" s="622"/>
      <c r="DL33" s="614">
        <v>28782847</v>
      </c>
      <c r="DM33" s="621"/>
      <c r="DN33" s="621"/>
      <c r="DO33" s="621"/>
      <c r="DP33" s="621"/>
      <c r="DQ33" s="621"/>
      <c r="DR33" s="621"/>
      <c r="DS33" s="621"/>
      <c r="DT33" s="621"/>
      <c r="DU33" s="621"/>
      <c r="DV33" s="622"/>
      <c r="DW33" s="611">
        <v>35.9</v>
      </c>
      <c r="DX33" s="623"/>
      <c r="DY33" s="623"/>
      <c r="DZ33" s="623"/>
      <c r="EA33" s="623"/>
      <c r="EB33" s="623"/>
      <c r="EC33" s="635"/>
    </row>
    <row r="34" spans="2:133" ht="11.25" customHeight="1" x14ac:dyDescent="0.25">
      <c r="B34" s="605" t="s">
        <v>308</v>
      </c>
      <c r="C34" s="606"/>
      <c r="D34" s="606"/>
      <c r="E34" s="606"/>
      <c r="F34" s="606"/>
      <c r="G34" s="606"/>
      <c r="H34" s="606"/>
      <c r="I34" s="606"/>
      <c r="J34" s="606"/>
      <c r="K34" s="606"/>
      <c r="L34" s="606"/>
      <c r="M34" s="606"/>
      <c r="N34" s="606"/>
      <c r="O34" s="606"/>
      <c r="P34" s="606"/>
      <c r="Q34" s="607"/>
      <c r="R34" s="608">
        <v>488199</v>
      </c>
      <c r="S34" s="609"/>
      <c r="T34" s="609"/>
      <c r="U34" s="609"/>
      <c r="V34" s="609"/>
      <c r="W34" s="609"/>
      <c r="X34" s="609"/>
      <c r="Y34" s="610"/>
      <c r="Z34" s="646">
        <v>0.3</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21077874</v>
      </c>
      <c r="CS34" s="609"/>
      <c r="CT34" s="609"/>
      <c r="CU34" s="609"/>
      <c r="CV34" s="609"/>
      <c r="CW34" s="609"/>
      <c r="CX34" s="609"/>
      <c r="CY34" s="610"/>
      <c r="CZ34" s="611">
        <v>14.4</v>
      </c>
      <c r="DA34" s="623"/>
      <c r="DB34" s="623"/>
      <c r="DC34" s="624"/>
      <c r="DD34" s="614">
        <v>15037402</v>
      </c>
      <c r="DE34" s="609"/>
      <c r="DF34" s="609"/>
      <c r="DG34" s="609"/>
      <c r="DH34" s="609"/>
      <c r="DI34" s="609"/>
      <c r="DJ34" s="609"/>
      <c r="DK34" s="610"/>
      <c r="DL34" s="614">
        <v>12117719</v>
      </c>
      <c r="DM34" s="609"/>
      <c r="DN34" s="609"/>
      <c r="DO34" s="609"/>
      <c r="DP34" s="609"/>
      <c r="DQ34" s="609"/>
      <c r="DR34" s="609"/>
      <c r="DS34" s="609"/>
      <c r="DT34" s="609"/>
      <c r="DU34" s="609"/>
      <c r="DV34" s="610"/>
      <c r="DW34" s="611">
        <v>15.1</v>
      </c>
      <c r="DX34" s="623"/>
      <c r="DY34" s="623"/>
      <c r="DZ34" s="623"/>
      <c r="EA34" s="623"/>
      <c r="EB34" s="623"/>
      <c r="EC34" s="635"/>
    </row>
    <row r="35" spans="2:133" ht="11.25" customHeight="1" x14ac:dyDescent="0.25">
      <c r="B35" s="605" t="s">
        <v>310</v>
      </c>
      <c r="C35" s="606"/>
      <c r="D35" s="606"/>
      <c r="E35" s="606"/>
      <c r="F35" s="606"/>
      <c r="G35" s="606"/>
      <c r="H35" s="606"/>
      <c r="I35" s="606"/>
      <c r="J35" s="606"/>
      <c r="K35" s="606"/>
      <c r="L35" s="606"/>
      <c r="M35" s="606"/>
      <c r="N35" s="606"/>
      <c r="O35" s="606"/>
      <c r="P35" s="606"/>
      <c r="Q35" s="607"/>
      <c r="R35" s="608">
        <v>2773484</v>
      </c>
      <c r="S35" s="609"/>
      <c r="T35" s="609"/>
      <c r="U35" s="609"/>
      <c r="V35" s="609"/>
      <c r="W35" s="609"/>
      <c r="X35" s="609"/>
      <c r="Y35" s="610"/>
      <c r="Z35" s="646">
        <v>1.9</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1393443</v>
      </c>
      <c r="CS35" s="621"/>
      <c r="CT35" s="621"/>
      <c r="CU35" s="621"/>
      <c r="CV35" s="621"/>
      <c r="CW35" s="621"/>
      <c r="CX35" s="621"/>
      <c r="CY35" s="622"/>
      <c r="CZ35" s="611">
        <v>1</v>
      </c>
      <c r="DA35" s="623"/>
      <c r="DB35" s="623"/>
      <c r="DC35" s="624"/>
      <c r="DD35" s="614">
        <v>1284403</v>
      </c>
      <c r="DE35" s="621"/>
      <c r="DF35" s="621"/>
      <c r="DG35" s="621"/>
      <c r="DH35" s="621"/>
      <c r="DI35" s="621"/>
      <c r="DJ35" s="621"/>
      <c r="DK35" s="622"/>
      <c r="DL35" s="614">
        <v>1284351</v>
      </c>
      <c r="DM35" s="621"/>
      <c r="DN35" s="621"/>
      <c r="DO35" s="621"/>
      <c r="DP35" s="621"/>
      <c r="DQ35" s="621"/>
      <c r="DR35" s="621"/>
      <c r="DS35" s="621"/>
      <c r="DT35" s="621"/>
      <c r="DU35" s="621"/>
      <c r="DV35" s="622"/>
      <c r="DW35" s="611">
        <v>1.6</v>
      </c>
      <c r="DX35" s="623"/>
      <c r="DY35" s="623"/>
      <c r="DZ35" s="623"/>
      <c r="EA35" s="623"/>
      <c r="EB35" s="623"/>
      <c r="EC35" s="635"/>
    </row>
    <row r="36" spans="2:133" ht="11.25" customHeight="1" x14ac:dyDescent="0.25">
      <c r="B36" s="605" t="s">
        <v>314</v>
      </c>
      <c r="C36" s="606"/>
      <c r="D36" s="606"/>
      <c r="E36" s="606"/>
      <c r="F36" s="606"/>
      <c r="G36" s="606"/>
      <c r="H36" s="606"/>
      <c r="I36" s="606"/>
      <c r="J36" s="606"/>
      <c r="K36" s="606"/>
      <c r="L36" s="606"/>
      <c r="M36" s="606"/>
      <c r="N36" s="606"/>
      <c r="O36" s="606"/>
      <c r="P36" s="606"/>
      <c r="Q36" s="607"/>
      <c r="R36" s="608">
        <v>3256203</v>
      </c>
      <c r="S36" s="609"/>
      <c r="T36" s="609"/>
      <c r="U36" s="609"/>
      <c r="V36" s="609"/>
      <c r="W36" s="609"/>
      <c r="X36" s="609"/>
      <c r="Y36" s="610"/>
      <c r="Z36" s="646">
        <v>2.2000000000000002</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14850407</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200371</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9807636</v>
      </c>
      <c r="CS36" s="609"/>
      <c r="CT36" s="609"/>
      <c r="CU36" s="609"/>
      <c r="CV36" s="609"/>
      <c r="CW36" s="609"/>
      <c r="CX36" s="609"/>
      <c r="CY36" s="610"/>
      <c r="CZ36" s="611">
        <v>6.7</v>
      </c>
      <c r="DA36" s="623"/>
      <c r="DB36" s="623"/>
      <c r="DC36" s="624"/>
      <c r="DD36" s="614">
        <v>8426390</v>
      </c>
      <c r="DE36" s="609"/>
      <c r="DF36" s="609"/>
      <c r="DG36" s="609"/>
      <c r="DH36" s="609"/>
      <c r="DI36" s="609"/>
      <c r="DJ36" s="609"/>
      <c r="DK36" s="610"/>
      <c r="DL36" s="614">
        <v>4936784</v>
      </c>
      <c r="DM36" s="609"/>
      <c r="DN36" s="609"/>
      <c r="DO36" s="609"/>
      <c r="DP36" s="609"/>
      <c r="DQ36" s="609"/>
      <c r="DR36" s="609"/>
      <c r="DS36" s="609"/>
      <c r="DT36" s="609"/>
      <c r="DU36" s="609"/>
      <c r="DV36" s="610"/>
      <c r="DW36" s="611">
        <v>6.2</v>
      </c>
      <c r="DX36" s="623"/>
      <c r="DY36" s="623"/>
      <c r="DZ36" s="623"/>
      <c r="EA36" s="623"/>
      <c r="EB36" s="623"/>
      <c r="EC36" s="635"/>
    </row>
    <row r="37" spans="2:133" ht="11.25" customHeight="1" x14ac:dyDescent="0.25">
      <c r="B37" s="605" t="s">
        <v>318</v>
      </c>
      <c r="C37" s="606"/>
      <c r="D37" s="606"/>
      <c r="E37" s="606"/>
      <c r="F37" s="606"/>
      <c r="G37" s="606"/>
      <c r="H37" s="606"/>
      <c r="I37" s="606"/>
      <c r="J37" s="606"/>
      <c r="K37" s="606"/>
      <c r="L37" s="606"/>
      <c r="M37" s="606"/>
      <c r="N37" s="606"/>
      <c r="O37" s="606"/>
      <c r="P37" s="606"/>
      <c r="Q37" s="607"/>
      <c r="R37" s="608">
        <v>3518656</v>
      </c>
      <c r="S37" s="609"/>
      <c r="T37" s="609"/>
      <c r="U37" s="609"/>
      <c r="V37" s="609"/>
      <c r="W37" s="609"/>
      <c r="X37" s="609"/>
      <c r="Y37" s="610"/>
      <c r="Z37" s="646">
        <v>2.4</v>
      </c>
      <c r="AA37" s="646"/>
      <c r="AB37" s="646"/>
      <c r="AC37" s="646"/>
      <c r="AD37" s="647">
        <v>33887</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1750000</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59045</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29418</v>
      </c>
      <c r="CS37" s="621"/>
      <c r="CT37" s="621"/>
      <c r="CU37" s="621"/>
      <c r="CV37" s="621"/>
      <c r="CW37" s="621"/>
      <c r="CX37" s="621"/>
      <c r="CY37" s="622"/>
      <c r="CZ37" s="611">
        <v>0</v>
      </c>
      <c r="DA37" s="623"/>
      <c r="DB37" s="623"/>
      <c r="DC37" s="624"/>
      <c r="DD37" s="614">
        <v>29418</v>
      </c>
      <c r="DE37" s="621"/>
      <c r="DF37" s="621"/>
      <c r="DG37" s="621"/>
      <c r="DH37" s="621"/>
      <c r="DI37" s="621"/>
      <c r="DJ37" s="621"/>
      <c r="DK37" s="622"/>
      <c r="DL37" s="614">
        <v>29418</v>
      </c>
      <c r="DM37" s="621"/>
      <c r="DN37" s="621"/>
      <c r="DO37" s="621"/>
      <c r="DP37" s="621"/>
      <c r="DQ37" s="621"/>
      <c r="DR37" s="621"/>
      <c r="DS37" s="621"/>
      <c r="DT37" s="621"/>
      <c r="DU37" s="621"/>
      <c r="DV37" s="622"/>
      <c r="DW37" s="611">
        <v>0</v>
      </c>
      <c r="DX37" s="623"/>
      <c r="DY37" s="623"/>
      <c r="DZ37" s="623"/>
      <c r="EA37" s="623"/>
      <c r="EB37" s="623"/>
      <c r="EC37" s="635"/>
    </row>
    <row r="38" spans="2:133" ht="11.25" customHeight="1" x14ac:dyDescent="0.25">
      <c r="B38" s="605" t="s">
        <v>322</v>
      </c>
      <c r="C38" s="606"/>
      <c r="D38" s="606"/>
      <c r="E38" s="606"/>
      <c r="F38" s="606"/>
      <c r="G38" s="606"/>
      <c r="H38" s="606"/>
      <c r="I38" s="606"/>
      <c r="J38" s="606"/>
      <c r="K38" s="606"/>
      <c r="L38" s="606"/>
      <c r="M38" s="606"/>
      <c r="N38" s="606"/>
      <c r="O38" s="606"/>
      <c r="P38" s="606"/>
      <c r="Q38" s="607"/>
      <c r="R38" s="608">
        <v>7231000</v>
      </c>
      <c r="S38" s="609"/>
      <c r="T38" s="609"/>
      <c r="U38" s="609"/>
      <c r="V38" s="609"/>
      <c r="W38" s="609"/>
      <c r="X38" s="609"/>
      <c r="Y38" s="610"/>
      <c r="Z38" s="646">
        <v>4.8</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369986</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39455</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12925524</v>
      </c>
      <c r="CS38" s="609"/>
      <c r="CT38" s="609"/>
      <c r="CU38" s="609"/>
      <c r="CV38" s="609"/>
      <c r="CW38" s="609"/>
      <c r="CX38" s="609"/>
      <c r="CY38" s="610"/>
      <c r="CZ38" s="611">
        <v>8.8000000000000007</v>
      </c>
      <c r="DA38" s="623"/>
      <c r="DB38" s="623"/>
      <c r="DC38" s="624"/>
      <c r="DD38" s="614">
        <v>10729447</v>
      </c>
      <c r="DE38" s="609"/>
      <c r="DF38" s="609"/>
      <c r="DG38" s="609"/>
      <c r="DH38" s="609"/>
      <c r="DI38" s="609"/>
      <c r="DJ38" s="609"/>
      <c r="DK38" s="610"/>
      <c r="DL38" s="614">
        <v>10407174</v>
      </c>
      <c r="DM38" s="609"/>
      <c r="DN38" s="609"/>
      <c r="DO38" s="609"/>
      <c r="DP38" s="609"/>
      <c r="DQ38" s="609"/>
      <c r="DR38" s="609"/>
      <c r="DS38" s="609"/>
      <c r="DT38" s="609"/>
      <c r="DU38" s="609"/>
      <c r="DV38" s="610"/>
      <c r="DW38" s="611">
        <v>13</v>
      </c>
      <c r="DX38" s="623"/>
      <c r="DY38" s="623"/>
      <c r="DZ38" s="623"/>
      <c r="EA38" s="623"/>
      <c r="EB38" s="623"/>
      <c r="EC38" s="635"/>
    </row>
    <row r="39" spans="2:133" ht="11.25" customHeight="1" x14ac:dyDescent="0.2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170226</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57778</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839464</v>
      </c>
      <c r="CS39" s="621"/>
      <c r="CT39" s="621"/>
      <c r="CU39" s="621"/>
      <c r="CV39" s="621"/>
      <c r="CW39" s="621"/>
      <c r="CX39" s="621"/>
      <c r="CY39" s="622"/>
      <c r="CZ39" s="611">
        <v>0.6</v>
      </c>
      <c r="DA39" s="623"/>
      <c r="DB39" s="623"/>
      <c r="DC39" s="624"/>
      <c r="DD39" s="614">
        <v>407525</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5">
      <c r="B40" s="605" t="s">
        <v>330</v>
      </c>
      <c r="C40" s="606"/>
      <c r="D40" s="606"/>
      <c r="E40" s="606"/>
      <c r="F40" s="606"/>
      <c r="G40" s="606"/>
      <c r="H40" s="606"/>
      <c r="I40" s="606"/>
      <c r="J40" s="606"/>
      <c r="K40" s="606"/>
      <c r="L40" s="606"/>
      <c r="M40" s="606"/>
      <c r="N40" s="606"/>
      <c r="O40" s="606"/>
      <c r="P40" s="606"/>
      <c r="Q40" s="607"/>
      <c r="R40" s="608">
        <v>428500</v>
      </c>
      <c r="S40" s="609"/>
      <c r="T40" s="609"/>
      <c r="U40" s="609"/>
      <c r="V40" s="609"/>
      <c r="W40" s="609"/>
      <c r="X40" s="609"/>
      <c r="Y40" s="610"/>
      <c r="Z40" s="646">
        <v>0.3</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v>66392</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106</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701192</v>
      </c>
      <c r="CS40" s="609"/>
      <c r="CT40" s="609"/>
      <c r="CU40" s="609"/>
      <c r="CV40" s="609"/>
      <c r="CW40" s="609"/>
      <c r="CX40" s="609"/>
      <c r="CY40" s="610"/>
      <c r="CZ40" s="611">
        <v>0.5</v>
      </c>
      <c r="DA40" s="623"/>
      <c r="DB40" s="623"/>
      <c r="DC40" s="624"/>
      <c r="DD40" s="614">
        <v>41226</v>
      </c>
      <c r="DE40" s="609"/>
      <c r="DF40" s="609"/>
      <c r="DG40" s="609"/>
      <c r="DH40" s="609"/>
      <c r="DI40" s="609"/>
      <c r="DJ40" s="609"/>
      <c r="DK40" s="610"/>
      <c r="DL40" s="614">
        <v>36819</v>
      </c>
      <c r="DM40" s="609"/>
      <c r="DN40" s="609"/>
      <c r="DO40" s="609"/>
      <c r="DP40" s="609"/>
      <c r="DQ40" s="609"/>
      <c r="DR40" s="609"/>
      <c r="DS40" s="609"/>
      <c r="DT40" s="609"/>
      <c r="DU40" s="609"/>
      <c r="DV40" s="610"/>
      <c r="DW40" s="611">
        <v>0</v>
      </c>
      <c r="DX40" s="623"/>
      <c r="DY40" s="623"/>
      <c r="DZ40" s="623"/>
      <c r="EA40" s="623"/>
      <c r="EB40" s="623"/>
      <c r="EC40" s="635"/>
    </row>
    <row r="41" spans="2:133" ht="11.25" customHeight="1" x14ac:dyDescent="0.25">
      <c r="B41" s="589" t="s">
        <v>335</v>
      </c>
      <c r="C41" s="590"/>
      <c r="D41" s="590"/>
      <c r="E41" s="590"/>
      <c r="F41" s="590"/>
      <c r="G41" s="590"/>
      <c r="H41" s="590"/>
      <c r="I41" s="590"/>
      <c r="J41" s="590"/>
      <c r="K41" s="590"/>
      <c r="L41" s="590"/>
      <c r="M41" s="590"/>
      <c r="N41" s="590"/>
      <c r="O41" s="590"/>
      <c r="P41" s="590"/>
      <c r="Q41" s="591"/>
      <c r="R41" s="592">
        <v>149319786</v>
      </c>
      <c r="S41" s="633"/>
      <c r="T41" s="633"/>
      <c r="U41" s="633"/>
      <c r="V41" s="633"/>
      <c r="W41" s="633"/>
      <c r="X41" s="633"/>
      <c r="Y41" s="636"/>
      <c r="Z41" s="637">
        <v>100</v>
      </c>
      <c r="AA41" s="637"/>
      <c r="AB41" s="637"/>
      <c r="AC41" s="637"/>
      <c r="AD41" s="638">
        <v>79779048</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2437991</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v>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5">
      <c r="AQ42" s="653" t="s">
        <v>323</v>
      </c>
      <c r="AR42" s="654"/>
      <c r="AS42" s="654"/>
      <c r="AT42" s="654"/>
      <c r="AU42" s="654"/>
      <c r="AV42" s="654"/>
      <c r="AW42" s="654"/>
      <c r="AX42" s="654"/>
      <c r="AY42" s="655"/>
      <c r="AZ42" s="592">
        <v>10055812</v>
      </c>
      <c r="BA42" s="633"/>
      <c r="BB42" s="633"/>
      <c r="BC42" s="633"/>
      <c r="BD42" s="593"/>
      <c r="BE42" s="593"/>
      <c r="BF42" s="656"/>
      <c r="BG42" s="651"/>
      <c r="BH42" s="652"/>
      <c r="BI42" s="652"/>
      <c r="BJ42" s="652"/>
      <c r="BK42" s="652"/>
      <c r="BL42" s="203"/>
      <c r="BM42" s="590" t="s">
        <v>339</v>
      </c>
      <c r="BN42" s="590"/>
      <c r="BO42" s="590"/>
      <c r="BP42" s="590"/>
      <c r="BQ42" s="590"/>
      <c r="BR42" s="590"/>
      <c r="BS42" s="590"/>
      <c r="BT42" s="590"/>
      <c r="BU42" s="591"/>
      <c r="BV42" s="592">
        <v>389</v>
      </c>
      <c r="BW42" s="633"/>
      <c r="BX42" s="633"/>
      <c r="BY42" s="633"/>
      <c r="BZ42" s="633"/>
      <c r="CA42" s="633"/>
      <c r="CB42" s="634"/>
      <c r="CD42" s="605" t="s">
        <v>340</v>
      </c>
      <c r="CE42" s="606"/>
      <c r="CF42" s="606"/>
      <c r="CG42" s="606"/>
      <c r="CH42" s="606"/>
      <c r="CI42" s="606"/>
      <c r="CJ42" s="606"/>
      <c r="CK42" s="606"/>
      <c r="CL42" s="606"/>
      <c r="CM42" s="606"/>
      <c r="CN42" s="606"/>
      <c r="CO42" s="606"/>
      <c r="CP42" s="606"/>
      <c r="CQ42" s="607"/>
      <c r="CR42" s="608">
        <v>13852098</v>
      </c>
      <c r="CS42" s="621"/>
      <c r="CT42" s="621"/>
      <c r="CU42" s="621"/>
      <c r="CV42" s="621"/>
      <c r="CW42" s="621"/>
      <c r="CX42" s="621"/>
      <c r="CY42" s="622"/>
      <c r="CZ42" s="611">
        <v>9.5</v>
      </c>
      <c r="DA42" s="623"/>
      <c r="DB42" s="623"/>
      <c r="DC42" s="624"/>
      <c r="DD42" s="614">
        <v>4019479</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5">
      <c r="B43" s="196" t="s">
        <v>341</v>
      </c>
      <c r="CD43" s="605" t="s">
        <v>342</v>
      </c>
      <c r="CE43" s="606"/>
      <c r="CF43" s="606"/>
      <c r="CG43" s="606"/>
      <c r="CH43" s="606"/>
      <c r="CI43" s="606"/>
      <c r="CJ43" s="606"/>
      <c r="CK43" s="606"/>
      <c r="CL43" s="606"/>
      <c r="CM43" s="606"/>
      <c r="CN43" s="606"/>
      <c r="CO43" s="606"/>
      <c r="CP43" s="606"/>
      <c r="CQ43" s="607"/>
      <c r="CR43" s="608">
        <v>204498</v>
      </c>
      <c r="CS43" s="621"/>
      <c r="CT43" s="621"/>
      <c r="CU43" s="621"/>
      <c r="CV43" s="621"/>
      <c r="CW43" s="621"/>
      <c r="CX43" s="621"/>
      <c r="CY43" s="622"/>
      <c r="CZ43" s="611">
        <v>0.1</v>
      </c>
      <c r="DA43" s="623"/>
      <c r="DB43" s="623"/>
      <c r="DC43" s="624"/>
      <c r="DD43" s="614">
        <v>203387</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5">
      <c r="B44" s="625" t="s">
        <v>343</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344</v>
      </c>
      <c r="CG44" s="606"/>
      <c r="CH44" s="606"/>
      <c r="CI44" s="606"/>
      <c r="CJ44" s="606"/>
      <c r="CK44" s="606"/>
      <c r="CL44" s="606"/>
      <c r="CM44" s="606"/>
      <c r="CN44" s="606"/>
      <c r="CO44" s="606"/>
      <c r="CP44" s="606"/>
      <c r="CQ44" s="607"/>
      <c r="CR44" s="608">
        <v>13770887</v>
      </c>
      <c r="CS44" s="609"/>
      <c r="CT44" s="609"/>
      <c r="CU44" s="609"/>
      <c r="CV44" s="609"/>
      <c r="CW44" s="609"/>
      <c r="CX44" s="609"/>
      <c r="CY44" s="610"/>
      <c r="CZ44" s="611">
        <v>9.4</v>
      </c>
      <c r="DA44" s="612"/>
      <c r="DB44" s="612"/>
      <c r="DC44" s="613"/>
      <c r="DD44" s="614">
        <v>4000010</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5">
      <c r="B45" s="625" t="s">
        <v>345</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346</v>
      </c>
      <c r="CG45" s="606"/>
      <c r="CH45" s="606"/>
      <c r="CI45" s="606"/>
      <c r="CJ45" s="606"/>
      <c r="CK45" s="606"/>
      <c r="CL45" s="606"/>
      <c r="CM45" s="606"/>
      <c r="CN45" s="606"/>
      <c r="CO45" s="606"/>
      <c r="CP45" s="606"/>
      <c r="CQ45" s="607"/>
      <c r="CR45" s="608">
        <v>5852246</v>
      </c>
      <c r="CS45" s="621"/>
      <c r="CT45" s="621"/>
      <c r="CU45" s="621"/>
      <c r="CV45" s="621"/>
      <c r="CW45" s="621"/>
      <c r="CX45" s="621"/>
      <c r="CY45" s="622"/>
      <c r="CZ45" s="611">
        <v>4</v>
      </c>
      <c r="DA45" s="623"/>
      <c r="DB45" s="623"/>
      <c r="DC45" s="624"/>
      <c r="DD45" s="614">
        <v>394717</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5">
      <c r="B46" s="207"/>
      <c r="CD46" s="629"/>
      <c r="CE46" s="630"/>
      <c r="CF46" s="605" t="s">
        <v>347</v>
      </c>
      <c r="CG46" s="606"/>
      <c r="CH46" s="606"/>
      <c r="CI46" s="606"/>
      <c r="CJ46" s="606"/>
      <c r="CK46" s="606"/>
      <c r="CL46" s="606"/>
      <c r="CM46" s="606"/>
      <c r="CN46" s="606"/>
      <c r="CO46" s="606"/>
      <c r="CP46" s="606"/>
      <c r="CQ46" s="607"/>
      <c r="CR46" s="608">
        <v>7858459</v>
      </c>
      <c r="CS46" s="609"/>
      <c r="CT46" s="609"/>
      <c r="CU46" s="609"/>
      <c r="CV46" s="609"/>
      <c r="CW46" s="609"/>
      <c r="CX46" s="609"/>
      <c r="CY46" s="610"/>
      <c r="CZ46" s="611">
        <v>5.4</v>
      </c>
      <c r="DA46" s="612"/>
      <c r="DB46" s="612"/>
      <c r="DC46" s="613"/>
      <c r="DD46" s="614">
        <v>3555811</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5">
      <c r="B47" s="207"/>
      <c r="CD47" s="629"/>
      <c r="CE47" s="630"/>
      <c r="CF47" s="605" t="s">
        <v>348</v>
      </c>
      <c r="CG47" s="606"/>
      <c r="CH47" s="606"/>
      <c r="CI47" s="606"/>
      <c r="CJ47" s="606"/>
      <c r="CK47" s="606"/>
      <c r="CL47" s="606"/>
      <c r="CM47" s="606"/>
      <c r="CN47" s="606"/>
      <c r="CO47" s="606"/>
      <c r="CP47" s="606"/>
      <c r="CQ47" s="607"/>
      <c r="CR47" s="608">
        <v>81211</v>
      </c>
      <c r="CS47" s="621"/>
      <c r="CT47" s="621"/>
      <c r="CU47" s="621"/>
      <c r="CV47" s="621"/>
      <c r="CW47" s="621"/>
      <c r="CX47" s="621"/>
      <c r="CY47" s="622"/>
      <c r="CZ47" s="611">
        <v>0.1</v>
      </c>
      <c r="DA47" s="623"/>
      <c r="DB47" s="623"/>
      <c r="DC47" s="624"/>
      <c r="DD47" s="614">
        <v>19469</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5" x14ac:dyDescent="0.25">
      <c r="B48" s="207"/>
      <c r="CD48" s="631"/>
      <c r="CE48" s="632"/>
      <c r="CF48" s="605" t="s">
        <v>349</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5">
      <c r="B49" s="207"/>
      <c r="CD49" s="589" t="s">
        <v>350</v>
      </c>
      <c r="CE49" s="590"/>
      <c r="CF49" s="590"/>
      <c r="CG49" s="590"/>
      <c r="CH49" s="590"/>
      <c r="CI49" s="590"/>
      <c r="CJ49" s="590"/>
      <c r="CK49" s="590"/>
      <c r="CL49" s="590"/>
      <c r="CM49" s="590"/>
      <c r="CN49" s="590"/>
      <c r="CO49" s="590"/>
      <c r="CP49" s="590"/>
      <c r="CQ49" s="591"/>
      <c r="CR49" s="592">
        <v>146270710</v>
      </c>
      <c r="CS49" s="593"/>
      <c r="CT49" s="593"/>
      <c r="CU49" s="593"/>
      <c r="CV49" s="593"/>
      <c r="CW49" s="593"/>
      <c r="CX49" s="593"/>
      <c r="CY49" s="594"/>
      <c r="CZ49" s="595">
        <v>100</v>
      </c>
      <c r="DA49" s="596"/>
      <c r="DB49" s="596"/>
      <c r="DC49" s="597"/>
      <c r="DD49" s="598">
        <v>91378479</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qQoDjp5qJlpoTjQR5vGpguPCCj8tk+dMi+861m3IBUumaRaqb8BsEc5BwPIOQMVXOdgQk9zL4bEp+BmYVEXa9w==" saltValue="Z+GYyLcGjBzxkx7N8LAM/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4"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2.75" zeroHeight="1" x14ac:dyDescent="0.25"/>
  <cols>
    <col min="1" max="130" width="2.73046875" style="213" customWidth="1"/>
    <col min="131" max="131" width="1.59765625" style="213" customWidth="1"/>
    <col min="132" max="16384" width="9" style="213" hidden="1"/>
  </cols>
  <sheetData>
    <row r="1" spans="1:131" ht="11.25" customHeight="1" thickBot="1" x14ac:dyDescent="0.3">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3">
      <c r="A2" s="1077" t="s">
        <v>351</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352</v>
      </c>
      <c r="DK2" s="1079"/>
      <c r="DL2" s="1079"/>
      <c r="DM2" s="1079"/>
      <c r="DN2" s="1079"/>
      <c r="DO2" s="1080"/>
      <c r="DP2" s="210"/>
      <c r="DQ2" s="1078" t="s">
        <v>353</v>
      </c>
      <c r="DR2" s="1079"/>
      <c r="DS2" s="1079"/>
      <c r="DT2" s="1079"/>
      <c r="DU2" s="1079"/>
      <c r="DV2" s="1079"/>
      <c r="DW2" s="1079"/>
      <c r="DX2" s="1079"/>
      <c r="DY2" s="1079"/>
      <c r="DZ2" s="1080"/>
      <c r="EA2" s="212"/>
    </row>
    <row r="3" spans="1:131" ht="11.25" customHeight="1" x14ac:dyDescent="0.2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3">
      <c r="A4" s="1046" t="s">
        <v>354</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355</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5">
      <c r="A5" s="982" t="s">
        <v>356</v>
      </c>
      <c r="B5" s="983"/>
      <c r="C5" s="983"/>
      <c r="D5" s="983"/>
      <c r="E5" s="983"/>
      <c r="F5" s="983"/>
      <c r="G5" s="983"/>
      <c r="H5" s="983"/>
      <c r="I5" s="983"/>
      <c r="J5" s="983"/>
      <c r="K5" s="983"/>
      <c r="L5" s="983"/>
      <c r="M5" s="983"/>
      <c r="N5" s="983"/>
      <c r="O5" s="983"/>
      <c r="P5" s="984"/>
      <c r="Q5" s="988" t="s">
        <v>357</v>
      </c>
      <c r="R5" s="989"/>
      <c r="S5" s="989"/>
      <c r="T5" s="989"/>
      <c r="U5" s="990"/>
      <c r="V5" s="988" t="s">
        <v>358</v>
      </c>
      <c r="W5" s="989"/>
      <c r="X5" s="989"/>
      <c r="Y5" s="989"/>
      <c r="Z5" s="990"/>
      <c r="AA5" s="988" t="s">
        <v>359</v>
      </c>
      <c r="AB5" s="989"/>
      <c r="AC5" s="989"/>
      <c r="AD5" s="989"/>
      <c r="AE5" s="989"/>
      <c r="AF5" s="1081" t="s">
        <v>360</v>
      </c>
      <c r="AG5" s="989"/>
      <c r="AH5" s="989"/>
      <c r="AI5" s="989"/>
      <c r="AJ5" s="1002"/>
      <c r="AK5" s="989" t="s">
        <v>361</v>
      </c>
      <c r="AL5" s="989"/>
      <c r="AM5" s="989"/>
      <c r="AN5" s="989"/>
      <c r="AO5" s="990"/>
      <c r="AP5" s="988" t="s">
        <v>362</v>
      </c>
      <c r="AQ5" s="989"/>
      <c r="AR5" s="989"/>
      <c r="AS5" s="989"/>
      <c r="AT5" s="990"/>
      <c r="AU5" s="988" t="s">
        <v>363</v>
      </c>
      <c r="AV5" s="989"/>
      <c r="AW5" s="989"/>
      <c r="AX5" s="989"/>
      <c r="AY5" s="1002"/>
      <c r="AZ5" s="214"/>
      <c r="BA5" s="214"/>
      <c r="BB5" s="214"/>
      <c r="BC5" s="214"/>
      <c r="BD5" s="214"/>
      <c r="BE5" s="215"/>
      <c r="BF5" s="215"/>
      <c r="BG5" s="215"/>
      <c r="BH5" s="215"/>
      <c r="BI5" s="215"/>
      <c r="BJ5" s="215"/>
      <c r="BK5" s="215"/>
      <c r="BL5" s="215"/>
      <c r="BM5" s="215"/>
      <c r="BN5" s="215"/>
      <c r="BO5" s="215"/>
      <c r="BP5" s="215"/>
      <c r="BQ5" s="982" t="s">
        <v>364</v>
      </c>
      <c r="BR5" s="983"/>
      <c r="BS5" s="983"/>
      <c r="BT5" s="983"/>
      <c r="BU5" s="983"/>
      <c r="BV5" s="983"/>
      <c r="BW5" s="983"/>
      <c r="BX5" s="983"/>
      <c r="BY5" s="983"/>
      <c r="BZ5" s="983"/>
      <c r="CA5" s="983"/>
      <c r="CB5" s="983"/>
      <c r="CC5" s="983"/>
      <c r="CD5" s="983"/>
      <c r="CE5" s="983"/>
      <c r="CF5" s="983"/>
      <c r="CG5" s="984"/>
      <c r="CH5" s="988" t="s">
        <v>365</v>
      </c>
      <c r="CI5" s="989"/>
      <c r="CJ5" s="989"/>
      <c r="CK5" s="989"/>
      <c r="CL5" s="990"/>
      <c r="CM5" s="988" t="s">
        <v>366</v>
      </c>
      <c r="CN5" s="989"/>
      <c r="CO5" s="989"/>
      <c r="CP5" s="989"/>
      <c r="CQ5" s="990"/>
      <c r="CR5" s="988" t="s">
        <v>367</v>
      </c>
      <c r="CS5" s="989"/>
      <c r="CT5" s="989"/>
      <c r="CU5" s="989"/>
      <c r="CV5" s="990"/>
      <c r="CW5" s="988" t="s">
        <v>368</v>
      </c>
      <c r="CX5" s="989"/>
      <c r="CY5" s="989"/>
      <c r="CZ5" s="989"/>
      <c r="DA5" s="990"/>
      <c r="DB5" s="988" t="s">
        <v>369</v>
      </c>
      <c r="DC5" s="989"/>
      <c r="DD5" s="989"/>
      <c r="DE5" s="989"/>
      <c r="DF5" s="990"/>
      <c r="DG5" s="1071" t="s">
        <v>370</v>
      </c>
      <c r="DH5" s="1072"/>
      <c r="DI5" s="1072"/>
      <c r="DJ5" s="1072"/>
      <c r="DK5" s="1073"/>
      <c r="DL5" s="1071" t="s">
        <v>371</v>
      </c>
      <c r="DM5" s="1072"/>
      <c r="DN5" s="1072"/>
      <c r="DO5" s="1072"/>
      <c r="DP5" s="1073"/>
      <c r="DQ5" s="988" t="s">
        <v>372</v>
      </c>
      <c r="DR5" s="989"/>
      <c r="DS5" s="989"/>
      <c r="DT5" s="989"/>
      <c r="DU5" s="990"/>
      <c r="DV5" s="988" t="s">
        <v>363</v>
      </c>
      <c r="DW5" s="989"/>
      <c r="DX5" s="989"/>
      <c r="DY5" s="989"/>
      <c r="DZ5" s="1002"/>
      <c r="EA5" s="217"/>
    </row>
    <row r="6" spans="1:131" s="218" customFormat="1" ht="26.25" customHeight="1" thickBot="1" x14ac:dyDescent="0.3">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5">
      <c r="A7" s="219">
        <v>1</v>
      </c>
      <c r="B7" s="1034" t="s">
        <v>373</v>
      </c>
      <c r="C7" s="1035"/>
      <c r="D7" s="1035"/>
      <c r="E7" s="1035"/>
      <c r="F7" s="1035"/>
      <c r="G7" s="1035"/>
      <c r="H7" s="1035"/>
      <c r="I7" s="1035"/>
      <c r="J7" s="1035"/>
      <c r="K7" s="1035"/>
      <c r="L7" s="1035"/>
      <c r="M7" s="1035"/>
      <c r="N7" s="1035"/>
      <c r="O7" s="1035"/>
      <c r="P7" s="1036"/>
      <c r="Q7" s="1089">
        <v>146910</v>
      </c>
      <c r="R7" s="1090"/>
      <c r="S7" s="1090"/>
      <c r="T7" s="1090"/>
      <c r="U7" s="1090"/>
      <c r="V7" s="1090">
        <v>143933</v>
      </c>
      <c r="W7" s="1090"/>
      <c r="X7" s="1090"/>
      <c r="Y7" s="1090"/>
      <c r="Z7" s="1090"/>
      <c r="AA7" s="1090">
        <v>2977</v>
      </c>
      <c r="AB7" s="1090"/>
      <c r="AC7" s="1090"/>
      <c r="AD7" s="1090"/>
      <c r="AE7" s="1091"/>
      <c r="AF7" s="1092">
        <v>2792</v>
      </c>
      <c r="AG7" s="1093"/>
      <c r="AH7" s="1093"/>
      <c r="AI7" s="1093"/>
      <c r="AJ7" s="1094"/>
      <c r="AK7" s="1095">
        <v>2773</v>
      </c>
      <c r="AL7" s="1096"/>
      <c r="AM7" s="1096"/>
      <c r="AN7" s="1096"/>
      <c r="AO7" s="1096"/>
      <c r="AP7" s="1096">
        <v>119938</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553</v>
      </c>
      <c r="BT7" s="1087"/>
      <c r="BU7" s="1087"/>
      <c r="BV7" s="1087"/>
      <c r="BW7" s="1087"/>
      <c r="BX7" s="1087"/>
      <c r="BY7" s="1087"/>
      <c r="BZ7" s="1087"/>
      <c r="CA7" s="1087"/>
      <c r="CB7" s="1087"/>
      <c r="CC7" s="1087"/>
      <c r="CD7" s="1087"/>
      <c r="CE7" s="1087"/>
      <c r="CF7" s="1087"/>
      <c r="CG7" s="1099"/>
      <c r="CH7" s="1083">
        <v>11</v>
      </c>
      <c r="CI7" s="1084"/>
      <c r="CJ7" s="1084"/>
      <c r="CK7" s="1084"/>
      <c r="CL7" s="1085"/>
      <c r="CM7" s="1083">
        <v>352</v>
      </c>
      <c r="CN7" s="1084"/>
      <c r="CO7" s="1084"/>
      <c r="CP7" s="1084"/>
      <c r="CQ7" s="1085"/>
      <c r="CR7" s="1083">
        <v>14</v>
      </c>
      <c r="CS7" s="1084"/>
      <c r="CT7" s="1084"/>
      <c r="CU7" s="1084"/>
      <c r="CV7" s="1085"/>
      <c r="CW7" s="1083" t="s">
        <v>552</v>
      </c>
      <c r="CX7" s="1084"/>
      <c r="CY7" s="1084"/>
      <c r="CZ7" s="1084"/>
      <c r="DA7" s="1085"/>
      <c r="DB7" s="1083" t="s">
        <v>552</v>
      </c>
      <c r="DC7" s="1084"/>
      <c r="DD7" s="1084"/>
      <c r="DE7" s="1084"/>
      <c r="DF7" s="1085"/>
      <c r="DG7" s="1083" t="s">
        <v>552</v>
      </c>
      <c r="DH7" s="1084"/>
      <c r="DI7" s="1084"/>
      <c r="DJ7" s="1084"/>
      <c r="DK7" s="1085"/>
      <c r="DL7" s="1083" t="s">
        <v>552</v>
      </c>
      <c r="DM7" s="1084"/>
      <c r="DN7" s="1084"/>
      <c r="DO7" s="1084"/>
      <c r="DP7" s="1085"/>
      <c r="DQ7" s="1083" t="s">
        <v>552</v>
      </c>
      <c r="DR7" s="1084"/>
      <c r="DS7" s="1084"/>
      <c r="DT7" s="1084"/>
      <c r="DU7" s="1085"/>
      <c r="DV7" s="1086"/>
      <c r="DW7" s="1087"/>
      <c r="DX7" s="1087"/>
      <c r="DY7" s="1087"/>
      <c r="DZ7" s="1088"/>
      <c r="EA7" s="217"/>
    </row>
    <row r="8" spans="1:131" s="218" customFormat="1" ht="26.25" customHeight="1" x14ac:dyDescent="0.25">
      <c r="A8" s="221">
        <v>2</v>
      </c>
      <c r="B8" s="1017" t="s">
        <v>374</v>
      </c>
      <c r="C8" s="1018"/>
      <c r="D8" s="1018"/>
      <c r="E8" s="1018"/>
      <c r="F8" s="1018"/>
      <c r="G8" s="1018"/>
      <c r="H8" s="1018"/>
      <c r="I8" s="1018"/>
      <c r="J8" s="1018"/>
      <c r="K8" s="1018"/>
      <c r="L8" s="1018"/>
      <c r="M8" s="1018"/>
      <c r="N8" s="1018"/>
      <c r="O8" s="1018"/>
      <c r="P8" s="1019"/>
      <c r="Q8" s="1025">
        <v>140</v>
      </c>
      <c r="R8" s="1026"/>
      <c r="S8" s="1026"/>
      <c r="T8" s="1026"/>
      <c r="U8" s="1026"/>
      <c r="V8" s="1026">
        <v>69</v>
      </c>
      <c r="W8" s="1026"/>
      <c r="X8" s="1026"/>
      <c r="Y8" s="1026"/>
      <c r="Z8" s="1026"/>
      <c r="AA8" s="1026">
        <v>71</v>
      </c>
      <c r="AB8" s="1026"/>
      <c r="AC8" s="1026"/>
      <c r="AD8" s="1026"/>
      <c r="AE8" s="1027"/>
      <c r="AF8" s="1022">
        <v>2</v>
      </c>
      <c r="AG8" s="1023"/>
      <c r="AH8" s="1023"/>
      <c r="AI8" s="1023"/>
      <c r="AJ8" s="1024"/>
      <c r="AK8" s="1067">
        <v>2</v>
      </c>
      <c r="AL8" s="1068"/>
      <c r="AM8" s="1068"/>
      <c r="AN8" s="1068"/>
      <c r="AO8" s="1068"/>
      <c r="AP8" s="1068">
        <v>316</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554</v>
      </c>
      <c r="BT8" s="980"/>
      <c r="BU8" s="980"/>
      <c r="BV8" s="980"/>
      <c r="BW8" s="980"/>
      <c r="BX8" s="980"/>
      <c r="BY8" s="980"/>
      <c r="BZ8" s="980"/>
      <c r="CA8" s="980"/>
      <c r="CB8" s="980"/>
      <c r="CC8" s="980"/>
      <c r="CD8" s="980"/>
      <c r="CE8" s="980"/>
      <c r="CF8" s="980"/>
      <c r="CG8" s="1001"/>
      <c r="CH8" s="976">
        <v>-5</v>
      </c>
      <c r="CI8" s="977"/>
      <c r="CJ8" s="977"/>
      <c r="CK8" s="977"/>
      <c r="CL8" s="978"/>
      <c r="CM8" s="976">
        <v>146</v>
      </c>
      <c r="CN8" s="977"/>
      <c r="CO8" s="977"/>
      <c r="CP8" s="977"/>
      <c r="CQ8" s="978"/>
      <c r="CR8" s="976">
        <v>80</v>
      </c>
      <c r="CS8" s="977"/>
      <c r="CT8" s="977"/>
      <c r="CU8" s="977"/>
      <c r="CV8" s="978"/>
      <c r="CW8" s="976">
        <v>17</v>
      </c>
      <c r="CX8" s="977"/>
      <c r="CY8" s="977"/>
      <c r="CZ8" s="977"/>
      <c r="DA8" s="978"/>
      <c r="DB8" s="976" t="s">
        <v>552</v>
      </c>
      <c r="DC8" s="977"/>
      <c r="DD8" s="977"/>
      <c r="DE8" s="977"/>
      <c r="DF8" s="978"/>
      <c r="DG8" s="976" t="s">
        <v>552</v>
      </c>
      <c r="DH8" s="977"/>
      <c r="DI8" s="977"/>
      <c r="DJ8" s="977"/>
      <c r="DK8" s="978"/>
      <c r="DL8" s="976" t="s">
        <v>552</v>
      </c>
      <c r="DM8" s="977"/>
      <c r="DN8" s="977"/>
      <c r="DO8" s="977"/>
      <c r="DP8" s="978"/>
      <c r="DQ8" s="976" t="s">
        <v>552</v>
      </c>
      <c r="DR8" s="977"/>
      <c r="DS8" s="977"/>
      <c r="DT8" s="977"/>
      <c r="DU8" s="978"/>
      <c r="DV8" s="979"/>
      <c r="DW8" s="980"/>
      <c r="DX8" s="980"/>
      <c r="DY8" s="980"/>
      <c r="DZ8" s="981"/>
      <c r="EA8" s="217"/>
    </row>
    <row r="9" spans="1:131" s="218" customFormat="1" ht="26.25" customHeight="1" x14ac:dyDescent="0.25">
      <c r="A9" s="221">
        <v>3</v>
      </c>
      <c r="B9" s="1017" t="s">
        <v>375</v>
      </c>
      <c r="C9" s="1018"/>
      <c r="D9" s="1018"/>
      <c r="E9" s="1018"/>
      <c r="F9" s="1018"/>
      <c r="G9" s="1018"/>
      <c r="H9" s="1018"/>
      <c r="I9" s="1018"/>
      <c r="J9" s="1018"/>
      <c r="K9" s="1018"/>
      <c r="L9" s="1018"/>
      <c r="M9" s="1018"/>
      <c r="N9" s="1018"/>
      <c r="O9" s="1018"/>
      <c r="P9" s="1019"/>
      <c r="Q9" s="1025">
        <v>3017</v>
      </c>
      <c r="R9" s="1026"/>
      <c r="S9" s="1026"/>
      <c r="T9" s="1026"/>
      <c r="U9" s="1026"/>
      <c r="V9" s="1026">
        <v>3016</v>
      </c>
      <c r="W9" s="1026"/>
      <c r="X9" s="1026"/>
      <c r="Y9" s="1026"/>
      <c r="Z9" s="1026"/>
      <c r="AA9" s="1026">
        <v>1</v>
      </c>
      <c r="AB9" s="1026"/>
      <c r="AC9" s="1026"/>
      <c r="AD9" s="1026"/>
      <c r="AE9" s="1027"/>
      <c r="AF9" s="1022">
        <v>1</v>
      </c>
      <c r="AG9" s="1023"/>
      <c r="AH9" s="1023"/>
      <c r="AI9" s="1023"/>
      <c r="AJ9" s="1024"/>
      <c r="AK9" s="1067">
        <v>1206</v>
      </c>
      <c r="AL9" s="1068"/>
      <c r="AM9" s="1068"/>
      <c r="AN9" s="1068"/>
      <c r="AO9" s="1068"/>
      <c r="AP9" s="1068" t="s">
        <v>552</v>
      </c>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555</v>
      </c>
      <c r="BT9" s="980"/>
      <c r="BU9" s="980"/>
      <c r="BV9" s="980"/>
      <c r="BW9" s="980"/>
      <c r="BX9" s="980"/>
      <c r="BY9" s="980"/>
      <c r="BZ9" s="980"/>
      <c r="CA9" s="980"/>
      <c r="CB9" s="980"/>
      <c r="CC9" s="980"/>
      <c r="CD9" s="980"/>
      <c r="CE9" s="980"/>
      <c r="CF9" s="980"/>
      <c r="CG9" s="1001"/>
      <c r="CH9" s="976">
        <v>23</v>
      </c>
      <c r="CI9" s="977"/>
      <c r="CJ9" s="977"/>
      <c r="CK9" s="977"/>
      <c r="CL9" s="978"/>
      <c r="CM9" s="976">
        <v>275</v>
      </c>
      <c r="CN9" s="977"/>
      <c r="CO9" s="977"/>
      <c r="CP9" s="977"/>
      <c r="CQ9" s="978"/>
      <c r="CR9" s="976">
        <v>30</v>
      </c>
      <c r="CS9" s="977"/>
      <c r="CT9" s="977"/>
      <c r="CU9" s="977"/>
      <c r="CV9" s="978"/>
      <c r="CW9" s="976" t="s">
        <v>552</v>
      </c>
      <c r="CX9" s="977"/>
      <c r="CY9" s="977"/>
      <c r="CZ9" s="977"/>
      <c r="DA9" s="978"/>
      <c r="DB9" s="976" t="s">
        <v>552</v>
      </c>
      <c r="DC9" s="977"/>
      <c r="DD9" s="977"/>
      <c r="DE9" s="977"/>
      <c r="DF9" s="978"/>
      <c r="DG9" s="976" t="s">
        <v>552</v>
      </c>
      <c r="DH9" s="977"/>
      <c r="DI9" s="977"/>
      <c r="DJ9" s="977"/>
      <c r="DK9" s="978"/>
      <c r="DL9" s="976" t="s">
        <v>552</v>
      </c>
      <c r="DM9" s="977"/>
      <c r="DN9" s="977"/>
      <c r="DO9" s="977"/>
      <c r="DP9" s="978"/>
      <c r="DQ9" s="976" t="s">
        <v>552</v>
      </c>
      <c r="DR9" s="977"/>
      <c r="DS9" s="977"/>
      <c r="DT9" s="977"/>
      <c r="DU9" s="978"/>
      <c r="DV9" s="979"/>
      <c r="DW9" s="980"/>
      <c r="DX9" s="980"/>
      <c r="DY9" s="980"/>
      <c r="DZ9" s="981"/>
      <c r="EA9" s="217"/>
    </row>
    <row r="10" spans="1:131" s="218" customFormat="1" ht="26.25" customHeight="1" x14ac:dyDescent="0.25">
      <c r="A10" s="221">
        <v>4</v>
      </c>
      <c r="B10" s="1017" t="s">
        <v>376</v>
      </c>
      <c r="C10" s="1018"/>
      <c r="D10" s="1018"/>
      <c r="E10" s="1018"/>
      <c r="F10" s="1018"/>
      <c r="G10" s="1018"/>
      <c r="H10" s="1018"/>
      <c r="I10" s="1018"/>
      <c r="J10" s="1018"/>
      <c r="K10" s="1018"/>
      <c r="L10" s="1018"/>
      <c r="M10" s="1018"/>
      <c r="N10" s="1018"/>
      <c r="O10" s="1018"/>
      <c r="P10" s="1019"/>
      <c r="Q10" s="1025">
        <v>1859</v>
      </c>
      <c r="R10" s="1026"/>
      <c r="S10" s="1026"/>
      <c r="T10" s="1026"/>
      <c r="U10" s="1026"/>
      <c r="V10" s="1026">
        <v>1859</v>
      </c>
      <c r="W10" s="1026"/>
      <c r="X10" s="1026"/>
      <c r="Y10" s="1026"/>
      <c r="Z10" s="1026"/>
      <c r="AA10" s="1026">
        <v>0</v>
      </c>
      <c r="AB10" s="1026"/>
      <c r="AC10" s="1026"/>
      <c r="AD10" s="1026"/>
      <c r="AE10" s="1027"/>
      <c r="AF10" s="1022" t="s">
        <v>122</v>
      </c>
      <c r="AG10" s="1023"/>
      <c r="AH10" s="1023"/>
      <c r="AI10" s="1023"/>
      <c r="AJ10" s="1024"/>
      <c r="AK10" s="1067" t="s">
        <v>552</v>
      </c>
      <c r="AL10" s="1068"/>
      <c r="AM10" s="1068"/>
      <c r="AN10" s="1068"/>
      <c r="AO10" s="1068"/>
      <c r="AP10" s="1068">
        <v>2088</v>
      </c>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t="s">
        <v>557</v>
      </c>
      <c r="BS10" s="979" t="s">
        <v>556</v>
      </c>
      <c r="BT10" s="980"/>
      <c r="BU10" s="980"/>
      <c r="BV10" s="980"/>
      <c r="BW10" s="980"/>
      <c r="BX10" s="980"/>
      <c r="BY10" s="980"/>
      <c r="BZ10" s="980"/>
      <c r="CA10" s="980"/>
      <c r="CB10" s="980"/>
      <c r="CC10" s="980"/>
      <c r="CD10" s="980"/>
      <c r="CE10" s="980"/>
      <c r="CF10" s="980"/>
      <c r="CG10" s="1001"/>
      <c r="CH10" s="976">
        <v>-692</v>
      </c>
      <c r="CI10" s="977"/>
      <c r="CJ10" s="977"/>
      <c r="CK10" s="977"/>
      <c r="CL10" s="978"/>
      <c r="CM10" s="976">
        <v>3707</v>
      </c>
      <c r="CN10" s="977"/>
      <c r="CO10" s="977"/>
      <c r="CP10" s="977"/>
      <c r="CQ10" s="978"/>
      <c r="CR10" s="976">
        <v>262</v>
      </c>
      <c r="CS10" s="977"/>
      <c r="CT10" s="977"/>
      <c r="CU10" s="977"/>
      <c r="CV10" s="978"/>
      <c r="CW10" s="976">
        <v>1654</v>
      </c>
      <c r="CX10" s="977"/>
      <c r="CY10" s="977"/>
      <c r="CZ10" s="977"/>
      <c r="DA10" s="978"/>
      <c r="DB10" s="976" t="s">
        <v>552</v>
      </c>
      <c r="DC10" s="977"/>
      <c r="DD10" s="977"/>
      <c r="DE10" s="977"/>
      <c r="DF10" s="978"/>
      <c r="DG10" s="976" t="s">
        <v>552</v>
      </c>
      <c r="DH10" s="977"/>
      <c r="DI10" s="977"/>
      <c r="DJ10" s="977"/>
      <c r="DK10" s="978"/>
      <c r="DL10" s="976" t="s">
        <v>552</v>
      </c>
      <c r="DM10" s="977"/>
      <c r="DN10" s="977"/>
      <c r="DO10" s="977"/>
      <c r="DP10" s="978"/>
      <c r="DQ10" s="976" t="s">
        <v>552</v>
      </c>
      <c r="DR10" s="977"/>
      <c r="DS10" s="977"/>
      <c r="DT10" s="977"/>
      <c r="DU10" s="978"/>
      <c r="DV10" s="979"/>
      <c r="DW10" s="980"/>
      <c r="DX10" s="980"/>
      <c r="DY10" s="980"/>
      <c r="DZ10" s="981"/>
      <c r="EA10" s="217"/>
    </row>
    <row r="11" spans="1:131" s="218" customFormat="1" ht="26.25" customHeight="1" x14ac:dyDescent="0.25">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25">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25">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25">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25">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5">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5">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5">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5">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5">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3">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5">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377</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3">
      <c r="A23" s="223" t="s">
        <v>378</v>
      </c>
      <c r="B23" s="924" t="s">
        <v>379</v>
      </c>
      <c r="C23" s="925"/>
      <c r="D23" s="925"/>
      <c r="E23" s="925"/>
      <c r="F23" s="925"/>
      <c r="G23" s="925"/>
      <c r="H23" s="925"/>
      <c r="I23" s="925"/>
      <c r="J23" s="925"/>
      <c r="K23" s="925"/>
      <c r="L23" s="925"/>
      <c r="M23" s="925"/>
      <c r="N23" s="925"/>
      <c r="O23" s="925"/>
      <c r="P23" s="935"/>
      <c r="Q23" s="1054">
        <v>150372</v>
      </c>
      <c r="R23" s="1048"/>
      <c r="S23" s="1048"/>
      <c r="T23" s="1048"/>
      <c r="U23" s="1048"/>
      <c r="V23" s="1048">
        <v>147322</v>
      </c>
      <c r="W23" s="1048"/>
      <c r="X23" s="1048"/>
      <c r="Y23" s="1048"/>
      <c r="Z23" s="1048"/>
      <c r="AA23" s="1048">
        <v>3049</v>
      </c>
      <c r="AB23" s="1048"/>
      <c r="AC23" s="1048"/>
      <c r="AD23" s="1048"/>
      <c r="AE23" s="1055"/>
      <c r="AF23" s="1056">
        <v>2795</v>
      </c>
      <c r="AG23" s="1048"/>
      <c r="AH23" s="1048"/>
      <c r="AI23" s="1048"/>
      <c r="AJ23" s="1057"/>
      <c r="AK23" s="1058"/>
      <c r="AL23" s="1059"/>
      <c r="AM23" s="1059"/>
      <c r="AN23" s="1059"/>
      <c r="AO23" s="1059"/>
      <c r="AP23" s="1048">
        <v>122343</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5">
      <c r="A24" s="1047" t="s">
        <v>380</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3">
      <c r="A25" s="1046" t="s">
        <v>381</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5">
      <c r="A26" s="982" t="s">
        <v>356</v>
      </c>
      <c r="B26" s="983"/>
      <c r="C26" s="983"/>
      <c r="D26" s="983"/>
      <c r="E26" s="983"/>
      <c r="F26" s="983"/>
      <c r="G26" s="983"/>
      <c r="H26" s="983"/>
      <c r="I26" s="983"/>
      <c r="J26" s="983"/>
      <c r="K26" s="983"/>
      <c r="L26" s="983"/>
      <c r="M26" s="983"/>
      <c r="N26" s="983"/>
      <c r="O26" s="983"/>
      <c r="P26" s="984"/>
      <c r="Q26" s="988" t="s">
        <v>382</v>
      </c>
      <c r="R26" s="989"/>
      <c r="S26" s="989"/>
      <c r="T26" s="989"/>
      <c r="U26" s="990"/>
      <c r="V26" s="988" t="s">
        <v>383</v>
      </c>
      <c r="W26" s="989"/>
      <c r="X26" s="989"/>
      <c r="Y26" s="989"/>
      <c r="Z26" s="990"/>
      <c r="AA26" s="988" t="s">
        <v>384</v>
      </c>
      <c r="AB26" s="989"/>
      <c r="AC26" s="989"/>
      <c r="AD26" s="989"/>
      <c r="AE26" s="989"/>
      <c r="AF26" s="1042" t="s">
        <v>385</v>
      </c>
      <c r="AG26" s="995"/>
      <c r="AH26" s="995"/>
      <c r="AI26" s="995"/>
      <c r="AJ26" s="1043"/>
      <c r="AK26" s="989" t="s">
        <v>386</v>
      </c>
      <c r="AL26" s="989"/>
      <c r="AM26" s="989"/>
      <c r="AN26" s="989"/>
      <c r="AO26" s="990"/>
      <c r="AP26" s="988" t="s">
        <v>387</v>
      </c>
      <c r="AQ26" s="989"/>
      <c r="AR26" s="989"/>
      <c r="AS26" s="989"/>
      <c r="AT26" s="990"/>
      <c r="AU26" s="988" t="s">
        <v>388</v>
      </c>
      <c r="AV26" s="989"/>
      <c r="AW26" s="989"/>
      <c r="AX26" s="989"/>
      <c r="AY26" s="990"/>
      <c r="AZ26" s="988" t="s">
        <v>389</v>
      </c>
      <c r="BA26" s="989"/>
      <c r="BB26" s="989"/>
      <c r="BC26" s="989"/>
      <c r="BD26" s="990"/>
      <c r="BE26" s="988" t="s">
        <v>363</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3">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5">
      <c r="A28" s="225">
        <v>1</v>
      </c>
      <c r="B28" s="1034" t="s">
        <v>390</v>
      </c>
      <c r="C28" s="1035"/>
      <c r="D28" s="1035"/>
      <c r="E28" s="1035"/>
      <c r="F28" s="1035"/>
      <c r="G28" s="1035"/>
      <c r="H28" s="1035"/>
      <c r="I28" s="1035"/>
      <c r="J28" s="1035"/>
      <c r="K28" s="1035"/>
      <c r="L28" s="1035"/>
      <c r="M28" s="1035"/>
      <c r="N28" s="1035"/>
      <c r="O28" s="1035"/>
      <c r="P28" s="1036"/>
      <c r="Q28" s="1037">
        <v>32478</v>
      </c>
      <c r="R28" s="1038"/>
      <c r="S28" s="1038"/>
      <c r="T28" s="1038"/>
      <c r="U28" s="1038"/>
      <c r="V28" s="1038">
        <v>32278</v>
      </c>
      <c r="W28" s="1038"/>
      <c r="X28" s="1038"/>
      <c r="Y28" s="1038"/>
      <c r="Z28" s="1038"/>
      <c r="AA28" s="1038">
        <v>200</v>
      </c>
      <c r="AB28" s="1038"/>
      <c r="AC28" s="1038"/>
      <c r="AD28" s="1038"/>
      <c r="AE28" s="1039"/>
      <c r="AF28" s="1040">
        <v>200</v>
      </c>
      <c r="AG28" s="1038"/>
      <c r="AH28" s="1038"/>
      <c r="AI28" s="1038"/>
      <c r="AJ28" s="1041"/>
      <c r="AK28" s="1029">
        <v>2438</v>
      </c>
      <c r="AL28" s="1030"/>
      <c r="AM28" s="1030"/>
      <c r="AN28" s="1030"/>
      <c r="AO28" s="1030"/>
      <c r="AP28" s="1030" t="s">
        <v>552</v>
      </c>
      <c r="AQ28" s="1030"/>
      <c r="AR28" s="1030"/>
      <c r="AS28" s="1030"/>
      <c r="AT28" s="1030"/>
      <c r="AU28" s="1030" t="s">
        <v>552</v>
      </c>
      <c r="AV28" s="1030"/>
      <c r="AW28" s="1030"/>
      <c r="AX28" s="1030"/>
      <c r="AY28" s="1030"/>
      <c r="AZ28" s="1031"/>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5">
      <c r="A29" s="225">
        <v>2</v>
      </c>
      <c r="B29" s="1017" t="s">
        <v>391</v>
      </c>
      <c r="C29" s="1018"/>
      <c r="D29" s="1018"/>
      <c r="E29" s="1018"/>
      <c r="F29" s="1018"/>
      <c r="G29" s="1018"/>
      <c r="H29" s="1018"/>
      <c r="I29" s="1018"/>
      <c r="J29" s="1018"/>
      <c r="K29" s="1018"/>
      <c r="L29" s="1018"/>
      <c r="M29" s="1018"/>
      <c r="N29" s="1018"/>
      <c r="O29" s="1018"/>
      <c r="P29" s="1019"/>
      <c r="Q29" s="1025">
        <v>10</v>
      </c>
      <c r="R29" s="1026"/>
      <c r="S29" s="1026"/>
      <c r="T29" s="1026"/>
      <c r="U29" s="1026"/>
      <c r="V29" s="1026">
        <v>9</v>
      </c>
      <c r="W29" s="1026"/>
      <c r="X29" s="1026"/>
      <c r="Y29" s="1026"/>
      <c r="Z29" s="1026"/>
      <c r="AA29" s="1026">
        <v>2</v>
      </c>
      <c r="AB29" s="1026"/>
      <c r="AC29" s="1026"/>
      <c r="AD29" s="1026"/>
      <c r="AE29" s="1027"/>
      <c r="AF29" s="1022">
        <v>2</v>
      </c>
      <c r="AG29" s="1023"/>
      <c r="AH29" s="1023"/>
      <c r="AI29" s="1023"/>
      <c r="AJ29" s="1024"/>
      <c r="AK29" s="967" t="s">
        <v>552</v>
      </c>
      <c r="AL29" s="958"/>
      <c r="AM29" s="958"/>
      <c r="AN29" s="958"/>
      <c r="AO29" s="958"/>
      <c r="AP29" s="958" t="s">
        <v>552</v>
      </c>
      <c r="AQ29" s="958"/>
      <c r="AR29" s="958"/>
      <c r="AS29" s="958"/>
      <c r="AT29" s="958"/>
      <c r="AU29" s="958" t="s">
        <v>552</v>
      </c>
      <c r="AV29" s="958"/>
      <c r="AW29" s="958"/>
      <c r="AX29" s="958"/>
      <c r="AY29" s="958"/>
      <c r="AZ29" s="1028"/>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5">
      <c r="A30" s="225">
        <v>3</v>
      </c>
      <c r="B30" s="1017" t="s">
        <v>392</v>
      </c>
      <c r="C30" s="1018"/>
      <c r="D30" s="1018"/>
      <c r="E30" s="1018"/>
      <c r="F30" s="1018"/>
      <c r="G30" s="1018"/>
      <c r="H30" s="1018"/>
      <c r="I30" s="1018"/>
      <c r="J30" s="1018"/>
      <c r="K30" s="1018"/>
      <c r="L30" s="1018"/>
      <c r="M30" s="1018"/>
      <c r="N30" s="1018"/>
      <c r="O30" s="1018"/>
      <c r="P30" s="1019"/>
      <c r="Q30" s="1025">
        <v>32441</v>
      </c>
      <c r="R30" s="1026"/>
      <c r="S30" s="1026"/>
      <c r="T30" s="1026"/>
      <c r="U30" s="1026"/>
      <c r="V30" s="1026">
        <v>32187</v>
      </c>
      <c r="W30" s="1026"/>
      <c r="X30" s="1026"/>
      <c r="Y30" s="1026"/>
      <c r="Z30" s="1026"/>
      <c r="AA30" s="1026">
        <v>254</v>
      </c>
      <c r="AB30" s="1026"/>
      <c r="AC30" s="1026"/>
      <c r="AD30" s="1026"/>
      <c r="AE30" s="1027"/>
      <c r="AF30" s="1022">
        <v>254</v>
      </c>
      <c r="AG30" s="1023"/>
      <c r="AH30" s="1023"/>
      <c r="AI30" s="1023"/>
      <c r="AJ30" s="1024"/>
      <c r="AK30" s="967">
        <v>4795</v>
      </c>
      <c r="AL30" s="958"/>
      <c r="AM30" s="958"/>
      <c r="AN30" s="958"/>
      <c r="AO30" s="958"/>
      <c r="AP30" s="958" t="s">
        <v>552</v>
      </c>
      <c r="AQ30" s="958"/>
      <c r="AR30" s="958"/>
      <c r="AS30" s="958"/>
      <c r="AT30" s="958"/>
      <c r="AU30" s="958" t="s">
        <v>552</v>
      </c>
      <c r="AV30" s="958"/>
      <c r="AW30" s="958"/>
      <c r="AX30" s="958"/>
      <c r="AY30" s="958"/>
      <c r="AZ30" s="1028"/>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5">
      <c r="A31" s="225">
        <v>4</v>
      </c>
      <c r="B31" s="1017" t="s">
        <v>393</v>
      </c>
      <c r="C31" s="1018"/>
      <c r="D31" s="1018"/>
      <c r="E31" s="1018"/>
      <c r="F31" s="1018"/>
      <c r="G31" s="1018"/>
      <c r="H31" s="1018"/>
      <c r="I31" s="1018"/>
      <c r="J31" s="1018"/>
      <c r="K31" s="1018"/>
      <c r="L31" s="1018"/>
      <c r="M31" s="1018"/>
      <c r="N31" s="1018"/>
      <c r="O31" s="1018"/>
      <c r="P31" s="1019"/>
      <c r="Q31" s="1025">
        <v>5906</v>
      </c>
      <c r="R31" s="1026"/>
      <c r="S31" s="1026"/>
      <c r="T31" s="1026"/>
      <c r="U31" s="1026"/>
      <c r="V31" s="1026">
        <v>5840</v>
      </c>
      <c r="W31" s="1026"/>
      <c r="X31" s="1026"/>
      <c r="Y31" s="1026"/>
      <c r="Z31" s="1026"/>
      <c r="AA31" s="1026">
        <v>66</v>
      </c>
      <c r="AB31" s="1026"/>
      <c r="AC31" s="1026"/>
      <c r="AD31" s="1026"/>
      <c r="AE31" s="1027"/>
      <c r="AF31" s="1022">
        <v>66</v>
      </c>
      <c r="AG31" s="1023"/>
      <c r="AH31" s="1023"/>
      <c r="AI31" s="1023"/>
      <c r="AJ31" s="1024"/>
      <c r="AK31" s="967">
        <v>969</v>
      </c>
      <c r="AL31" s="958"/>
      <c r="AM31" s="958"/>
      <c r="AN31" s="958"/>
      <c r="AO31" s="958"/>
      <c r="AP31" s="958" t="s">
        <v>552</v>
      </c>
      <c r="AQ31" s="958"/>
      <c r="AR31" s="958"/>
      <c r="AS31" s="958"/>
      <c r="AT31" s="958"/>
      <c r="AU31" s="958" t="s">
        <v>552</v>
      </c>
      <c r="AV31" s="958"/>
      <c r="AW31" s="958"/>
      <c r="AX31" s="958"/>
      <c r="AY31" s="958"/>
      <c r="AZ31" s="1028"/>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5">
      <c r="A32" s="225">
        <v>5</v>
      </c>
      <c r="B32" s="1017" t="s">
        <v>394</v>
      </c>
      <c r="C32" s="1018"/>
      <c r="D32" s="1018"/>
      <c r="E32" s="1018"/>
      <c r="F32" s="1018"/>
      <c r="G32" s="1018"/>
      <c r="H32" s="1018"/>
      <c r="I32" s="1018"/>
      <c r="J32" s="1018"/>
      <c r="K32" s="1018"/>
      <c r="L32" s="1018"/>
      <c r="M32" s="1018"/>
      <c r="N32" s="1018"/>
      <c r="O32" s="1018"/>
      <c r="P32" s="1019"/>
      <c r="Q32" s="1025">
        <v>7147</v>
      </c>
      <c r="R32" s="1026"/>
      <c r="S32" s="1026"/>
      <c r="T32" s="1026"/>
      <c r="U32" s="1026"/>
      <c r="V32" s="1026">
        <v>6561</v>
      </c>
      <c r="W32" s="1026"/>
      <c r="X32" s="1026"/>
      <c r="Y32" s="1026"/>
      <c r="Z32" s="1026"/>
      <c r="AA32" s="1026">
        <v>586</v>
      </c>
      <c r="AB32" s="1026"/>
      <c r="AC32" s="1026"/>
      <c r="AD32" s="1026"/>
      <c r="AE32" s="1027"/>
      <c r="AF32" s="1022">
        <v>4078</v>
      </c>
      <c r="AG32" s="1023"/>
      <c r="AH32" s="1023"/>
      <c r="AI32" s="1023"/>
      <c r="AJ32" s="1024"/>
      <c r="AK32" s="967">
        <v>170</v>
      </c>
      <c r="AL32" s="958"/>
      <c r="AM32" s="958"/>
      <c r="AN32" s="958"/>
      <c r="AO32" s="958"/>
      <c r="AP32" s="958">
        <v>15662</v>
      </c>
      <c r="AQ32" s="958"/>
      <c r="AR32" s="958"/>
      <c r="AS32" s="958"/>
      <c r="AT32" s="958"/>
      <c r="AU32" s="958">
        <v>376</v>
      </c>
      <c r="AV32" s="958"/>
      <c r="AW32" s="958"/>
      <c r="AX32" s="958"/>
      <c r="AY32" s="958"/>
      <c r="AZ32" s="1028"/>
      <c r="BA32" s="1028"/>
      <c r="BB32" s="1028"/>
      <c r="BC32" s="1028"/>
      <c r="BD32" s="1028"/>
      <c r="BE32" s="959" t="s">
        <v>395</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5">
      <c r="A33" s="225">
        <v>6</v>
      </c>
      <c r="B33" s="1017" t="s">
        <v>396</v>
      </c>
      <c r="C33" s="1018"/>
      <c r="D33" s="1018"/>
      <c r="E33" s="1018"/>
      <c r="F33" s="1018"/>
      <c r="G33" s="1018"/>
      <c r="H33" s="1018"/>
      <c r="I33" s="1018"/>
      <c r="J33" s="1018"/>
      <c r="K33" s="1018"/>
      <c r="L33" s="1018"/>
      <c r="M33" s="1018"/>
      <c r="N33" s="1018"/>
      <c r="O33" s="1018"/>
      <c r="P33" s="1019"/>
      <c r="Q33" s="1025">
        <v>3945</v>
      </c>
      <c r="R33" s="1026"/>
      <c r="S33" s="1026"/>
      <c r="T33" s="1026"/>
      <c r="U33" s="1026"/>
      <c r="V33" s="1026">
        <v>3709</v>
      </c>
      <c r="W33" s="1026"/>
      <c r="X33" s="1026"/>
      <c r="Y33" s="1026"/>
      <c r="Z33" s="1026"/>
      <c r="AA33" s="1026">
        <v>237</v>
      </c>
      <c r="AB33" s="1026"/>
      <c r="AC33" s="1026"/>
      <c r="AD33" s="1026"/>
      <c r="AE33" s="1027"/>
      <c r="AF33" s="1022">
        <v>10763</v>
      </c>
      <c r="AG33" s="1023"/>
      <c r="AH33" s="1023"/>
      <c r="AI33" s="1023"/>
      <c r="AJ33" s="1024"/>
      <c r="AK33" s="967">
        <v>5</v>
      </c>
      <c r="AL33" s="958"/>
      <c r="AM33" s="958"/>
      <c r="AN33" s="958"/>
      <c r="AO33" s="958"/>
      <c r="AP33" s="958" t="s">
        <v>552</v>
      </c>
      <c r="AQ33" s="958"/>
      <c r="AR33" s="958"/>
      <c r="AS33" s="958"/>
      <c r="AT33" s="958"/>
      <c r="AU33" s="958" t="s">
        <v>552</v>
      </c>
      <c r="AV33" s="958"/>
      <c r="AW33" s="958"/>
      <c r="AX33" s="958"/>
      <c r="AY33" s="958"/>
      <c r="AZ33" s="1028"/>
      <c r="BA33" s="1028"/>
      <c r="BB33" s="1028"/>
      <c r="BC33" s="1028"/>
      <c r="BD33" s="1028"/>
      <c r="BE33" s="959" t="s">
        <v>395</v>
      </c>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5">
      <c r="A34" s="225">
        <v>7</v>
      </c>
      <c r="B34" s="1017" t="s">
        <v>397</v>
      </c>
      <c r="C34" s="1018"/>
      <c r="D34" s="1018"/>
      <c r="E34" s="1018"/>
      <c r="F34" s="1018"/>
      <c r="G34" s="1018"/>
      <c r="H34" s="1018"/>
      <c r="I34" s="1018"/>
      <c r="J34" s="1018"/>
      <c r="K34" s="1018"/>
      <c r="L34" s="1018"/>
      <c r="M34" s="1018"/>
      <c r="N34" s="1018"/>
      <c r="O34" s="1018"/>
      <c r="P34" s="1019"/>
      <c r="Q34" s="1025">
        <v>10350</v>
      </c>
      <c r="R34" s="1026"/>
      <c r="S34" s="1026"/>
      <c r="T34" s="1026"/>
      <c r="U34" s="1026"/>
      <c r="V34" s="1026">
        <v>8622</v>
      </c>
      <c r="W34" s="1026"/>
      <c r="X34" s="1026"/>
      <c r="Y34" s="1026"/>
      <c r="Z34" s="1026"/>
      <c r="AA34" s="1026">
        <v>1728</v>
      </c>
      <c r="AB34" s="1026"/>
      <c r="AC34" s="1026"/>
      <c r="AD34" s="1026"/>
      <c r="AE34" s="1027"/>
      <c r="AF34" s="1022">
        <v>5769</v>
      </c>
      <c r="AG34" s="1023"/>
      <c r="AH34" s="1023"/>
      <c r="AI34" s="1023"/>
      <c r="AJ34" s="1024"/>
      <c r="AK34" s="967">
        <v>1750</v>
      </c>
      <c r="AL34" s="958"/>
      <c r="AM34" s="958"/>
      <c r="AN34" s="958"/>
      <c r="AO34" s="958"/>
      <c r="AP34" s="958">
        <v>24678</v>
      </c>
      <c r="AQ34" s="958"/>
      <c r="AR34" s="958"/>
      <c r="AS34" s="958"/>
      <c r="AT34" s="958"/>
      <c r="AU34" s="958">
        <v>7798</v>
      </c>
      <c r="AV34" s="958"/>
      <c r="AW34" s="958"/>
      <c r="AX34" s="958"/>
      <c r="AY34" s="958"/>
      <c r="AZ34" s="1028"/>
      <c r="BA34" s="1028"/>
      <c r="BB34" s="1028"/>
      <c r="BC34" s="1028"/>
      <c r="BD34" s="1028"/>
      <c r="BE34" s="959" t="s">
        <v>395</v>
      </c>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5">
      <c r="A35" s="225">
        <v>8</v>
      </c>
      <c r="B35" s="1017" t="s">
        <v>398</v>
      </c>
      <c r="C35" s="1018"/>
      <c r="D35" s="1018"/>
      <c r="E35" s="1018"/>
      <c r="F35" s="1018"/>
      <c r="G35" s="1018"/>
      <c r="H35" s="1018"/>
      <c r="I35" s="1018"/>
      <c r="J35" s="1018"/>
      <c r="K35" s="1018"/>
      <c r="L35" s="1018"/>
      <c r="M35" s="1018"/>
      <c r="N35" s="1018"/>
      <c r="O35" s="1018"/>
      <c r="P35" s="1019"/>
      <c r="Q35" s="1025">
        <v>679</v>
      </c>
      <c r="R35" s="1026"/>
      <c r="S35" s="1026"/>
      <c r="T35" s="1026"/>
      <c r="U35" s="1026"/>
      <c r="V35" s="1026">
        <v>680</v>
      </c>
      <c r="W35" s="1026"/>
      <c r="X35" s="1026"/>
      <c r="Y35" s="1026"/>
      <c r="Z35" s="1026"/>
      <c r="AA35" s="1026">
        <v>2</v>
      </c>
      <c r="AB35" s="1026"/>
      <c r="AC35" s="1026"/>
      <c r="AD35" s="1026"/>
      <c r="AE35" s="1027"/>
      <c r="AF35" s="1022">
        <v>2</v>
      </c>
      <c r="AG35" s="1023"/>
      <c r="AH35" s="1023"/>
      <c r="AI35" s="1023"/>
      <c r="AJ35" s="1024"/>
      <c r="AK35" s="967">
        <v>56</v>
      </c>
      <c r="AL35" s="958"/>
      <c r="AM35" s="958"/>
      <c r="AN35" s="958"/>
      <c r="AO35" s="958"/>
      <c r="AP35" s="958">
        <v>380</v>
      </c>
      <c r="AQ35" s="958"/>
      <c r="AR35" s="958"/>
      <c r="AS35" s="958"/>
      <c r="AT35" s="958"/>
      <c r="AU35" s="958">
        <v>190</v>
      </c>
      <c r="AV35" s="958"/>
      <c r="AW35" s="958"/>
      <c r="AX35" s="958"/>
      <c r="AY35" s="958"/>
      <c r="AZ35" s="1028"/>
      <c r="BA35" s="1028"/>
      <c r="BB35" s="1028"/>
      <c r="BC35" s="1028"/>
      <c r="BD35" s="1028"/>
      <c r="BE35" s="959" t="s">
        <v>399</v>
      </c>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5">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5">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5">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5">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5">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5">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5">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5">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5">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5">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5">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5">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5">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5">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5">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5">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5">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5">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5">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5">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5">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5">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5">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5">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5">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3">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5">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400</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3">
      <c r="A63" s="223" t="s">
        <v>378</v>
      </c>
      <c r="B63" s="924" t="s">
        <v>401</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21134</v>
      </c>
      <c r="AG63" s="946"/>
      <c r="AH63" s="946"/>
      <c r="AI63" s="946"/>
      <c r="AJ63" s="1009"/>
      <c r="AK63" s="1010"/>
      <c r="AL63" s="950"/>
      <c r="AM63" s="950"/>
      <c r="AN63" s="950"/>
      <c r="AO63" s="950"/>
      <c r="AP63" s="946">
        <v>40720</v>
      </c>
      <c r="AQ63" s="946"/>
      <c r="AR63" s="946"/>
      <c r="AS63" s="946"/>
      <c r="AT63" s="946"/>
      <c r="AU63" s="946">
        <v>8364</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3">
      <c r="A65" s="214" t="s">
        <v>402</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5">
      <c r="A66" s="982" t="s">
        <v>403</v>
      </c>
      <c r="B66" s="983"/>
      <c r="C66" s="983"/>
      <c r="D66" s="983"/>
      <c r="E66" s="983"/>
      <c r="F66" s="983"/>
      <c r="G66" s="983"/>
      <c r="H66" s="983"/>
      <c r="I66" s="983"/>
      <c r="J66" s="983"/>
      <c r="K66" s="983"/>
      <c r="L66" s="983"/>
      <c r="M66" s="983"/>
      <c r="N66" s="983"/>
      <c r="O66" s="983"/>
      <c r="P66" s="984"/>
      <c r="Q66" s="988" t="s">
        <v>382</v>
      </c>
      <c r="R66" s="989"/>
      <c r="S66" s="989"/>
      <c r="T66" s="989"/>
      <c r="U66" s="990"/>
      <c r="V66" s="988" t="s">
        <v>383</v>
      </c>
      <c r="W66" s="989"/>
      <c r="X66" s="989"/>
      <c r="Y66" s="989"/>
      <c r="Z66" s="990"/>
      <c r="AA66" s="988" t="s">
        <v>384</v>
      </c>
      <c r="AB66" s="989"/>
      <c r="AC66" s="989"/>
      <c r="AD66" s="989"/>
      <c r="AE66" s="990"/>
      <c r="AF66" s="994" t="s">
        <v>385</v>
      </c>
      <c r="AG66" s="995"/>
      <c r="AH66" s="995"/>
      <c r="AI66" s="995"/>
      <c r="AJ66" s="996"/>
      <c r="AK66" s="988" t="s">
        <v>386</v>
      </c>
      <c r="AL66" s="983"/>
      <c r="AM66" s="983"/>
      <c r="AN66" s="983"/>
      <c r="AO66" s="984"/>
      <c r="AP66" s="988" t="s">
        <v>387</v>
      </c>
      <c r="AQ66" s="989"/>
      <c r="AR66" s="989"/>
      <c r="AS66" s="989"/>
      <c r="AT66" s="990"/>
      <c r="AU66" s="988" t="s">
        <v>404</v>
      </c>
      <c r="AV66" s="989"/>
      <c r="AW66" s="989"/>
      <c r="AX66" s="989"/>
      <c r="AY66" s="990"/>
      <c r="AZ66" s="988" t="s">
        <v>363</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3">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5">
      <c r="A68" s="219">
        <v>1</v>
      </c>
      <c r="B68" s="972" t="s">
        <v>563</v>
      </c>
      <c r="C68" s="973"/>
      <c r="D68" s="973"/>
      <c r="E68" s="973"/>
      <c r="F68" s="973"/>
      <c r="G68" s="973"/>
      <c r="H68" s="973"/>
      <c r="I68" s="973"/>
      <c r="J68" s="973"/>
      <c r="K68" s="973"/>
      <c r="L68" s="973"/>
      <c r="M68" s="973"/>
      <c r="N68" s="973"/>
      <c r="O68" s="973"/>
      <c r="P68" s="974"/>
      <c r="Q68" s="975">
        <v>3712</v>
      </c>
      <c r="R68" s="969"/>
      <c r="S68" s="969"/>
      <c r="T68" s="969"/>
      <c r="U68" s="969"/>
      <c r="V68" s="969">
        <v>3275</v>
      </c>
      <c r="W68" s="969"/>
      <c r="X68" s="969"/>
      <c r="Y68" s="969"/>
      <c r="Z68" s="969"/>
      <c r="AA68" s="969">
        <v>437</v>
      </c>
      <c r="AB68" s="969"/>
      <c r="AC68" s="969"/>
      <c r="AD68" s="969"/>
      <c r="AE68" s="969"/>
      <c r="AF68" s="969">
        <v>437</v>
      </c>
      <c r="AG68" s="969"/>
      <c r="AH68" s="969"/>
      <c r="AI68" s="969"/>
      <c r="AJ68" s="969"/>
      <c r="AK68" s="969">
        <v>64</v>
      </c>
      <c r="AL68" s="969"/>
      <c r="AM68" s="969"/>
      <c r="AN68" s="969"/>
      <c r="AO68" s="969"/>
      <c r="AP68" s="969" t="s">
        <v>552</v>
      </c>
      <c r="AQ68" s="969"/>
      <c r="AR68" s="969"/>
      <c r="AS68" s="969"/>
      <c r="AT68" s="969"/>
      <c r="AU68" s="969" t="s">
        <v>552</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5">
      <c r="A69" s="221">
        <v>2</v>
      </c>
      <c r="B69" s="961" t="s">
        <v>564</v>
      </c>
      <c r="C69" s="962"/>
      <c r="D69" s="962"/>
      <c r="E69" s="962"/>
      <c r="F69" s="962"/>
      <c r="G69" s="962"/>
      <c r="H69" s="962"/>
      <c r="I69" s="962"/>
      <c r="J69" s="962"/>
      <c r="K69" s="962"/>
      <c r="L69" s="962"/>
      <c r="M69" s="962"/>
      <c r="N69" s="962"/>
      <c r="O69" s="962"/>
      <c r="P69" s="963"/>
      <c r="Q69" s="964">
        <v>80</v>
      </c>
      <c r="R69" s="958"/>
      <c r="S69" s="958"/>
      <c r="T69" s="958"/>
      <c r="U69" s="958"/>
      <c r="V69" s="958">
        <v>77</v>
      </c>
      <c r="W69" s="958"/>
      <c r="X69" s="958"/>
      <c r="Y69" s="958"/>
      <c r="Z69" s="958"/>
      <c r="AA69" s="958">
        <v>2</v>
      </c>
      <c r="AB69" s="958"/>
      <c r="AC69" s="958"/>
      <c r="AD69" s="958"/>
      <c r="AE69" s="958"/>
      <c r="AF69" s="958">
        <v>2</v>
      </c>
      <c r="AG69" s="958"/>
      <c r="AH69" s="958"/>
      <c r="AI69" s="958"/>
      <c r="AJ69" s="958"/>
      <c r="AK69" s="958" t="s">
        <v>552</v>
      </c>
      <c r="AL69" s="958"/>
      <c r="AM69" s="958"/>
      <c r="AN69" s="958"/>
      <c r="AO69" s="958"/>
      <c r="AP69" s="958" t="s">
        <v>552</v>
      </c>
      <c r="AQ69" s="958"/>
      <c r="AR69" s="958"/>
      <c r="AS69" s="958"/>
      <c r="AT69" s="958"/>
      <c r="AU69" s="958" t="s">
        <v>552</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5">
      <c r="A70" s="221">
        <v>3</v>
      </c>
      <c r="B70" s="961" t="s">
        <v>565</v>
      </c>
      <c r="C70" s="962"/>
      <c r="D70" s="962"/>
      <c r="E70" s="962"/>
      <c r="F70" s="962"/>
      <c r="G70" s="962"/>
      <c r="H70" s="962"/>
      <c r="I70" s="962"/>
      <c r="J70" s="962"/>
      <c r="K70" s="962"/>
      <c r="L70" s="962"/>
      <c r="M70" s="962"/>
      <c r="N70" s="962"/>
      <c r="O70" s="962"/>
      <c r="P70" s="963"/>
      <c r="Q70" s="964">
        <v>171</v>
      </c>
      <c r="R70" s="958"/>
      <c r="S70" s="958"/>
      <c r="T70" s="958"/>
      <c r="U70" s="958"/>
      <c r="V70" s="958">
        <v>154</v>
      </c>
      <c r="W70" s="958"/>
      <c r="X70" s="958"/>
      <c r="Y70" s="958"/>
      <c r="Z70" s="958"/>
      <c r="AA70" s="958">
        <v>16</v>
      </c>
      <c r="AB70" s="958"/>
      <c r="AC70" s="958"/>
      <c r="AD70" s="958"/>
      <c r="AE70" s="958"/>
      <c r="AF70" s="958">
        <v>16</v>
      </c>
      <c r="AG70" s="958"/>
      <c r="AH70" s="958"/>
      <c r="AI70" s="958"/>
      <c r="AJ70" s="958"/>
      <c r="AK70" s="958" t="s">
        <v>552</v>
      </c>
      <c r="AL70" s="958"/>
      <c r="AM70" s="958"/>
      <c r="AN70" s="958"/>
      <c r="AO70" s="958"/>
      <c r="AP70" s="958" t="s">
        <v>552</v>
      </c>
      <c r="AQ70" s="958"/>
      <c r="AR70" s="958"/>
      <c r="AS70" s="958"/>
      <c r="AT70" s="958"/>
      <c r="AU70" s="958" t="s">
        <v>552</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5">
      <c r="A71" s="221">
        <v>4</v>
      </c>
      <c r="B71" s="961" t="s">
        <v>566</v>
      </c>
      <c r="C71" s="962"/>
      <c r="D71" s="962"/>
      <c r="E71" s="962"/>
      <c r="F71" s="962"/>
      <c r="G71" s="962"/>
      <c r="H71" s="962"/>
      <c r="I71" s="962"/>
      <c r="J71" s="962"/>
      <c r="K71" s="962"/>
      <c r="L71" s="962"/>
      <c r="M71" s="962"/>
      <c r="N71" s="962"/>
      <c r="O71" s="962"/>
      <c r="P71" s="963"/>
      <c r="Q71" s="964">
        <v>196156</v>
      </c>
      <c r="R71" s="958"/>
      <c r="S71" s="958"/>
      <c r="T71" s="958"/>
      <c r="U71" s="958"/>
      <c r="V71" s="958">
        <v>192212</v>
      </c>
      <c r="W71" s="958"/>
      <c r="X71" s="958"/>
      <c r="Y71" s="958"/>
      <c r="Z71" s="958"/>
      <c r="AA71" s="958">
        <v>3944</v>
      </c>
      <c r="AB71" s="958"/>
      <c r="AC71" s="958"/>
      <c r="AD71" s="958"/>
      <c r="AE71" s="958"/>
      <c r="AF71" s="958">
        <v>3944</v>
      </c>
      <c r="AG71" s="958"/>
      <c r="AH71" s="958"/>
      <c r="AI71" s="958"/>
      <c r="AJ71" s="958"/>
      <c r="AK71" s="958">
        <v>1663</v>
      </c>
      <c r="AL71" s="958"/>
      <c r="AM71" s="958"/>
      <c r="AN71" s="958"/>
      <c r="AO71" s="958"/>
      <c r="AP71" s="958" t="s">
        <v>552</v>
      </c>
      <c r="AQ71" s="958"/>
      <c r="AR71" s="958"/>
      <c r="AS71" s="958"/>
      <c r="AT71" s="958"/>
      <c r="AU71" s="958" t="s">
        <v>552</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5">
      <c r="A72" s="221">
        <v>5</v>
      </c>
      <c r="B72" s="961"/>
      <c r="C72" s="962"/>
      <c r="D72" s="962"/>
      <c r="E72" s="962"/>
      <c r="F72" s="962"/>
      <c r="G72" s="962"/>
      <c r="H72" s="962"/>
      <c r="I72" s="962"/>
      <c r="J72" s="962"/>
      <c r="K72" s="962"/>
      <c r="L72" s="962"/>
      <c r="M72" s="962"/>
      <c r="N72" s="962"/>
      <c r="O72" s="962"/>
      <c r="P72" s="963"/>
      <c r="Q72" s="964"/>
      <c r="R72" s="958"/>
      <c r="S72" s="958"/>
      <c r="T72" s="958"/>
      <c r="U72" s="958"/>
      <c r="V72" s="958"/>
      <c r="W72" s="958"/>
      <c r="X72" s="958"/>
      <c r="Y72" s="958"/>
      <c r="Z72" s="958"/>
      <c r="AA72" s="958"/>
      <c r="AB72" s="958"/>
      <c r="AC72" s="958"/>
      <c r="AD72" s="958"/>
      <c r="AE72" s="958"/>
      <c r="AF72" s="958"/>
      <c r="AG72" s="958"/>
      <c r="AH72" s="958"/>
      <c r="AI72" s="958"/>
      <c r="AJ72" s="958"/>
      <c r="AK72" s="958"/>
      <c r="AL72" s="958"/>
      <c r="AM72" s="958"/>
      <c r="AN72" s="958"/>
      <c r="AO72" s="958"/>
      <c r="AP72" s="958"/>
      <c r="AQ72" s="958"/>
      <c r="AR72" s="958"/>
      <c r="AS72" s="958"/>
      <c r="AT72" s="958"/>
      <c r="AU72" s="958"/>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5">
      <c r="A73" s="221">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5">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5">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5">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5">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5">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5">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5">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5">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5">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5">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5">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5">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5">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5">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3">
      <c r="A88" s="223" t="s">
        <v>378</v>
      </c>
      <c r="B88" s="924" t="s">
        <v>405</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4399</v>
      </c>
      <c r="AG88" s="946"/>
      <c r="AH88" s="946"/>
      <c r="AI88" s="946"/>
      <c r="AJ88" s="946"/>
      <c r="AK88" s="950"/>
      <c r="AL88" s="950"/>
      <c r="AM88" s="950"/>
      <c r="AN88" s="950"/>
      <c r="AO88" s="950"/>
      <c r="AP88" s="946" t="s">
        <v>552</v>
      </c>
      <c r="AQ88" s="946"/>
      <c r="AR88" s="946"/>
      <c r="AS88" s="946"/>
      <c r="AT88" s="946"/>
      <c r="AU88" s="946" t="s">
        <v>552</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3">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378</v>
      </c>
      <c r="BR102" s="924" t="s">
        <v>406</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2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407</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408</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3">
      <c r="A107" s="216" t="s">
        <v>409</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410</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5">
      <c r="A108" s="929" t="s">
        <v>411</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412</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5">
      <c r="A109" s="882" t="s">
        <v>413</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414</v>
      </c>
      <c r="AB109" s="883"/>
      <c r="AC109" s="883"/>
      <c r="AD109" s="883"/>
      <c r="AE109" s="884"/>
      <c r="AF109" s="885" t="s">
        <v>415</v>
      </c>
      <c r="AG109" s="883"/>
      <c r="AH109" s="883"/>
      <c r="AI109" s="883"/>
      <c r="AJ109" s="884"/>
      <c r="AK109" s="885" t="s">
        <v>294</v>
      </c>
      <c r="AL109" s="883"/>
      <c r="AM109" s="883"/>
      <c r="AN109" s="883"/>
      <c r="AO109" s="884"/>
      <c r="AP109" s="885" t="s">
        <v>416</v>
      </c>
      <c r="AQ109" s="883"/>
      <c r="AR109" s="883"/>
      <c r="AS109" s="883"/>
      <c r="AT109" s="916"/>
      <c r="AU109" s="882" t="s">
        <v>413</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414</v>
      </c>
      <c r="BR109" s="883"/>
      <c r="BS109" s="883"/>
      <c r="BT109" s="883"/>
      <c r="BU109" s="884"/>
      <c r="BV109" s="885" t="s">
        <v>415</v>
      </c>
      <c r="BW109" s="883"/>
      <c r="BX109" s="883"/>
      <c r="BY109" s="883"/>
      <c r="BZ109" s="884"/>
      <c r="CA109" s="885" t="s">
        <v>294</v>
      </c>
      <c r="CB109" s="883"/>
      <c r="CC109" s="883"/>
      <c r="CD109" s="883"/>
      <c r="CE109" s="884"/>
      <c r="CF109" s="923" t="s">
        <v>416</v>
      </c>
      <c r="CG109" s="923"/>
      <c r="CH109" s="923"/>
      <c r="CI109" s="923"/>
      <c r="CJ109" s="923"/>
      <c r="CK109" s="885" t="s">
        <v>417</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414</v>
      </c>
      <c r="DH109" s="883"/>
      <c r="DI109" s="883"/>
      <c r="DJ109" s="883"/>
      <c r="DK109" s="884"/>
      <c r="DL109" s="885" t="s">
        <v>415</v>
      </c>
      <c r="DM109" s="883"/>
      <c r="DN109" s="883"/>
      <c r="DO109" s="883"/>
      <c r="DP109" s="884"/>
      <c r="DQ109" s="885" t="s">
        <v>294</v>
      </c>
      <c r="DR109" s="883"/>
      <c r="DS109" s="883"/>
      <c r="DT109" s="883"/>
      <c r="DU109" s="884"/>
      <c r="DV109" s="885" t="s">
        <v>416</v>
      </c>
      <c r="DW109" s="883"/>
      <c r="DX109" s="883"/>
      <c r="DY109" s="883"/>
      <c r="DZ109" s="916"/>
    </row>
    <row r="110" spans="1:131" s="212" customFormat="1" ht="26.25" customHeight="1" x14ac:dyDescent="0.25">
      <c r="A110" s="794" t="s">
        <v>418</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11307308</v>
      </c>
      <c r="AB110" s="876"/>
      <c r="AC110" s="876"/>
      <c r="AD110" s="876"/>
      <c r="AE110" s="877"/>
      <c r="AF110" s="878">
        <v>11351322</v>
      </c>
      <c r="AG110" s="876"/>
      <c r="AH110" s="876"/>
      <c r="AI110" s="876"/>
      <c r="AJ110" s="877"/>
      <c r="AK110" s="878">
        <v>11508375</v>
      </c>
      <c r="AL110" s="876"/>
      <c r="AM110" s="876"/>
      <c r="AN110" s="876"/>
      <c r="AO110" s="877"/>
      <c r="AP110" s="879">
        <v>16.7</v>
      </c>
      <c r="AQ110" s="880"/>
      <c r="AR110" s="880"/>
      <c r="AS110" s="880"/>
      <c r="AT110" s="881"/>
      <c r="AU110" s="917" t="s">
        <v>69</v>
      </c>
      <c r="AV110" s="918"/>
      <c r="AW110" s="918"/>
      <c r="AX110" s="918"/>
      <c r="AY110" s="918"/>
      <c r="AZ110" s="847" t="s">
        <v>419</v>
      </c>
      <c r="BA110" s="795"/>
      <c r="BB110" s="795"/>
      <c r="BC110" s="795"/>
      <c r="BD110" s="795"/>
      <c r="BE110" s="795"/>
      <c r="BF110" s="795"/>
      <c r="BG110" s="795"/>
      <c r="BH110" s="795"/>
      <c r="BI110" s="795"/>
      <c r="BJ110" s="795"/>
      <c r="BK110" s="795"/>
      <c r="BL110" s="795"/>
      <c r="BM110" s="795"/>
      <c r="BN110" s="795"/>
      <c r="BO110" s="795"/>
      <c r="BP110" s="796"/>
      <c r="BQ110" s="848">
        <v>128041135</v>
      </c>
      <c r="BR110" s="829"/>
      <c r="BS110" s="829"/>
      <c r="BT110" s="829"/>
      <c r="BU110" s="829"/>
      <c r="BV110" s="829">
        <v>125187015</v>
      </c>
      <c r="BW110" s="829"/>
      <c r="BX110" s="829"/>
      <c r="BY110" s="829"/>
      <c r="BZ110" s="829"/>
      <c r="CA110" s="829">
        <v>122342759</v>
      </c>
      <c r="CB110" s="829"/>
      <c r="CC110" s="829"/>
      <c r="CD110" s="829"/>
      <c r="CE110" s="829"/>
      <c r="CF110" s="853">
        <v>177.7</v>
      </c>
      <c r="CG110" s="854"/>
      <c r="CH110" s="854"/>
      <c r="CI110" s="854"/>
      <c r="CJ110" s="854"/>
      <c r="CK110" s="913" t="s">
        <v>420</v>
      </c>
      <c r="CL110" s="806"/>
      <c r="CM110" s="847" t="s">
        <v>421</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v>866196</v>
      </c>
      <c r="DH110" s="829"/>
      <c r="DI110" s="829"/>
      <c r="DJ110" s="829"/>
      <c r="DK110" s="829"/>
      <c r="DL110" s="829">
        <v>787725</v>
      </c>
      <c r="DM110" s="829"/>
      <c r="DN110" s="829"/>
      <c r="DO110" s="829"/>
      <c r="DP110" s="829"/>
      <c r="DQ110" s="829">
        <v>709203</v>
      </c>
      <c r="DR110" s="829"/>
      <c r="DS110" s="829"/>
      <c r="DT110" s="829"/>
      <c r="DU110" s="829"/>
      <c r="DV110" s="830">
        <v>1</v>
      </c>
      <c r="DW110" s="830"/>
      <c r="DX110" s="830"/>
      <c r="DY110" s="830"/>
      <c r="DZ110" s="831"/>
    </row>
    <row r="111" spans="1:131" s="212" customFormat="1" ht="26.25" customHeight="1" x14ac:dyDescent="0.25">
      <c r="A111" s="761" t="s">
        <v>422</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423</v>
      </c>
      <c r="BA111" s="739"/>
      <c r="BB111" s="739"/>
      <c r="BC111" s="739"/>
      <c r="BD111" s="739"/>
      <c r="BE111" s="739"/>
      <c r="BF111" s="739"/>
      <c r="BG111" s="739"/>
      <c r="BH111" s="739"/>
      <c r="BI111" s="739"/>
      <c r="BJ111" s="739"/>
      <c r="BK111" s="739"/>
      <c r="BL111" s="739"/>
      <c r="BM111" s="739"/>
      <c r="BN111" s="739"/>
      <c r="BO111" s="739"/>
      <c r="BP111" s="740"/>
      <c r="BQ111" s="803">
        <v>975639</v>
      </c>
      <c r="BR111" s="804"/>
      <c r="BS111" s="804"/>
      <c r="BT111" s="804"/>
      <c r="BU111" s="804"/>
      <c r="BV111" s="804">
        <v>881533</v>
      </c>
      <c r="BW111" s="804"/>
      <c r="BX111" s="804"/>
      <c r="BY111" s="804"/>
      <c r="BZ111" s="804"/>
      <c r="CA111" s="804">
        <v>787376</v>
      </c>
      <c r="CB111" s="804"/>
      <c r="CC111" s="804"/>
      <c r="CD111" s="804"/>
      <c r="CE111" s="804"/>
      <c r="CF111" s="862">
        <v>1.1000000000000001</v>
      </c>
      <c r="CG111" s="863"/>
      <c r="CH111" s="863"/>
      <c r="CI111" s="863"/>
      <c r="CJ111" s="863"/>
      <c r="CK111" s="914"/>
      <c r="CL111" s="808"/>
      <c r="CM111" s="802" t="s">
        <v>424</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v>109443</v>
      </c>
      <c r="DH111" s="804"/>
      <c r="DI111" s="804"/>
      <c r="DJ111" s="804"/>
      <c r="DK111" s="804"/>
      <c r="DL111" s="804">
        <v>93808</v>
      </c>
      <c r="DM111" s="804"/>
      <c r="DN111" s="804"/>
      <c r="DO111" s="804"/>
      <c r="DP111" s="804"/>
      <c r="DQ111" s="804">
        <v>78173</v>
      </c>
      <c r="DR111" s="804"/>
      <c r="DS111" s="804"/>
      <c r="DT111" s="804"/>
      <c r="DU111" s="804"/>
      <c r="DV111" s="781">
        <v>0.1</v>
      </c>
      <c r="DW111" s="781"/>
      <c r="DX111" s="781"/>
      <c r="DY111" s="781"/>
      <c r="DZ111" s="782"/>
    </row>
    <row r="112" spans="1:131" s="212" customFormat="1" ht="26.25" customHeight="1" x14ac:dyDescent="0.25">
      <c r="A112" s="899" t="s">
        <v>425</v>
      </c>
      <c r="B112" s="900"/>
      <c r="C112" s="739" t="s">
        <v>426</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427</v>
      </c>
      <c r="BA112" s="739"/>
      <c r="BB112" s="739"/>
      <c r="BC112" s="739"/>
      <c r="BD112" s="739"/>
      <c r="BE112" s="739"/>
      <c r="BF112" s="739"/>
      <c r="BG112" s="739"/>
      <c r="BH112" s="739"/>
      <c r="BI112" s="739"/>
      <c r="BJ112" s="739"/>
      <c r="BK112" s="739"/>
      <c r="BL112" s="739"/>
      <c r="BM112" s="739"/>
      <c r="BN112" s="739"/>
      <c r="BO112" s="739"/>
      <c r="BP112" s="740"/>
      <c r="BQ112" s="803">
        <v>7197148</v>
      </c>
      <c r="BR112" s="804"/>
      <c r="BS112" s="804"/>
      <c r="BT112" s="804"/>
      <c r="BU112" s="804"/>
      <c r="BV112" s="804">
        <v>8485106</v>
      </c>
      <c r="BW112" s="804"/>
      <c r="BX112" s="804"/>
      <c r="BY112" s="804"/>
      <c r="BZ112" s="804"/>
      <c r="CA112" s="804">
        <v>8364232</v>
      </c>
      <c r="CB112" s="804"/>
      <c r="CC112" s="804"/>
      <c r="CD112" s="804"/>
      <c r="CE112" s="804"/>
      <c r="CF112" s="862">
        <v>12.1</v>
      </c>
      <c r="CG112" s="863"/>
      <c r="CH112" s="863"/>
      <c r="CI112" s="863"/>
      <c r="CJ112" s="863"/>
      <c r="CK112" s="914"/>
      <c r="CL112" s="808"/>
      <c r="CM112" s="802" t="s">
        <v>428</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5">
      <c r="A113" s="901"/>
      <c r="B113" s="902"/>
      <c r="C113" s="739" t="s">
        <v>429</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1234616</v>
      </c>
      <c r="AB113" s="906"/>
      <c r="AC113" s="906"/>
      <c r="AD113" s="906"/>
      <c r="AE113" s="907"/>
      <c r="AF113" s="908">
        <v>1194720</v>
      </c>
      <c r="AG113" s="906"/>
      <c r="AH113" s="906"/>
      <c r="AI113" s="906"/>
      <c r="AJ113" s="907"/>
      <c r="AK113" s="908">
        <v>1198872</v>
      </c>
      <c r="AL113" s="906"/>
      <c r="AM113" s="906"/>
      <c r="AN113" s="906"/>
      <c r="AO113" s="907"/>
      <c r="AP113" s="909">
        <v>1.7</v>
      </c>
      <c r="AQ113" s="910"/>
      <c r="AR113" s="910"/>
      <c r="AS113" s="910"/>
      <c r="AT113" s="911"/>
      <c r="AU113" s="919"/>
      <c r="AV113" s="920"/>
      <c r="AW113" s="920"/>
      <c r="AX113" s="920"/>
      <c r="AY113" s="920"/>
      <c r="AZ113" s="802" t="s">
        <v>430</v>
      </c>
      <c r="BA113" s="739"/>
      <c r="BB113" s="739"/>
      <c r="BC113" s="739"/>
      <c r="BD113" s="739"/>
      <c r="BE113" s="739"/>
      <c r="BF113" s="739"/>
      <c r="BG113" s="739"/>
      <c r="BH113" s="739"/>
      <c r="BI113" s="739"/>
      <c r="BJ113" s="739"/>
      <c r="BK113" s="739"/>
      <c r="BL113" s="739"/>
      <c r="BM113" s="739"/>
      <c r="BN113" s="739"/>
      <c r="BO113" s="739"/>
      <c r="BP113" s="740"/>
      <c r="BQ113" s="803" t="s">
        <v>122</v>
      </c>
      <c r="BR113" s="804"/>
      <c r="BS113" s="804"/>
      <c r="BT113" s="804"/>
      <c r="BU113" s="804"/>
      <c r="BV113" s="804" t="s">
        <v>122</v>
      </c>
      <c r="BW113" s="804"/>
      <c r="BX113" s="804"/>
      <c r="BY113" s="804"/>
      <c r="BZ113" s="804"/>
      <c r="CA113" s="804" t="s">
        <v>122</v>
      </c>
      <c r="CB113" s="804"/>
      <c r="CC113" s="804"/>
      <c r="CD113" s="804"/>
      <c r="CE113" s="804"/>
      <c r="CF113" s="862" t="s">
        <v>122</v>
      </c>
      <c r="CG113" s="863"/>
      <c r="CH113" s="863"/>
      <c r="CI113" s="863"/>
      <c r="CJ113" s="863"/>
      <c r="CK113" s="914"/>
      <c r="CL113" s="808"/>
      <c r="CM113" s="802" t="s">
        <v>431</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5">
      <c r="A114" s="901"/>
      <c r="B114" s="902"/>
      <c r="C114" s="739" t="s">
        <v>432</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t="s">
        <v>122</v>
      </c>
      <c r="AB114" s="767"/>
      <c r="AC114" s="767"/>
      <c r="AD114" s="767"/>
      <c r="AE114" s="768"/>
      <c r="AF114" s="769" t="s">
        <v>122</v>
      </c>
      <c r="AG114" s="767"/>
      <c r="AH114" s="767"/>
      <c r="AI114" s="767"/>
      <c r="AJ114" s="768"/>
      <c r="AK114" s="769" t="s">
        <v>122</v>
      </c>
      <c r="AL114" s="767"/>
      <c r="AM114" s="767"/>
      <c r="AN114" s="767"/>
      <c r="AO114" s="768"/>
      <c r="AP114" s="811" t="s">
        <v>122</v>
      </c>
      <c r="AQ114" s="812"/>
      <c r="AR114" s="812"/>
      <c r="AS114" s="812"/>
      <c r="AT114" s="813"/>
      <c r="AU114" s="919"/>
      <c r="AV114" s="920"/>
      <c r="AW114" s="920"/>
      <c r="AX114" s="920"/>
      <c r="AY114" s="920"/>
      <c r="AZ114" s="802" t="s">
        <v>433</v>
      </c>
      <c r="BA114" s="739"/>
      <c r="BB114" s="739"/>
      <c r="BC114" s="739"/>
      <c r="BD114" s="739"/>
      <c r="BE114" s="739"/>
      <c r="BF114" s="739"/>
      <c r="BG114" s="739"/>
      <c r="BH114" s="739"/>
      <c r="BI114" s="739"/>
      <c r="BJ114" s="739"/>
      <c r="BK114" s="739"/>
      <c r="BL114" s="739"/>
      <c r="BM114" s="739"/>
      <c r="BN114" s="739"/>
      <c r="BO114" s="739"/>
      <c r="BP114" s="740"/>
      <c r="BQ114" s="803">
        <v>14086551</v>
      </c>
      <c r="BR114" s="804"/>
      <c r="BS114" s="804"/>
      <c r="BT114" s="804"/>
      <c r="BU114" s="804"/>
      <c r="BV114" s="804">
        <v>14946648</v>
      </c>
      <c r="BW114" s="804"/>
      <c r="BX114" s="804"/>
      <c r="BY114" s="804"/>
      <c r="BZ114" s="804"/>
      <c r="CA114" s="804">
        <v>14554657</v>
      </c>
      <c r="CB114" s="804"/>
      <c r="CC114" s="804"/>
      <c r="CD114" s="804"/>
      <c r="CE114" s="804"/>
      <c r="CF114" s="862">
        <v>21.1</v>
      </c>
      <c r="CG114" s="863"/>
      <c r="CH114" s="863"/>
      <c r="CI114" s="863"/>
      <c r="CJ114" s="863"/>
      <c r="CK114" s="914"/>
      <c r="CL114" s="808"/>
      <c r="CM114" s="802" t="s">
        <v>434</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5">
      <c r="A115" s="901"/>
      <c r="B115" s="902"/>
      <c r="C115" s="739" t="s">
        <v>435</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94052</v>
      </c>
      <c r="AB115" s="906"/>
      <c r="AC115" s="906"/>
      <c r="AD115" s="906"/>
      <c r="AE115" s="907"/>
      <c r="AF115" s="908">
        <v>94106</v>
      </c>
      <c r="AG115" s="906"/>
      <c r="AH115" s="906"/>
      <c r="AI115" s="906"/>
      <c r="AJ115" s="907"/>
      <c r="AK115" s="908">
        <v>94158</v>
      </c>
      <c r="AL115" s="906"/>
      <c r="AM115" s="906"/>
      <c r="AN115" s="906"/>
      <c r="AO115" s="907"/>
      <c r="AP115" s="909">
        <v>0.1</v>
      </c>
      <c r="AQ115" s="910"/>
      <c r="AR115" s="910"/>
      <c r="AS115" s="910"/>
      <c r="AT115" s="911"/>
      <c r="AU115" s="919"/>
      <c r="AV115" s="920"/>
      <c r="AW115" s="920"/>
      <c r="AX115" s="920"/>
      <c r="AY115" s="920"/>
      <c r="AZ115" s="802" t="s">
        <v>436</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437</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5">
      <c r="A116" s="903"/>
      <c r="B116" s="904"/>
      <c r="C116" s="826" t="s">
        <v>438</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v>57</v>
      </c>
      <c r="AB116" s="767"/>
      <c r="AC116" s="767"/>
      <c r="AD116" s="767"/>
      <c r="AE116" s="768"/>
      <c r="AF116" s="769">
        <v>178</v>
      </c>
      <c r="AG116" s="767"/>
      <c r="AH116" s="767"/>
      <c r="AI116" s="767"/>
      <c r="AJ116" s="768"/>
      <c r="AK116" s="769">
        <v>551</v>
      </c>
      <c r="AL116" s="767"/>
      <c r="AM116" s="767"/>
      <c r="AN116" s="767"/>
      <c r="AO116" s="768"/>
      <c r="AP116" s="811">
        <v>0</v>
      </c>
      <c r="AQ116" s="812"/>
      <c r="AR116" s="812"/>
      <c r="AS116" s="812"/>
      <c r="AT116" s="813"/>
      <c r="AU116" s="919"/>
      <c r="AV116" s="920"/>
      <c r="AW116" s="920"/>
      <c r="AX116" s="920"/>
      <c r="AY116" s="920"/>
      <c r="AZ116" s="896" t="s">
        <v>439</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440</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441</v>
      </c>
      <c r="Z117" s="884"/>
      <c r="AA117" s="889">
        <v>12636033</v>
      </c>
      <c r="AB117" s="890"/>
      <c r="AC117" s="890"/>
      <c r="AD117" s="890"/>
      <c r="AE117" s="891"/>
      <c r="AF117" s="892">
        <v>12640326</v>
      </c>
      <c r="AG117" s="890"/>
      <c r="AH117" s="890"/>
      <c r="AI117" s="890"/>
      <c r="AJ117" s="891"/>
      <c r="AK117" s="892">
        <v>12801956</v>
      </c>
      <c r="AL117" s="890"/>
      <c r="AM117" s="890"/>
      <c r="AN117" s="890"/>
      <c r="AO117" s="891"/>
      <c r="AP117" s="893"/>
      <c r="AQ117" s="894"/>
      <c r="AR117" s="894"/>
      <c r="AS117" s="894"/>
      <c r="AT117" s="895"/>
      <c r="AU117" s="919"/>
      <c r="AV117" s="920"/>
      <c r="AW117" s="920"/>
      <c r="AX117" s="920"/>
      <c r="AY117" s="920"/>
      <c r="AZ117" s="850" t="s">
        <v>442</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443</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5">
      <c r="A118" s="882" t="s">
        <v>417</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414</v>
      </c>
      <c r="AB118" s="883"/>
      <c r="AC118" s="883"/>
      <c r="AD118" s="883"/>
      <c r="AE118" s="884"/>
      <c r="AF118" s="885" t="s">
        <v>415</v>
      </c>
      <c r="AG118" s="883"/>
      <c r="AH118" s="883"/>
      <c r="AI118" s="883"/>
      <c r="AJ118" s="884"/>
      <c r="AK118" s="885" t="s">
        <v>294</v>
      </c>
      <c r="AL118" s="883"/>
      <c r="AM118" s="883"/>
      <c r="AN118" s="883"/>
      <c r="AO118" s="884"/>
      <c r="AP118" s="886" t="s">
        <v>416</v>
      </c>
      <c r="AQ118" s="887"/>
      <c r="AR118" s="887"/>
      <c r="AS118" s="887"/>
      <c r="AT118" s="888"/>
      <c r="AU118" s="919"/>
      <c r="AV118" s="920"/>
      <c r="AW118" s="920"/>
      <c r="AX118" s="920"/>
      <c r="AY118" s="920"/>
      <c r="AZ118" s="825" t="s">
        <v>444</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445</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5">
      <c r="A119" s="805" t="s">
        <v>420</v>
      </c>
      <c r="B119" s="806"/>
      <c r="C119" s="847" t="s">
        <v>421</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v>78417</v>
      </c>
      <c r="AB119" s="876"/>
      <c r="AC119" s="876"/>
      <c r="AD119" s="876"/>
      <c r="AE119" s="877"/>
      <c r="AF119" s="878">
        <v>78471</v>
      </c>
      <c r="AG119" s="876"/>
      <c r="AH119" s="876"/>
      <c r="AI119" s="876"/>
      <c r="AJ119" s="877"/>
      <c r="AK119" s="878">
        <v>78523</v>
      </c>
      <c r="AL119" s="876"/>
      <c r="AM119" s="876"/>
      <c r="AN119" s="876"/>
      <c r="AO119" s="877"/>
      <c r="AP119" s="879">
        <v>0.1</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446</v>
      </c>
      <c r="BP119" s="865"/>
      <c r="BQ119" s="866">
        <v>150300473</v>
      </c>
      <c r="BR119" s="832"/>
      <c r="BS119" s="832"/>
      <c r="BT119" s="832"/>
      <c r="BU119" s="832"/>
      <c r="BV119" s="832">
        <v>149500302</v>
      </c>
      <c r="BW119" s="832"/>
      <c r="BX119" s="832"/>
      <c r="BY119" s="832"/>
      <c r="BZ119" s="832"/>
      <c r="CA119" s="832">
        <v>146049024</v>
      </c>
      <c r="CB119" s="832"/>
      <c r="CC119" s="832"/>
      <c r="CD119" s="832"/>
      <c r="CE119" s="832"/>
      <c r="CF119" s="735"/>
      <c r="CG119" s="736"/>
      <c r="CH119" s="736"/>
      <c r="CI119" s="736"/>
      <c r="CJ119" s="821"/>
      <c r="CK119" s="915"/>
      <c r="CL119" s="810"/>
      <c r="CM119" s="825" t="s">
        <v>447</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5">
      <c r="A120" s="807"/>
      <c r="B120" s="808"/>
      <c r="C120" s="802" t="s">
        <v>424</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v>15635</v>
      </c>
      <c r="AB120" s="767"/>
      <c r="AC120" s="767"/>
      <c r="AD120" s="767"/>
      <c r="AE120" s="768"/>
      <c r="AF120" s="769">
        <v>15635</v>
      </c>
      <c r="AG120" s="767"/>
      <c r="AH120" s="767"/>
      <c r="AI120" s="767"/>
      <c r="AJ120" s="768"/>
      <c r="AK120" s="769">
        <v>15635</v>
      </c>
      <c r="AL120" s="767"/>
      <c r="AM120" s="767"/>
      <c r="AN120" s="767"/>
      <c r="AO120" s="768"/>
      <c r="AP120" s="811">
        <v>0</v>
      </c>
      <c r="AQ120" s="812"/>
      <c r="AR120" s="812"/>
      <c r="AS120" s="812"/>
      <c r="AT120" s="813"/>
      <c r="AU120" s="867" t="s">
        <v>448</v>
      </c>
      <c r="AV120" s="868"/>
      <c r="AW120" s="868"/>
      <c r="AX120" s="868"/>
      <c r="AY120" s="869"/>
      <c r="AZ120" s="847" t="s">
        <v>449</v>
      </c>
      <c r="BA120" s="795"/>
      <c r="BB120" s="795"/>
      <c r="BC120" s="795"/>
      <c r="BD120" s="795"/>
      <c r="BE120" s="795"/>
      <c r="BF120" s="795"/>
      <c r="BG120" s="795"/>
      <c r="BH120" s="795"/>
      <c r="BI120" s="795"/>
      <c r="BJ120" s="795"/>
      <c r="BK120" s="795"/>
      <c r="BL120" s="795"/>
      <c r="BM120" s="795"/>
      <c r="BN120" s="795"/>
      <c r="BO120" s="795"/>
      <c r="BP120" s="796"/>
      <c r="BQ120" s="848">
        <v>29294455</v>
      </c>
      <c r="BR120" s="829"/>
      <c r="BS120" s="829"/>
      <c r="BT120" s="829"/>
      <c r="BU120" s="829"/>
      <c r="BV120" s="829">
        <v>31438216</v>
      </c>
      <c r="BW120" s="829"/>
      <c r="BX120" s="829"/>
      <c r="BY120" s="829"/>
      <c r="BZ120" s="829"/>
      <c r="CA120" s="829">
        <v>29485155</v>
      </c>
      <c r="CB120" s="829"/>
      <c r="CC120" s="829"/>
      <c r="CD120" s="829"/>
      <c r="CE120" s="829"/>
      <c r="CF120" s="853">
        <v>42.8</v>
      </c>
      <c r="CG120" s="854"/>
      <c r="CH120" s="854"/>
      <c r="CI120" s="854"/>
      <c r="CJ120" s="854"/>
      <c r="CK120" s="855" t="s">
        <v>450</v>
      </c>
      <c r="CL120" s="839"/>
      <c r="CM120" s="839"/>
      <c r="CN120" s="839"/>
      <c r="CO120" s="840"/>
      <c r="CP120" s="859" t="s">
        <v>397</v>
      </c>
      <c r="CQ120" s="860"/>
      <c r="CR120" s="860"/>
      <c r="CS120" s="860"/>
      <c r="CT120" s="860"/>
      <c r="CU120" s="860"/>
      <c r="CV120" s="860"/>
      <c r="CW120" s="860"/>
      <c r="CX120" s="860"/>
      <c r="CY120" s="860"/>
      <c r="CZ120" s="860"/>
      <c r="DA120" s="860"/>
      <c r="DB120" s="860"/>
      <c r="DC120" s="860"/>
      <c r="DD120" s="860"/>
      <c r="DE120" s="860"/>
      <c r="DF120" s="861"/>
      <c r="DG120" s="848">
        <v>6920262</v>
      </c>
      <c r="DH120" s="829"/>
      <c r="DI120" s="829"/>
      <c r="DJ120" s="829"/>
      <c r="DK120" s="829"/>
      <c r="DL120" s="829">
        <v>8093445</v>
      </c>
      <c r="DM120" s="829"/>
      <c r="DN120" s="829"/>
      <c r="DO120" s="829"/>
      <c r="DP120" s="829"/>
      <c r="DQ120" s="829">
        <v>7798405</v>
      </c>
      <c r="DR120" s="829"/>
      <c r="DS120" s="829"/>
      <c r="DT120" s="829"/>
      <c r="DU120" s="829"/>
      <c r="DV120" s="830">
        <v>11.3</v>
      </c>
      <c r="DW120" s="830"/>
      <c r="DX120" s="830"/>
      <c r="DY120" s="830"/>
      <c r="DZ120" s="831"/>
    </row>
    <row r="121" spans="1:130" s="212" customFormat="1" ht="26.25" customHeight="1" x14ac:dyDescent="0.25">
      <c r="A121" s="807"/>
      <c r="B121" s="808"/>
      <c r="C121" s="850" t="s">
        <v>451</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452</v>
      </c>
      <c r="BA121" s="739"/>
      <c r="BB121" s="739"/>
      <c r="BC121" s="739"/>
      <c r="BD121" s="739"/>
      <c r="BE121" s="739"/>
      <c r="BF121" s="739"/>
      <c r="BG121" s="739"/>
      <c r="BH121" s="739"/>
      <c r="BI121" s="739"/>
      <c r="BJ121" s="739"/>
      <c r="BK121" s="739"/>
      <c r="BL121" s="739"/>
      <c r="BM121" s="739"/>
      <c r="BN121" s="739"/>
      <c r="BO121" s="739"/>
      <c r="BP121" s="740"/>
      <c r="BQ121" s="803">
        <v>37716577</v>
      </c>
      <c r="BR121" s="804"/>
      <c r="BS121" s="804"/>
      <c r="BT121" s="804"/>
      <c r="BU121" s="804"/>
      <c r="BV121" s="804">
        <v>37250258</v>
      </c>
      <c r="BW121" s="804"/>
      <c r="BX121" s="804"/>
      <c r="BY121" s="804"/>
      <c r="BZ121" s="804"/>
      <c r="CA121" s="804">
        <v>36972893</v>
      </c>
      <c r="CB121" s="804"/>
      <c r="CC121" s="804"/>
      <c r="CD121" s="804"/>
      <c r="CE121" s="804"/>
      <c r="CF121" s="862">
        <v>53.7</v>
      </c>
      <c r="CG121" s="863"/>
      <c r="CH121" s="863"/>
      <c r="CI121" s="863"/>
      <c r="CJ121" s="863"/>
      <c r="CK121" s="856"/>
      <c r="CL121" s="842"/>
      <c r="CM121" s="842"/>
      <c r="CN121" s="842"/>
      <c r="CO121" s="843"/>
      <c r="CP121" s="822" t="s">
        <v>394</v>
      </c>
      <c r="CQ121" s="823"/>
      <c r="CR121" s="823"/>
      <c r="CS121" s="823"/>
      <c r="CT121" s="823"/>
      <c r="CU121" s="823"/>
      <c r="CV121" s="823"/>
      <c r="CW121" s="823"/>
      <c r="CX121" s="823"/>
      <c r="CY121" s="823"/>
      <c r="CZ121" s="823"/>
      <c r="DA121" s="823"/>
      <c r="DB121" s="823"/>
      <c r="DC121" s="823"/>
      <c r="DD121" s="823"/>
      <c r="DE121" s="823"/>
      <c r="DF121" s="824"/>
      <c r="DG121" s="803">
        <v>276886</v>
      </c>
      <c r="DH121" s="804"/>
      <c r="DI121" s="804"/>
      <c r="DJ121" s="804"/>
      <c r="DK121" s="804"/>
      <c r="DL121" s="804">
        <v>298211</v>
      </c>
      <c r="DM121" s="804"/>
      <c r="DN121" s="804"/>
      <c r="DO121" s="804"/>
      <c r="DP121" s="804"/>
      <c r="DQ121" s="804">
        <v>375877</v>
      </c>
      <c r="DR121" s="804"/>
      <c r="DS121" s="804"/>
      <c r="DT121" s="804"/>
      <c r="DU121" s="804"/>
      <c r="DV121" s="781">
        <v>0.5</v>
      </c>
      <c r="DW121" s="781"/>
      <c r="DX121" s="781"/>
      <c r="DY121" s="781"/>
      <c r="DZ121" s="782"/>
    </row>
    <row r="122" spans="1:130" s="212" customFormat="1" ht="26.25" customHeight="1" x14ac:dyDescent="0.25">
      <c r="A122" s="807"/>
      <c r="B122" s="808"/>
      <c r="C122" s="802" t="s">
        <v>434</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453</v>
      </c>
      <c r="BA122" s="826"/>
      <c r="BB122" s="826"/>
      <c r="BC122" s="826"/>
      <c r="BD122" s="826"/>
      <c r="BE122" s="826"/>
      <c r="BF122" s="826"/>
      <c r="BG122" s="826"/>
      <c r="BH122" s="826"/>
      <c r="BI122" s="826"/>
      <c r="BJ122" s="826"/>
      <c r="BK122" s="826"/>
      <c r="BL122" s="826"/>
      <c r="BM122" s="826"/>
      <c r="BN122" s="826"/>
      <c r="BO122" s="826"/>
      <c r="BP122" s="827"/>
      <c r="BQ122" s="866">
        <v>109267309</v>
      </c>
      <c r="BR122" s="832"/>
      <c r="BS122" s="832"/>
      <c r="BT122" s="832"/>
      <c r="BU122" s="832"/>
      <c r="BV122" s="832">
        <v>104616570</v>
      </c>
      <c r="BW122" s="832"/>
      <c r="BX122" s="832"/>
      <c r="BY122" s="832"/>
      <c r="BZ122" s="832"/>
      <c r="CA122" s="832">
        <v>99661498</v>
      </c>
      <c r="CB122" s="832"/>
      <c r="CC122" s="832"/>
      <c r="CD122" s="832"/>
      <c r="CE122" s="832"/>
      <c r="CF122" s="833">
        <v>144.69999999999999</v>
      </c>
      <c r="CG122" s="834"/>
      <c r="CH122" s="834"/>
      <c r="CI122" s="834"/>
      <c r="CJ122" s="834"/>
      <c r="CK122" s="856"/>
      <c r="CL122" s="842"/>
      <c r="CM122" s="842"/>
      <c r="CN122" s="842"/>
      <c r="CO122" s="843"/>
      <c r="CP122" s="822" t="s">
        <v>398</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v>93450</v>
      </c>
      <c r="DM122" s="804"/>
      <c r="DN122" s="804"/>
      <c r="DO122" s="804"/>
      <c r="DP122" s="804"/>
      <c r="DQ122" s="804">
        <v>189950</v>
      </c>
      <c r="DR122" s="804"/>
      <c r="DS122" s="804"/>
      <c r="DT122" s="804"/>
      <c r="DU122" s="804"/>
      <c r="DV122" s="781">
        <v>0.3</v>
      </c>
      <c r="DW122" s="781"/>
      <c r="DX122" s="781"/>
      <c r="DY122" s="781"/>
      <c r="DZ122" s="782"/>
    </row>
    <row r="123" spans="1:130" s="212" customFormat="1" ht="26.25" customHeight="1" x14ac:dyDescent="0.25">
      <c r="A123" s="807"/>
      <c r="B123" s="808"/>
      <c r="C123" s="802" t="s">
        <v>440</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454</v>
      </c>
      <c r="BP123" s="865"/>
      <c r="BQ123" s="819">
        <v>176278341</v>
      </c>
      <c r="BR123" s="820"/>
      <c r="BS123" s="820"/>
      <c r="BT123" s="820"/>
      <c r="BU123" s="820"/>
      <c r="BV123" s="820">
        <v>173305044</v>
      </c>
      <c r="BW123" s="820"/>
      <c r="BX123" s="820"/>
      <c r="BY123" s="820"/>
      <c r="BZ123" s="820"/>
      <c r="CA123" s="820">
        <v>166119546</v>
      </c>
      <c r="CB123" s="820"/>
      <c r="CC123" s="820"/>
      <c r="CD123" s="820"/>
      <c r="CE123" s="820"/>
      <c r="CF123" s="735"/>
      <c r="CG123" s="736"/>
      <c r="CH123" s="736"/>
      <c r="CI123" s="736"/>
      <c r="CJ123" s="821"/>
      <c r="CK123" s="856"/>
      <c r="CL123" s="842"/>
      <c r="CM123" s="842"/>
      <c r="CN123" s="842"/>
      <c r="CO123" s="843"/>
      <c r="CP123" s="822" t="s">
        <v>396</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3">
      <c r="A124" s="807"/>
      <c r="B124" s="808"/>
      <c r="C124" s="802" t="s">
        <v>443</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455</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456</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5">
      <c r="A125" s="807"/>
      <c r="B125" s="808"/>
      <c r="C125" s="802" t="s">
        <v>445</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457</v>
      </c>
      <c r="CL125" s="839"/>
      <c r="CM125" s="839"/>
      <c r="CN125" s="839"/>
      <c r="CO125" s="840"/>
      <c r="CP125" s="847" t="s">
        <v>458</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3">
      <c r="A126" s="807"/>
      <c r="B126" s="808"/>
      <c r="C126" s="802" t="s">
        <v>447</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459</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5">
      <c r="A127" s="809"/>
      <c r="B127" s="810"/>
      <c r="C127" s="825" t="s">
        <v>460</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461</v>
      </c>
      <c r="AY127" s="799"/>
      <c r="AZ127" s="799"/>
      <c r="BA127" s="799"/>
      <c r="BB127" s="799"/>
      <c r="BC127" s="799"/>
      <c r="BD127" s="799"/>
      <c r="BE127" s="800"/>
      <c r="BF127" s="798" t="s">
        <v>462</v>
      </c>
      <c r="BG127" s="799"/>
      <c r="BH127" s="799"/>
      <c r="BI127" s="799"/>
      <c r="BJ127" s="799"/>
      <c r="BK127" s="799"/>
      <c r="BL127" s="800"/>
      <c r="BM127" s="798" t="s">
        <v>463</v>
      </c>
      <c r="BN127" s="799"/>
      <c r="BO127" s="799"/>
      <c r="BP127" s="799"/>
      <c r="BQ127" s="799"/>
      <c r="BR127" s="799"/>
      <c r="BS127" s="800"/>
      <c r="BT127" s="798" t="s">
        <v>464</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465</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3">
      <c r="A128" s="783" t="s">
        <v>466</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467</v>
      </c>
      <c r="X128" s="785"/>
      <c r="Y128" s="785"/>
      <c r="Z128" s="786"/>
      <c r="AA128" s="787">
        <v>4251203</v>
      </c>
      <c r="AB128" s="788"/>
      <c r="AC128" s="788"/>
      <c r="AD128" s="788"/>
      <c r="AE128" s="789"/>
      <c r="AF128" s="790">
        <v>4037676</v>
      </c>
      <c r="AG128" s="788"/>
      <c r="AH128" s="788"/>
      <c r="AI128" s="788"/>
      <c r="AJ128" s="789"/>
      <c r="AK128" s="790">
        <v>4273922</v>
      </c>
      <c r="AL128" s="788"/>
      <c r="AM128" s="788"/>
      <c r="AN128" s="788"/>
      <c r="AO128" s="789"/>
      <c r="AP128" s="791"/>
      <c r="AQ128" s="792"/>
      <c r="AR128" s="792"/>
      <c r="AS128" s="792"/>
      <c r="AT128" s="793"/>
      <c r="AU128" s="214"/>
      <c r="AV128" s="214"/>
      <c r="AW128" s="214"/>
      <c r="AX128" s="794" t="s">
        <v>468</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469</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470</v>
      </c>
      <c r="X129" s="764"/>
      <c r="Y129" s="764"/>
      <c r="Z129" s="765"/>
      <c r="AA129" s="766">
        <v>73295706</v>
      </c>
      <c r="AB129" s="767"/>
      <c r="AC129" s="767"/>
      <c r="AD129" s="767"/>
      <c r="AE129" s="768"/>
      <c r="AF129" s="769">
        <v>75498436</v>
      </c>
      <c r="AG129" s="767"/>
      <c r="AH129" s="767"/>
      <c r="AI129" s="767"/>
      <c r="AJ129" s="768"/>
      <c r="AK129" s="769">
        <v>77712272</v>
      </c>
      <c r="AL129" s="767"/>
      <c r="AM129" s="767"/>
      <c r="AN129" s="767"/>
      <c r="AO129" s="768"/>
      <c r="AP129" s="770"/>
      <c r="AQ129" s="771"/>
      <c r="AR129" s="771"/>
      <c r="AS129" s="771"/>
      <c r="AT129" s="772"/>
      <c r="AU129" s="215"/>
      <c r="AV129" s="215"/>
      <c r="AW129" s="215"/>
      <c r="AX129" s="738" t="s">
        <v>471</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5">
      <c r="A130" s="761" t="s">
        <v>472</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473</v>
      </c>
      <c r="X130" s="764"/>
      <c r="Y130" s="764"/>
      <c r="Z130" s="765"/>
      <c r="AA130" s="766">
        <v>8717132</v>
      </c>
      <c r="AB130" s="767"/>
      <c r="AC130" s="767"/>
      <c r="AD130" s="767"/>
      <c r="AE130" s="768"/>
      <c r="AF130" s="769">
        <v>8800026</v>
      </c>
      <c r="AG130" s="767"/>
      <c r="AH130" s="767"/>
      <c r="AI130" s="767"/>
      <c r="AJ130" s="768"/>
      <c r="AK130" s="769">
        <v>8850965</v>
      </c>
      <c r="AL130" s="767"/>
      <c r="AM130" s="767"/>
      <c r="AN130" s="767"/>
      <c r="AO130" s="768"/>
      <c r="AP130" s="770"/>
      <c r="AQ130" s="771"/>
      <c r="AR130" s="771"/>
      <c r="AS130" s="771"/>
      <c r="AT130" s="772"/>
      <c r="AU130" s="215"/>
      <c r="AV130" s="215"/>
      <c r="AW130" s="215"/>
      <c r="AX130" s="738" t="s">
        <v>474</v>
      </c>
      <c r="AY130" s="739"/>
      <c r="AZ130" s="739"/>
      <c r="BA130" s="739"/>
      <c r="BB130" s="739"/>
      <c r="BC130" s="739"/>
      <c r="BD130" s="739"/>
      <c r="BE130" s="740"/>
      <c r="BF130" s="741">
        <v>-0.4</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3">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475</v>
      </c>
      <c r="X131" s="748"/>
      <c r="Y131" s="748"/>
      <c r="Z131" s="749"/>
      <c r="AA131" s="750">
        <v>64578574</v>
      </c>
      <c r="AB131" s="751"/>
      <c r="AC131" s="751"/>
      <c r="AD131" s="751"/>
      <c r="AE131" s="752"/>
      <c r="AF131" s="753">
        <v>66698410</v>
      </c>
      <c r="AG131" s="751"/>
      <c r="AH131" s="751"/>
      <c r="AI131" s="751"/>
      <c r="AJ131" s="752"/>
      <c r="AK131" s="753">
        <v>68861307</v>
      </c>
      <c r="AL131" s="751"/>
      <c r="AM131" s="751"/>
      <c r="AN131" s="751"/>
      <c r="AO131" s="752"/>
      <c r="AP131" s="754"/>
      <c r="AQ131" s="755"/>
      <c r="AR131" s="755"/>
      <c r="AS131" s="755"/>
      <c r="AT131" s="756"/>
      <c r="AU131" s="215"/>
      <c r="AV131" s="215"/>
      <c r="AW131" s="215"/>
      <c r="AX131" s="716" t="s">
        <v>476</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5">
      <c r="A132" s="725" t="s">
        <v>477</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478</v>
      </c>
      <c r="W132" s="729"/>
      <c r="X132" s="729"/>
      <c r="Y132" s="729"/>
      <c r="Z132" s="730"/>
      <c r="AA132" s="731">
        <v>-0.51457004900000003</v>
      </c>
      <c r="AB132" s="732"/>
      <c r="AC132" s="732"/>
      <c r="AD132" s="732"/>
      <c r="AE132" s="733"/>
      <c r="AF132" s="734">
        <v>-0.295923096</v>
      </c>
      <c r="AG132" s="732"/>
      <c r="AH132" s="732"/>
      <c r="AI132" s="732"/>
      <c r="AJ132" s="733"/>
      <c r="AK132" s="734">
        <v>-0.46895856899999999</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3">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479</v>
      </c>
      <c r="W133" s="708"/>
      <c r="X133" s="708"/>
      <c r="Y133" s="708"/>
      <c r="Z133" s="709"/>
      <c r="AA133" s="710">
        <v>-0.5</v>
      </c>
      <c r="AB133" s="711"/>
      <c r="AC133" s="711"/>
      <c r="AD133" s="711"/>
      <c r="AE133" s="712"/>
      <c r="AF133" s="710">
        <v>-0.4</v>
      </c>
      <c r="AG133" s="711"/>
      <c r="AH133" s="711"/>
      <c r="AI133" s="711"/>
      <c r="AJ133" s="712"/>
      <c r="AK133" s="710">
        <v>-0.4</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2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FvUvjuw9M9hHsQBr62TkPj7bvV1k74z4lA1hOnPxnlDWNnOck1NBPUumpUGeXAfRa2B01TJ37M4NSCiNyJQpbw==" saltValue="Ygyw2p3QGWCIG1MUXy22j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5"/>
  <cols>
    <col min="1" max="120" width="2.73046875" style="242" customWidth="1"/>
    <col min="121" max="121" width="0" style="241" hidden="1" customWidth="1"/>
    <col min="122" max="16384" width="9" style="241" hidden="1"/>
  </cols>
  <sheetData>
    <row r="1" spans="1:120" ht="12.75" x14ac:dyDescent="0.2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2.75" x14ac:dyDescent="0.25"/>
    <row r="3" spans="1:120" ht="12.75" x14ac:dyDescent="0.25"/>
    <row r="4" spans="1:120" ht="12.75" x14ac:dyDescent="0.25"/>
    <row r="5" spans="1:120" ht="12.75" x14ac:dyDescent="0.25"/>
    <row r="6" spans="1:120" ht="12.75" x14ac:dyDescent="0.25"/>
    <row r="7" spans="1:120" ht="12.75" x14ac:dyDescent="0.25"/>
    <row r="8" spans="1:120" ht="12.75" x14ac:dyDescent="0.25"/>
    <row r="9" spans="1:120" ht="12.75" x14ac:dyDescent="0.25"/>
    <row r="10" spans="1:120" ht="12.75" x14ac:dyDescent="0.25"/>
    <row r="11" spans="1:120" ht="12.75" x14ac:dyDescent="0.25"/>
    <row r="12" spans="1:120" ht="12.75" x14ac:dyDescent="0.25"/>
    <row r="13" spans="1:120" ht="12.75" x14ac:dyDescent="0.25"/>
    <row r="14" spans="1:120" ht="12.75" x14ac:dyDescent="0.25"/>
    <row r="15" spans="1:120" ht="12.75" x14ac:dyDescent="0.25"/>
    <row r="16" spans="1:120" ht="12.75" x14ac:dyDescent="0.25">
      <c r="DP16" s="241"/>
    </row>
    <row r="17" spans="119:120" ht="12.75" x14ac:dyDescent="0.25">
      <c r="DP17" s="241"/>
    </row>
    <row r="18" spans="119:120" ht="12.75" x14ac:dyDescent="0.25"/>
    <row r="19" spans="119:120" ht="12.75" x14ac:dyDescent="0.25"/>
    <row r="20" spans="119:120" ht="12.75" x14ac:dyDescent="0.25">
      <c r="DO20" s="241"/>
      <c r="DP20" s="241"/>
    </row>
    <row r="21" spans="119:120" ht="12.75" x14ac:dyDescent="0.25">
      <c r="DP21" s="241"/>
    </row>
    <row r="22" spans="119:120" ht="12.75" x14ac:dyDescent="0.25"/>
    <row r="23" spans="119:120" ht="12.75" x14ac:dyDescent="0.25">
      <c r="DO23" s="241"/>
      <c r="DP23" s="241"/>
    </row>
    <row r="24" spans="119:120" ht="12.75" x14ac:dyDescent="0.25">
      <c r="DP24" s="241"/>
    </row>
    <row r="25" spans="119:120" ht="12.75" x14ac:dyDescent="0.25">
      <c r="DP25" s="241"/>
    </row>
    <row r="26" spans="119:120" ht="12.75" x14ac:dyDescent="0.25">
      <c r="DO26" s="241"/>
      <c r="DP26" s="241"/>
    </row>
    <row r="27" spans="119:120" ht="12.75" x14ac:dyDescent="0.25"/>
    <row r="28" spans="119:120" ht="12.75" x14ac:dyDescent="0.25">
      <c r="DO28" s="241"/>
      <c r="DP28" s="241"/>
    </row>
    <row r="29" spans="119:120" ht="12.75" x14ac:dyDescent="0.25">
      <c r="DP29" s="241"/>
    </row>
    <row r="30" spans="119:120" ht="12.75" x14ac:dyDescent="0.25"/>
    <row r="31" spans="119:120" ht="12.75" x14ac:dyDescent="0.25">
      <c r="DO31" s="241"/>
      <c r="DP31" s="241"/>
    </row>
    <row r="32" spans="119:120" ht="12.75" x14ac:dyDescent="0.25"/>
    <row r="33" spans="98:120" ht="12.75" x14ac:dyDescent="0.25">
      <c r="DO33" s="241"/>
      <c r="DP33" s="241"/>
    </row>
    <row r="34" spans="98:120" ht="12.75" x14ac:dyDescent="0.25">
      <c r="DM34" s="241"/>
    </row>
    <row r="35" spans="98:120" ht="12.75" x14ac:dyDescent="0.25">
      <c r="CT35" s="241"/>
      <c r="CU35" s="241"/>
      <c r="CV35" s="241"/>
      <c r="CY35" s="241"/>
      <c r="CZ35" s="241"/>
      <c r="DA35" s="241"/>
      <c r="DD35" s="241"/>
      <c r="DE35" s="241"/>
      <c r="DF35" s="241"/>
      <c r="DI35" s="241"/>
      <c r="DJ35" s="241"/>
      <c r="DK35" s="241"/>
      <c r="DM35" s="241"/>
      <c r="DN35" s="241"/>
      <c r="DO35" s="241"/>
      <c r="DP35" s="241"/>
    </row>
    <row r="36" spans="98:120" ht="12.75" x14ac:dyDescent="0.25"/>
    <row r="37" spans="98:120" ht="12.75" x14ac:dyDescent="0.25">
      <c r="CW37" s="241"/>
      <c r="DB37" s="241"/>
      <c r="DG37" s="241"/>
      <c r="DL37" s="241"/>
      <c r="DP37" s="241"/>
    </row>
    <row r="38" spans="98:120" ht="12.75" x14ac:dyDescent="0.25">
      <c r="CT38" s="241"/>
      <c r="CU38" s="241"/>
      <c r="CV38" s="241"/>
      <c r="CW38" s="241"/>
      <c r="CY38" s="241"/>
      <c r="CZ38" s="241"/>
      <c r="DA38" s="241"/>
      <c r="DB38" s="241"/>
      <c r="DD38" s="241"/>
      <c r="DE38" s="241"/>
      <c r="DF38" s="241"/>
      <c r="DG38" s="241"/>
      <c r="DI38" s="241"/>
      <c r="DJ38" s="241"/>
      <c r="DK38" s="241"/>
      <c r="DL38" s="241"/>
      <c r="DN38" s="241"/>
      <c r="DO38" s="241"/>
      <c r="DP38" s="241"/>
    </row>
    <row r="39" spans="98:120" ht="12.75" x14ac:dyDescent="0.25"/>
    <row r="40" spans="98:120" ht="12.75" x14ac:dyDescent="0.25"/>
    <row r="41" spans="98:120" ht="12.75" x14ac:dyDescent="0.25"/>
    <row r="42" spans="98:120" ht="12.75" x14ac:dyDescent="0.25"/>
    <row r="43" spans="98:120" ht="12.75" x14ac:dyDescent="0.25"/>
    <row r="44" spans="98:120" ht="12.75" x14ac:dyDescent="0.25"/>
    <row r="45" spans="98:120" ht="12.75" x14ac:dyDescent="0.25"/>
    <row r="46" spans="98:120" ht="12.75" x14ac:dyDescent="0.25"/>
    <row r="47" spans="98:120" ht="12.75" x14ac:dyDescent="0.25"/>
    <row r="48" spans="98:120" ht="12.75" x14ac:dyDescent="0.25"/>
    <row r="49" spans="22:120" ht="12.75" x14ac:dyDescent="0.25">
      <c r="DN49" s="241"/>
      <c r="DO49" s="241"/>
      <c r="DP49" s="241"/>
    </row>
    <row r="50" spans="22:120" ht="12.75" x14ac:dyDescent="0.25"/>
    <row r="51" spans="22:120" ht="12.75" x14ac:dyDescent="0.25"/>
    <row r="52" spans="22:120" ht="12.75" x14ac:dyDescent="0.25"/>
    <row r="53" spans="22:120" ht="12.75" x14ac:dyDescent="0.25"/>
    <row r="54" spans="22:120" ht="12.75" x14ac:dyDescent="0.25"/>
    <row r="55" spans="22:120" ht="12.75" x14ac:dyDescent="0.25"/>
    <row r="56" spans="22:120" ht="12.75" x14ac:dyDescent="0.25"/>
    <row r="57" spans="22:120" ht="12.75" x14ac:dyDescent="0.25"/>
    <row r="58" spans="22:120" ht="12.75" x14ac:dyDescent="0.25"/>
    <row r="59" spans="22:120" ht="12.75" x14ac:dyDescent="0.25"/>
    <row r="60" spans="22:120" ht="12.75" x14ac:dyDescent="0.25"/>
    <row r="61" spans="22:120" ht="12.75" x14ac:dyDescent="0.25"/>
    <row r="62" spans="22:120" ht="12.75" x14ac:dyDescent="0.25"/>
    <row r="63" spans="22:120" ht="12.75" x14ac:dyDescent="0.25">
      <c r="W63" s="241"/>
      <c r="CS63" s="241"/>
      <c r="CX63" s="241"/>
      <c r="DC63" s="241"/>
      <c r="DH63" s="241"/>
    </row>
    <row r="64" spans="22:120" ht="12.75" x14ac:dyDescent="0.25">
      <c r="V64" s="241"/>
    </row>
    <row r="65" spans="15:120" ht="12.75" x14ac:dyDescent="0.2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2.75" x14ac:dyDescent="0.25">
      <c r="Q66" s="241"/>
      <c r="S66" s="241"/>
      <c r="U66" s="241"/>
      <c r="DM66" s="241"/>
    </row>
    <row r="67" spans="15:120" ht="12.75" x14ac:dyDescent="0.2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2.75" x14ac:dyDescent="0.25"/>
    <row r="69" spans="15:120" ht="12.75" x14ac:dyDescent="0.25"/>
    <row r="70" spans="15:120" ht="12.75" x14ac:dyDescent="0.25"/>
    <row r="71" spans="15:120" ht="12.75" x14ac:dyDescent="0.25"/>
    <row r="72" spans="15:120" ht="12.75" x14ac:dyDescent="0.25">
      <c r="DP72" s="241"/>
    </row>
    <row r="73" spans="15:120" ht="12.75" x14ac:dyDescent="0.25">
      <c r="DP73" s="241"/>
    </row>
    <row r="74" spans="15:120" ht="12.75" x14ac:dyDescent="0.25"/>
    <row r="75" spans="15:120" ht="12.75" x14ac:dyDescent="0.25"/>
    <row r="76" spans="15:120" ht="12.75" x14ac:dyDescent="0.25"/>
    <row r="77" spans="15:120" ht="12.75" x14ac:dyDescent="0.25"/>
    <row r="78" spans="15:120" ht="12.75" x14ac:dyDescent="0.25"/>
    <row r="79" spans="15:120" ht="12.75" x14ac:dyDescent="0.25"/>
    <row r="80" spans="15:120" ht="12.75" x14ac:dyDescent="0.25"/>
    <row r="81" spans="97:112" ht="12.75" x14ac:dyDescent="0.25"/>
    <row r="82" spans="97:112" ht="12.75" x14ac:dyDescent="0.25"/>
    <row r="83" spans="97:112" ht="12.75" x14ac:dyDescent="0.25"/>
    <row r="84" spans="97:112" ht="12.75" x14ac:dyDescent="0.25"/>
    <row r="85" spans="97:112" ht="12.75" x14ac:dyDescent="0.25"/>
    <row r="86" spans="97:112" ht="12.75" x14ac:dyDescent="0.25"/>
    <row r="87" spans="97:112" ht="12.75" x14ac:dyDescent="0.25"/>
    <row r="88" spans="97:112" ht="12.75" x14ac:dyDescent="0.25"/>
    <row r="89" spans="97:112" ht="12.75" x14ac:dyDescent="0.25"/>
    <row r="90" spans="97:112" ht="12.75" x14ac:dyDescent="0.25"/>
    <row r="91" spans="97:112" ht="12.75" x14ac:dyDescent="0.25"/>
    <row r="92" spans="97:112" ht="12.75" x14ac:dyDescent="0.25"/>
    <row r="93" spans="97:112" ht="12.75" x14ac:dyDescent="0.25"/>
    <row r="94" spans="97:112" ht="12.75" x14ac:dyDescent="0.25"/>
    <row r="95" spans="97:112" ht="12.75" x14ac:dyDescent="0.25"/>
    <row r="96" spans="97:112" ht="12.75" x14ac:dyDescent="0.25">
      <c r="CS96" s="241"/>
      <c r="CX96" s="241"/>
      <c r="DC96" s="241"/>
      <c r="DH96" s="241"/>
    </row>
    <row r="97" spans="24:120" ht="12.75" x14ac:dyDescent="0.25">
      <c r="CS97" s="241"/>
      <c r="CX97" s="241"/>
      <c r="DC97" s="241"/>
      <c r="DH97" s="241"/>
      <c r="DP97" s="242" t="s">
        <v>480</v>
      </c>
    </row>
    <row r="98" spans="24:120" ht="12.75" hidden="1" x14ac:dyDescent="0.25">
      <c r="CS98" s="241"/>
      <c r="CX98" s="241"/>
      <c r="DC98" s="241"/>
      <c r="DH98" s="241"/>
    </row>
    <row r="99" spans="24:120" ht="12.75" hidden="1" x14ac:dyDescent="0.25">
      <c r="CS99" s="241"/>
      <c r="CX99" s="241"/>
      <c r="DC99" s="241"/>
      <c r="DH99" s="241"/>
    </row>
    <row r="101" spans="24:120" ht="12" hidden="1" customHeight="1" x14ac:dyDescent="0.2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5">
      <c r="CU102" s="241"/>
      <c r="CZ102" s="241"/>
      <c r="DE102" s="241"/>
      <c r="DJ102" s="241"/>
      <c r="DM102" s="241"/>
    </row>
    <row r="103" spans="24:120" ht="12.75" hidden="1" x14ac:dyDescent="0.25">
      <c r="CT103" s="241"/>
      <c r="CV103" s="241"/>
      <c r="CW103" s="241"/>
      <c r="CY103" s="241"/>
      <c r="DA103" s="241"/>
      <c r="DB103" s="241"/>
      <c r="DD103" s="241"/>
      <c r="DF103" s="241"/>
      <c r="DG103" s="241"/>
      <c r="DI103" s="241"/>
      <c r="DK103" s="241"/>
      <c r="DL103" s="241"/>
      <c r="DM103" s="241"/>
      <c r="DN103" s="241"/>
      <c r="DO103" s="241"/>
      <c r="DP103" s="241"/>
    </row>
    <row r="104" spans="24:120" ht="12.75" hidden="1" x14ac:dyDescent="0.25">
      <c r="CV104" s="241"/>
      <c r="CW104" s="241"/>
      <c r="DA104" s="241"/>
      <c r="DB104" s="241"/>
      <c r="DF104" s="241"/>
      <c r="DG104" s="241"/>
      <c r="DK104" s="241"/>
      <c r="DL104" s="241"/>
      <c r="DN104" s="241"/>
      <c r="DO104" s="241"/>
      <c r="DP104" s="241"/>
    </row>
    <row r="105" spans="24:120" ht="12.75" hidden="1" customHeight="1" x14ac:dyDescent="0.25"/>
  </sheetData>
  <sheetProtection algorithmName="SHA-512" hashValue="e+bKtdyU1tnDYVRPDEc8EW3Q8mv5mCId4tpB4rI0UtFOqm871rvofAEeHH5RkMX0I+VkFhms+WgLWz1a8nQLmw==" saltValue="8NKkK7yWwQOMe6bGVPvPHA=="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5"/>
  <cols>
    <col min="1" max="116" width="2.59765625" style="242" customWidth="1"/>
    <col min="117" max="16384" width="9" style="241" hidden="1"/>
  </cols>
  <sheetData>
    <row r="1" spans="2:116" ht="12.75" x14ac:dyDescent="0.2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2.75" x14ac:dyDescent="0.25"/>
    <row r="3" spans="2:116" ht="12.75" x14ac:dyDescent="0.25"/>
    <row r="4" spans="2:116" ht="12.75" x14ac:dyDescent="0.2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2.75" x14ac:dyDescent="0.2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2.75" x14ac:dyDescent="0.25"/>
    <row r="7" spans="2:116" ht="12.75" x14ac:dyDescent="0.25"/>
    <row r="8" spans="2:116" ht="12.75" x14ac:dyDescent="0.25"/>
    <row r="9" spans="2:116" ht="12.75" x14ac:dyDescent="0.25"/>
    <row r="10" spans="2:116" ht="12.75" x14ac:dyDescent="0.25"/>
    <row r="11" spans="2:116" ht="12.75" x14ac:dyDescent="0.25"/>
    <row r="12" spans="2:116" ht="12.75" x14ac:dyDescent="0.25"/>
    <row r="13" spans="2:116" ht="12.75" x14ac:dyDescent="0.25"/>
    <row r="14" spans="2:116" ht="12.75" x14ac:dyDescent="0.25"/>
    <row r="15" spans="2:116" ht="12.75" x14ac:dyDescent="0.25"/>
    <row r="16" spans="2:116" ht="12.75" x14ac:dyDescent="0.25"/>
    <row r="17" spans="9:116" ht="12.75" x14ac:dyDescent="0.25"/>
    <row r="18" spans="9:116" ht="12.75" x14ac:dyDescent="0.2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2.75" x14ac:dyDescent="0.25"/>
    <row r="20" spans="9:116" ht="12.75" x14ac:dyDescent="0.25"/>
    <row r="21" spans="9:116" ht="12.75" x14ac:dyDescent="0.25">
      <c r="DL21" s="241"/>
    </row>
    <row r="22" spans="9:116" ht="12.75" x14ac:dyDescent="0.25">
      <c r="DI22" s="241"/>
      <c r="DJ22" s="241"/>
      <c r="DK22" s="241"/>
      <c r="DL22" s="241"/>
    </row>
    <row r="23" spans="9:116" ht="12.75" x14ac:dyDescent="0.25">
      <c r="CY23" s="241"/>
      <c r="CZ23" s="241"/>
      <c r="DA23" s="241"/>
      <c r="DB23" s="241"/>
      <c r="DC23" s="241"/>
      <c r="DD23" s="241"/>
      <c r="DE23" s="241"/>
      <c r="DF23" s="241"/>
      <c r="DG23" s="241"/>
      <c r="DH23" s="241"/>
      <c r="DI23" s="241"/>
      <c r="DJ23" s="241"/>
      <c r="DK23" s="241"/>
      <c r="DL23" s="241"/>
    </row>
    <row r="24" spans="9:116" ht="12.75" x14ac:dyDescent="0.25"/>
    <row r="25" spans="9:116" ht="12.75" x14ac:dyDescent="0.25"/>
    <row r="26" spans="9:116" ht="12.75" x14ac:dyDescent="0.25"/>
    <row r="27" spans="9:116" ht="12.75" x14ac:dyDescent="0.25"/>
    <row r="28" spans="9:116" ht="12.75" x14ac:dyDescent="0.25"/>
    <row r="29" spans="9:116" ht="12.75" x14ac:dyDescent="0.25"/>
    <row r="30" spans="9:116" ht="12.75" x14ac:dyDescent="0.25"/>
    <row r="31" spans="9:116" ht="12.75" x14ac:dyDescent="0.25"/>
    <row r="32" spans="9:116" ht="12.75" x14ac:dyDescent="0.25"/>
    <row r="33" spans="15:116" ht="12.75" x14ac:dyDescent="0.25"/>
    <row r="34" spans="15:116" ht="12.75" x14ac:dyDescent="0.25"/>
    <row r="35" spans="15:116" ht="12.75" x14ac:dyDescent="0.25">
      <c r="CZ35" s="241"/>
      <c r="DA35" s="241"/>
      <c r="DB35" s="241"/>
      <c r="DC35" s="241"/>
      <c r="DD35" s="241"/>
      <c r="DE35" s="241"/>
      <c r="DF35" s="241"/>
      <c r="DG35" s="241"/>
      <c r="DH35" s="241"/>
      <c r="DI35" s="241"/>
      <c r="DJ35" s="241"/>
      <c r="DK35" s="241"/>
      <c r="DL35" s="241"/>
    </row>
    <row r="36" spans="15:116" ht="12.75" x14ac:dyDescent="0.25"/>
    <row r="37" spans="15:116" ht="12.75" x14ac:dyDescent="0.25">
      <c r="DL37" s="241"/>
    </row>
    <row r="38" spans="15:116" ht="12.75" x14ac:dyDescent="0.25">
      <c r="DI38" s="241"/>
      <c r="DJ38" s="241"/>
      <c r="DK38" s="241"/>
      <c r="DL38" s="241"/>
    </row>
    <row r="39" spans="15:116" ht="12.75" x14ac:dyDescent="0.25"/>
    <row r="40" spans="15:116" ht="12.75" x14ac:dyDescent="0.25"/>
    <row r="41" spans="15:116" ht="12.75" x14ac:dyDescent="0.25"/>
    <row r="42" spans="15:116" ht="12.75" x14ac:dyDescent="0.25"/>
    <row r="43" spans="15:116" ht="12.75" x14ac:dyDescent="0.2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2.75" x14ac:dyDescent="0.25">
      <c r="DL44" s="241"/>
    </row>
    <row r="45" spans="15:116" ht="12.75" x14ac:dyDescent="0.25"/>
    <row r="46" spans="15:116" ht="12.75" x14ac:dyDescent="0.25">
      <c r="DA46" s="241"/>
      <c r="DB46" s="241"/>
      <c r="DC46" s="241"/>
      <c r="DD46" s="241"/>
      <c r="DE46" s="241"/>
      <c r="DF46" s="241"/>
      <c r="DG46" s="241"/>
      <c r="DH46" s="241"/>
      <c r="DI46" s="241"/>
      <c r="DJ46" s="241"/>
      <c r="DK46" s="241"/>
      <c r="DL46" s="241"/>
    </row>
    <row r="47" spans="15:116" ht="12.75" x14ac:dyDescent="0.25"/>
    <row r="48" spans="15:116" ht="12.75" x14ac:dyDescent="0.25"/>
    <row r="49" spans="104:116" ht="12.75" x14ac:dyDescent="0.25"/>
    <row r="50" spans="104:116" ht="12.75" x14ac:dyDescent="0.25">
      <c r="CZ50" s="241"/>
      <c r="DA50" s="241"/>
      <c r="DB50" s="241"/>
      <c r="DC50" s="241"/>
      <c r="DD50" s="241"/>
      <c r="DE50" s="241"/>
      <c r="DF50" s="241"/>
      <c r="DG50" s="241"/>
      <c r="DH50" s="241"/>
      <c r="DI50" s="241"/>
      <c r="DJ50" s="241"/>
      <c r="DK50" s="241"/>
      <c r="DL50" s="241"/>
    </row>
    <row r="51" spans="104:116" ht="12.75" x14ac:dyDescent="0.25"/>
    <row r="52" spans="104:116" ht="12.75" x14ac:dyDescent="0.25"/>
    <row r="53" spans="104:116" ht="12.75" x14ac:dyDescent="0.25">
      <c r="DL53" s="241"/>
    </row>
    <row r="54" spans="104:116" ht="12.75" x14ac:dyDescent="0.25"/>
    <row r="55" spans="104:116" ht="12.75" x14ac:dyDescent="0.25"/>
    <row r="56" spans="104:116" ht="12.75" x14ac:dyDescent="0.25"/>
    <row r="57" spans="104:116" ht="12.75" x14ac:dyDescent="0.25"/>
    <row r="58" spans="104:116" ht="12.75" x14ac:dyDescent="0.25"/>
    <row r="59" spans="104:116" ht="12.75" x14ac:dyDescent="0.25"/>
    <row r="60" spans="104:116" ht="12.75" x14ac:dyDescent="0.25"/>
    <row r="61" spans="104:116" ht="12.75" x14ac:dyDescent="0.25"/>
    <row r="62" spans="104:116" ht="12.75" x14ac:dyDescent="0.25"/>
    <row r="63" spans="104:116" ht="12.75" x14ac:dyDescent="0.25"/>
    <row r="64" spans="104:116" ht="12.75" x14ac:dyDescent="0.25"/>
    <row r="65" spans="107:116" ht="12.75" x14ac:dyDescent="0.25"/>
    <row r="66" spans="107:116" ht="12.75" x14ac:dyDescent="0.25"/>
    <row r="67" spans="107:116" ht="12.75" x14ac:dyDescent="0.25">
      <c r="DC67" s="241"/>
      <c r="DD67" s="241"/>
      <c r="DE67" s="241"/>
      <c r="DF67" s="241"/>
      <c r="DG67" s="241"/>
      <c r="DH67" s="241"/>
      <c r="DI67" s="241"/>
      <c r="DJ67" s="241"/>
      <c r="DK67" s="241"/>
      <c r="DL67" s="241"/>
    </row>
    <row r="68" spans="107:116" ht="12.75" x14ac:dyDescent="0.25"/>
    <row r="69" spans="107:116" ht="12.75" x14ac:dyDescent="0.25"/>
    <row r="70" spans="107:116" ht="12.75" x14ac:dyDescent="0.25"/>
    <row r="71" spans="107:116" ht="12.75" x14ac:dyDescent="0.25"/>
    <row r="72" spans="107:116" ht="12.75" x14ac:dyDescent="0.25"/>
    <row r="73" spans="107:116" ht="12.75" x14ac:dyDescent="0.25"/>
    <row r="74" spans="107:116" ht="12.75" x14ac:dyDescent="0.25"/>
    <row r="75" spans="107:116" ht="12.75" x14ac:dyDescent="0.25"/>
    <row r="76" spans="107:116" ht="12.75" x14ac:dyDescent="0.25"/>
    <row r="77" spans="107:116" ht="12.75" x14ac:dyDescent="0.25"/>
    <row r="78" spans="107:116" ht="12.75" x14ac:dyDescent="0.25"/>
    <row r="79" spans="107:116" ht="12.75" x14ac:dyDescent="0.25"/>
    <row r="80" spans="107:116" ht="12.75" x14ac:dyDescent="0.25"/>
    <row r="81" ht="12.75" x14ac:dyDescent="0.25"/>
    <row r="82" ht="12.75" x14ac:dyDescent="0.25"/>
    <row r="83" ht="12.75" x14ac:dyDescent="0.25"/>
    <row r="84" ht="12.75" x14ac:dyDescent="0.25"/>
    <row r="85" ht="12.75" x14ac:dyDescent="0.25"/>
    <row r="86" ht="12.75" x14ac:dyDescent="0.25"/>
    <row r="87" ht="12.75" x14ac:dyDescent="0.25"/>
    <row r="88" ht="12.75" x14ac:dyDescent="0.25"/>
    <row r="89" ht="12.75" x14ac:dyDescent="0.25"/>
  </sheetData>
  <sheetProtection algorithmName="SHA-512" hashValue="mGbmtvw8bSQHYsSeIekwU21z0uhf2Wo+c6cgXjV3dN2pZKr2osRV2xL+8zwHNO7Ax7zHW2wuoNAJ+UapXZ9L5g==" saltValue="QmCmxBBC/zBA5bKcrxUT3Q==" spinCount="100000" sheet="1" objects="1" scenarios="1"/>
  <dataConsolidate/>
  <phoneticPr fontId="2"/>
  <printOptions horizontalCentered="1" verticalCentered="1"/>
  <pageMargins left="0" right="0" top="0" bottom="0" header="0" footer="0"/>
  <pageSetup paperSize="8" scale="69"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5"/>
  <cols>
    <col min="1" max="36" width="2.46484375" style="243" customWidth="1"/>
    <col min="37" max="44" width="17" style="243" customWidth="1"/>
    <col min="45" max="45" width="6.06640625" style="249" customWidth="1"/>
    <col min="46" max="46" width="3" style="247" customWidth="1"/>
    <col min="47" max="47" width="19.06640625" style="243" hidden="1" customWidth="1"/>
    <col min="48" max="52" width="12.59765625" style="243" hidden="1" customWidth="1"/>
    <col min="53" max="16384" width="8.59765625" style="243" hidden="1"/>
  </cols>
  <sheetData>
    <row r="1" spans="1:46" ht="12.75" x14ac:dyDescent="0.25">
      <c r="AS1" s="243"/>
      <c r="AT1" s="243"/>
    </row>
    <row r="2" spans="1:46" ht="12.75" x14ac:dyDescent="0.25">
      <c r="AS2" s="243"/>
      <c r="AT2" s="243"/>
    </row>
    <row r="3" spans="1:46" ht="12.75" x14ac:dyDescent="0.25">
      <c r="AS3" s="243"/>
      <c r="AT3" s="243"/>
    </row>
    <row r="4" spans="1:46" ht="12.75" x14ac:dyDescent="0.25">
      <c r="AS4" s="243"/>
      <c r="AT4" s="243"/>
    </row>
    <row r="5" spans="1:46" ht="16.149999999999999" x14ac:dyDescent="0.25">
      <c r="A5" s="244" t="s">
        <v>481</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2.75" x14ac:dyDescent="0.25">
      <c r="A6" s="247"/>
      <c r="AK6" s="248" t="s">
        <v>482</v>
      </c>
      <c r="AL6" s="248"/>
      <c r="AM6" s="248"/>
      <c r="AN6" s="248"/>
    </row>
    <row r="7" spans="1:46" ht="13.5" customHeight="1" x14ac:dyDescent="0.25">
      <c r="A7" s="247"/>
      <c r="AK7" s="250"/>
      <c r="AL7" s="251"/>
      <c r="AM7" s="251"/>
      <c r="AN7" s="252"/>
      <c r="AO7" s="1105" t="s">
        <v>483</v>
      </c>
      <c r="AP7" s="253"/>
      <c r="AQ7" s="254" t="s">
        <v>484</v>
      </c>
      <c r="AR7" s="255"/>
    </row>
    <row r="8" spans="1:46" ht="12.75" x14ac:dyDescent="0.25">
      <c r="A8" s="247"/>
      <c r="AK8" s="256"/>
      <c r="AL8" s="257"/>
      <c r="AM8" s="257"/>
      <c r="AN8" s="258"/>
      <c r="AO8" s="1106"/>
      <c r="AP8" s="259" t="s">
        <v>485</v>
      </c>
      <c r="AQ8" s="260" t="s">
        <v>486</v>
      </c>
      <c r="AR8" s="261" t="s">
        <v>487</v>
      </c>
    </row>
    <row r="9" spans="1:46" ht="12.75" x14ac:dyDescent="0.25">
      <c r="A9" s="247"/>
      <c r="AK9" s="1117" t="s">
        <v>488</v>
      </c>
      <c r="AL9" s="1118"/>
      <c r="AM9" s="1118"/>
      <c r="AN9" s="1119"/>
      <c r="AO9" s="262">
        <v>26897472</v>
      </c>
      <c r="AP9" s="262">
        <v>78281</v>
      </c>
      <c r="AQ9" s="263">
        <v>69190</v>
      </c>
      <c r="AR9" s="264">
        <v>13.1</v>
      </c>
    </row>
    <row r="10" spans="1:46" ht="13.5" customHeight="1" x14ac:dyDescent="0.25">
      <c r="A10" s="247"/>
      <c r="AK10" s="1117" t="s">
        <v>489</v>
      </c>
      <c r="AL10" s="1118"/>
      <c r="AM10" s="1118"/>
      <c r="AN10" s="1119"/>
      <c r="AO10" s="265">
        <v>5880</v>
      </c>
      <c r="AP10" s="265">
        <v>17</v>
      </c>
      <c r="AQ10" s="266">
        <v>1817</v>
      </c>
      <c r="AR10" s="267">
        <v>-99.1</v>
      </c>
    </row>
    <row r="11" spans="1:46" ht="13.5" customHeight="1" x14ac:dyDescent="0.25">
      <c r="A11" s="247"/>
      <c r="AK11" s="1117" t="s">
        <v>490</v>
      </c>
      <c r="AL11" s="1118"/>
      <c r="AM11" s="1118"/>
      <c r="AN11" s="1119"/>
      <c r="AO11" s="265">
        <v>36729</v>
      </c>
      <c r="AP11" s="265">
        <v>107</v>
      </c>
      <c r="AQ11" s="266">
        <v>711</v>
      </c>
      <c r="AR11" s="267">
        <v>-85</v>
      </c>
    </row>
    <row r="12" spans="1:46" ht="13.5" customHeight="1" x14ac:dyDescent="0.25">
      <c r="A12" s="247"/>
      <c r="AK12" s="1117" t="s">
        <v>491</v>
      </c>
      <c r="AL12" s="1118"/>
      <c r="AM12" s="1118"/>
      <c r="AN12" s="1119"/>
      <c r="AO12" s="265" t="s">
        <v>492</v>
      </c>
      <c r="AP12" s="265" t="s">
        <v>492</v>
      </c>
      <c r="AQ12" s="266">
        <v>19</v>
      </c>
      <c r="AR12" s="267" t="s">
        <v>492</v>
      </c>
    </row>
    <row r="13" spans="1:46" ht="13.5" customHeight="1" x14ac:dyDescent="0.25">
      <c r="A13" s="247"/>
      <c r="AK13" s="1117" t="s">
        <v>493</v>
      </c>
      <c r="AL13" s="1118"/>
      <c r="AM13" s="1118"/>
      <c r="AN13" s="1119"/>
      <c r="AO13" s="265">
        <v>360319</v>
      </c>
      <c r="AP13" s="265">
        <v>1049</v>
      </c>
      <c r="AQ13" s="266">
        <v>2094</v>
      </c>
      <c r="AR13" s="267">
        <v>-49.9</v>
      </c>
    </row>
    <row r="14" spans="1:46" ht="13.5" customHeight="1" x14ac:dyDescent="0.25">
      <c r="A14" s="247"/>
      <c r="AK14" s="1117" t="s">
        <v>494</v>
      </c>
      <c r="AL14" s="1118"/>
      <c r="AM14" s="1118"/>
      <c r="AN14" s="1119"/>
      <c r="AO14" s="265">
        <v>204498</v>
      </c>
      <c r="AP14" s="265">
        <v>595</v>
      </c>
      <c r="AQ14" s="266">
        <v>1351</v>
      </c>
      <c r="AR14" s="267">
        <v>-56</v>
      </c>
    </row>
    <row r="15" spans="1:46" ht="13.5" customHeight="1" x14ac:dyDescent="0.25">
      <c r="A15" s="247"/>
      <c r="AK15" s="1120" t="s">
        <v>495</v>
      </c>
      <c r="AL15" s="1121"/>
      <c r="AM15" s="1121"/>
      <c r="AN15" s="1122"/>
      <c r="AO15" s="265">
        <v>-1453773</v>
      </c>
      <c r="AP15" s="265">
        <v>-4231</v>
      </c>
      <c r="AQ15" s="266">
        <v>-3935</v>
      </c>
      <c r="AR15" s="267">
        <v>7.5</v>
      </c>
    </row>
    <row r="16" spans="1:46" ht="12.75" x14ac:dyDescent="0.25">
      <c r="A16" s="247"/>
      <c r="AK16" s="1120" t="s">
        <v>177</v>
      </c>
      <c r="AL16" s="1121"/>
      <c r="AM16" s="1121"/>
      <c r="AN16" s="1122"/>
      <c r="AO16" s="265">
        <v>26051125</v>
      </c>
      <c r="AP16" s="265">
        <v>75818</v>
      </c>
      <c r="AQ16" s="266">
        <v>71247</v>
      </c>
      <c r="AR16" s="267">
        <v>6.4</v>
      </c>
    </row>
    <row r="17" spans="1:46" ht="12.75" x14ac:dyDescent="0.25">
      <c r="A17" s="247"/>
    </row>
    <row r="18" spans="1:46" ht="12.75" x14ac:dyDescent="0.25">
      <c r="A18" s="247"/>
      <c r="AQ18" s="268"/>
      <c r="AR18" s="268"/>
    </row>
    <row r="19" spans="1:46" ht="12.75" x14ac:dyDescent="0.25">
      <c r="A19" s="247"/>
      <c r="AK19" s="243" t="s">
        <v>496</v>
      </c>
    </row>
    <row r="20" spans="1:46" ht="12.75" x14ac:dyDescent="0.25">
      <c r="A20" s="247"/>
      <c r="AK20" s="269"/>
      <c r="AL20" s="270"/>
      <c r="AM20" s="270"/>
      <c r="AN20" s="271"/>
      <c r="AO20" s="272" t="s">
        <v>497</v>
      </c>
      <c r="AP20" s="273" t="s">
        <v>498</v>
      </c>
      <c r="AQ20" s="274" t="s">
        <v>499</v>
      </c>
      <c r="AR20" s="275"/>
    </row>
    <row r="21" spans="1:46" s="248" customFormat="1" ht="12.75" x14ac:dyDescent="0.25">
      <c r="A21" s="276"/>
      <c r="AK21" s="1123" t="s">
        <v>500</v>
      </c>
      <c r="AL21" s="1124"/>
      <c r="AM21" s="1124"/>
      <c r="AN21" s="1125"/>
      <c r="AO21" s="277">
        <v>6.5</v>
      </c>
      <c r="AP21" s="278">
        <v>6.59</v>
      </c>
      <c r="AQ21" s="279">
        <v>-0.09</v>
      </c>
      <c r="AS21" s="280"/>
      <c r="AT21" s="276"/>
    </row>
    <row r="22" spans="1:46" s="248" customFormat="1" ht="12.75" x14ac:dyDescent="0.25">
      <c r="A22" s="276"/>
      <c r="AK22" s="1123" t="s">
        <v>501</v>
      </c>
      <c r="AL22" s="1124"/>
      <c r="AM22" s="1124"/>
      <c r="AN22" s="1125"/>
      <c r="AO22" s="281">
        <v>99.4</v>
      </c>
      <c r="AP22" s="282">
        <v>99.2</v>
      </c>
      <c r="AQ22" s="283">
        <v>0.2</v>
      </c>
      <c r="AR22" s="268"/>
      <c r="AS22" s="280"/>
      <c r="AT22" s="276"/>
    </row>
    <row r="23" spans="1:46" s="248" customFormat="1" ht="12.75" x14ac:dyDescent="0.25">
      <c r="A23" s="276"/>
      <c r="AP23" s="268"/>
      <c r="AQ23" s="268"/>
      <c r="AR23" s="268"/>
      <c r="AS23" s="280"/>
      <c r="AT23" s="276"/>
    </row>
    <row r="24" spans="1:46" s="248" customFormat="1" ht="12.75" x14ac:dyDescent="0.25">
      <c r="A24" s="276"/>
      <c r="AP24" s="268"/>
      <c r="AQ24" s="268"/>
      <c r="AR24" s="268"/>
      <c r="AS24" s="280"/>
      <c r="AT24" s="276"/>
    </row>
    <row r="25" spans="1:46" s="248" customFormat="1" ht="12.75" x14ac:dyDescent="0.2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2.75" x14ac:dyDescent="0.25">
      <c r="A26" s="1116" t="s">
        <v>502</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2.75" x14ac:dyDescent="0.25">
      <c r="A27" s="288"/>
      <c r="AS27" s="243"/>
      <c r="AT27" s="243"/>
    </row>
    <row r="28" spans="1:46" ht="16.149999999999999" x14ac:dyDescent="0.25">
      <c r="A28" s="244" t="s">
        <v>503</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2.75" x14ac:dyDescent="0.25">
      <c r="A29" s="247"/>
      <c r="AK29" s="248" t="s">
        <v>504</v>
      </c>
      <c r="AL29" s="248"/>
      <c r="AM29" s="248"/>
      <c r="AN29" s="248"/>
      <c r="AS29" s="290"/>
    </row>
    <row r="30" spans="1:46" ht="13.5" customHeight="1" x14ac:dyDescent="0.25">
      <c r="A30" s="247"/>
      <c r="AK30" s="250"/>
      <c r="AL30" s="251"/>
      <c r="AM30" s="251"/>
      <c r="AN30" s="252"/>
      <c r="AO30" s="1105" t="s">
        <v>483</v>
      </c>
      <c r="AP30" s="253"/>
      <c r="AQ30" s="254" t="s">
        <v>484</v>
      </c>
      <c r="AR30" s="255"/>
    </row>
    <row r="31" spans="1:46" ht="12.75" x14ac:dyDescent="0.25">
      <c r="A31" s="247"/>
      <c r="AK31" s="256"/>
      <c r="AL31" s="257"/>
      <c r="AM31" s="257"/>
      <c r="AN31" s="258"/>
      <c r="AO31" s="1106"/>
      <c r="AP31" s="259" t="s">
        <v>485</v>
      </c>
      <c r="AQ31" s="260" t="s">
        <v>486</v>
      </c>
      <c r="AR31" s="261" t="s">
        <v>487</v>
      </c>
    </row>
    <row r="32" spans="1:46" ht="27" customHeight="1" x14ac:dyDescent="0.25">
      <c r="A32" s="247"/>
      <c r="AK32" s="1107" t="s">
        <v>505</v>
      </c>
      <c r="AL32" s="1108"/>
      <c r="AM32" s="1108"/>
      <c r="AN32" s="1109"/>
      <c r="AO32" s="291">
        <v>11508375</v>
      </c>
      <c r="AP32" s="291">
        <v>33494</v>
      </c>
      <c r="AQ32" s="292">
        <v>37151</v>
      </c>
      <c r="AR32" s="293">
        <v>-9.8000000000000007</v>
      </c>
    </row>
    <row r="33" spans="1:46" ht="13.5" customHeight="1" x14ac:dyDescent="0.25">
      <c r="A33" s="247"/>
      <c r="AK33" s="1107" t="s">
        <v>506</v>
      </c>
      <c r="AL33" s="1108"/>
      <c r="AM33" s="1108"/>
      <c r="AN33" s="1109"/>
      <c r="AO33" s="291" t="s">
        <v>492</v>
      </c>
      <c r="AP33" s="291" t="s">
        <v>492</v>
      </c>
      <c r="AQ33" s="292">
        <v>1</v>
      </c>
      <c r="AR33" s="293" t="s">
        <v>492</v>
      </c>
    </row>
    <row r="34" spans="1:46" ht="27" customHeight="1" x14ac:dyDescent="0.25">
      <c r="A34" s="247"/>
      <c r="AK34" s="1107" t="s">
        <v>507</v>
      </c>
      <c r="AL34" s="1108"/>
      <c r="AM34" s="1108"/>
      <c r="AN34" s="1109"/>
      <c r="AO34" s="291" t="s">
        <v>492</v>
      </c>
      <c r="AP34" s="291" t="s">
        <v>492</v>
      </c>
      <c r="AQ34" s="292">
        <v>48</v>
      </c>
      <c r="AR34" s="293" t="s">
        <v>492</v>
      </c>
    </row>
    <row r="35" spans="1:46" ht="27" customHeight="1" x14ac:dyDescent="0.25">
      <c r="A35" s="247"/>
      <c r="AK35" s="1107" t="s">
        <v>508</v>
      </c>
      <c r="AL35" s="1108"/>
      <c r="AM35" s="1108"/>
      <c r="AN35" s="1109"/>
      <c r="AO35" s="291">
        <v>1198872</v>
      </c>
      <c r="AP35" s="291">
        <v>3489</v>
      </c>
      <c r="AQ35" s="292">
        <v>8181</v>
      </c>
      <c r="AR35" s="293">
        <v>-57.4</v>
      </c>
    </row>
    <row r="36" spans="1:46" ht="27" customHeight="1" x14ac:dyDescent="0.25">
      <c r="A36" s="247"/>
      <c r="AK36" s="1107" t="s">
        <v>509</v>
      </c>
      <c r="AL36" s="1108"/>
      <c r="AM36" s="1108"/>
      <c r="AN36" s="1109"/>
      <c r="AO36" s="291" t="s">
        <v>492</v>
      </c>
      <c r="AP36" s="291" t="s">
        <v>492</v>
      </c>
      <c r="AQ36" s="292">
        <v>473</v>
      </c>
      <c r="AR36" s="293" t="s">
        <v>492</v>
      </c>
    </row>
    <row r="37" spans="1:46" ht="13.5" customHeight="1" x14ac:dyDescent="0.25">
      <c r="A37" s="247"/>
      <c r="AK37" s="1107" t="s">
        <v>510</v>
      </c>
      <c r="AL37" s="1108"/>
      <c r="AM37" s="1108"/>
      <c r="AN37" s="1109"/>
      <c r="AO37" s="291">
        <v>94158</v>
      </c>
      <c r="AP37" s="291">
        <v>274</v>
      </c>
      <c r="AQ37" s="292">
        <v>499</v>
      </c>
      <c r="AR37" s="293">
        <v>-45.1</v>
      </c>
    </row>
    <row r="38" spans="1:46" ht="27" customHeight="1" x14ac:dyDescent="0.25">
      <c r="A38" s="247"/>
      <c r="AK38" s="1110" t="s">
        <v>511</v>
      </c>
      <c r="AL38" s="1111"/>
      <c r="AM38" s="1111"/>
      <c r="AN38" s="1112"/>
      <c r="AO38" s="294">
        <v>551</v>
      </c>
      <c r="AP38" s="294">
        <v>2</v>
      </c>
      <c r="AQ38" s="295">
        <v>1</v>
      </c>
      <c r="AR38" s="283">
        <v>100</v>
      </c>
      <c r="AS38" s="290"/>
    </row>
    <row r="39" spans="1:46" ht="12.75" x14ac:dyDescent="0.25">
      <c r="A39" s="247"/>
      <c r="AK39" s="1110" t="s">
        <v>512</v>
      </c>
      <c r="AL39" s="1111"/>
      <c r="AM39" s="1111"/>
      <c r="AN39" s="1112"/>
      <c r="AO39" s="291">
        <v>-4273922</v>
      </c>
      <c r="AP39" s="291">
        <v>-12439</v>
      </c>
      <c r="AQ39" s="292">
        <v>-8269</v>
      </c>
      <c r="AR39" s="293">
        <v>50.4</v>
      </c>
      <c r="AS39" s="290"/>
    </row>
    <row r="40" spans="1:46" ht="27" customHeight="1" x14ac:dyDescent="0.25">
      <c r="A40" s="247"/>
      <c r="AK40" s="1107" t="s">
        <v>513</v>
      </c>
      <c r="AL40" s="1108"/>
      <c r="AM40" s="1108"/>
      <c r="AN40" s="1109"/>
      <c r="AO40" s="291">
        <v>-8850965</v>
      </c>
      <c r="AP40" s="291">
        <v>-25760</v>
      </c>
      <c r="AQ40" s="292">
        <v>-27482</v>
      </c>
      <c r="AR40" s="293">
        <v>-6.3</v>
      </c>
      <c r="AS40" s="290"/>
    </row>
    <row r="41" spans="1:46" ht="12.75" x14ac:dyDescent="0.25">
      <c r="A41" s="247"/>
      <c r="AK41" s="1113" t="s">
        <v>287</v>
      </c>
      <c r="AL41" s="1114"/>
      <c r="AM41" s="1114"/>
      <c r="AN41" s="1115"/>
      <c r="AO41" s="291">
        <v>-322931</v>
      </c>
      <c r="AP41" s="291">
        <v>-940</v>
      </c>
      <c r="AQ41" s="292">
        <v>10602</v>
      </c>
      <c r="AR41" s="293">
        <v>-108.9</v>
      </c>
      <c r="AS41" s="290"/>
    </row>
    <row r="42" spans="1:46" ht="12.75" x14ac:dyDescent="0.25">
      <c r="A42" s="247"/>
      <c r="AK42" s="296"/>
      <c r="AQ42" s="268"/>
      <c r="AR42" s="268"/>
      <c r="AS42" s="290"/>
    </row>
    <row r="43" spans="1:46" ht="12.75" x14ac:dyDescent="0.25">
      <c r="A43" s="247"/>
      <c r="AP43" s="297"/>
      <c r="AQ43" s="268"/>
      <c r="AS43" s="290"/>
    </row>
    <row r="44" spans="1:46" ht="12.75" x14ac:dyDescent="0.25">
      <c r="A44" s="247"/>
      <c r="AQ44" s="268"/>
    </row>
    <row r="45" spans="1:46" ht="12.75" x14ac:dyDescent="0.2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2.75" x14ac:dyDescent="0.2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5">
      <c r="A47" s="300" t="s">
        <v>514</v>
      </c>
    </row>
    <row r="48" spans="1:46" ht="12.75" x14ac:dyDescent="0.25">
      <c r="A48" s="247"/>
      <c r="AK48" s="301" t="s">
        <v>515</v>
      </c>
      <c r="AL48" s="301"/>
      <c r="AM48" s="301"/>
      <c r="AN48" s="301"/>
      <c r="AO48" s="301"/>
      <c r="AP48" s="301"/>
      <c r="AQ48" s="302"/>
      <c r="AR48" s="301"/>
    </row>
    <row r="49" spans="1:44" ht="13.5" customHeight="1" x14ac:dyDescent="0.25">
      <c r="A49" s="247"/>
      <c r="AK49" s="303"/>
      <c r="AL49" s="304"/>
      <c r="AM49" s="1100" t="s">
        <v>483</v>
      </c>
      <c r="AN49" s="1102" t="s">
        <v>516</v>
      </c>
      <c r="AO49" s="1103"/>
      <c r="AP49" s="1103"/>
      <c r="AQ49" s="1103"/>
      <c r="AR49" s="1104"/>
    </row>
    <row r="50" spans="1:44" ht="12.75" x14ac:dyDescent="0.25">
      <c r="A50" s="247"/>
      <c r="AK50" s="305"/>
      <c r="AL50" s="306"/>
      <c r="AM50" s="1101"/>
      <c r="AN50" s="307" t="s">
        <v>517</v>
      </c>
      <c r="AO50" s="308" t="s">
        <v>518</v>
      </c>
      <c r="AP50" s="309" t="s">
        <v>519</v>
      </c>
      <c r="AQ50" s="310" t="s">
        <v>520</v>
      </c>
      <c r="AR50" s="311" t="s">
        <v>521</v>
      </c>
    </row>
    <row r="51" spans="1:44" ht="12.75" x14ac:dyDescent="0.25">
      <c r="A51" s="247"/>
      <c r="AK51" s="303" t="s">
        <v>522</v>
      </c>
      <c r="AL51" s="304"/>
      <c r="AM51" s="312">
        <v>16766718</v>
      </c>
      <c r="AN51" s="313">
        <v>48710</v>
      </c>
      <c r="AO51" s="314">
        <v>4.8</v>
      </c>
      <c r="AP51" s="315">
        <v>52191</v>
      </c>
      <c r="AQ51" s="316">
        <v>0.7</v>
      </c>
      <c r="AR51" s="317">
        <v>4.0999999999999996</v>
      </c>
    </row>
    <row r="52" spans="1:44" ht="12.75" x14ac:dyDescent="0.25">
      <c r="A52" s="247"/>
      <c r="AK52" s="318"/>
      <c r="AL52" s="319" t="s">
        <v>523</v>
      </c>
      <c r="AM52" s="320">
        <v>4516917</v>
      </c>
      <c r="AN52" s="321">
        <v>13122</v>
      </c>
      <c r="AO52" s="322">
        <v>-15.7</v>
      </c>
      <c r="AP52" s="323">
        <v>26807</v>
      </c>
      <c r="AQ52" s="324">
        <v>1.8</v>
      </c>
      <c r="AR52" s="325">
        <v>-17.5</v>
      </c>
    </row>
    <row r="53" spans="1:44" ht="12.75" x14ac:dyDescent="0.25">
      <c r="A53" s="247"/>
      <c r="AK53" s="303" t="s">
        <v>524</v>
      </c>
      <c r="AL53" s="304"/>
      <c r="AM53" s="312">
        <v>16343196</v>
      </c>
      <c r="AN53" s="313">
        <v>47475</v>
      </c>
      <c r="AO53" s="314">
        <v>-2.5</v>
      </c>
      <c r="AP53" s="315">
        <v>48105</v>
      </c>
      <c r="AQ53" s="316">
        <v>-7.8</v>
      </c>
      <c r="AR53" s="317">
        <v>5.3</v>
      </c>
    </row>
    <row r="54" spans="1:44" ht="12.75" x14ac:dyDescent="0.25">
      <c r="A54" s="247"/>
      <c r="AK54" s="318"/>
      <c r="AL54" s="319" t="s">
        <v>523</v>
      </c>
      <c r="AM54" s="320">
        <v>4131501</v>
      </c>
      <c r="AN54" s="321">
        <v>12002</v>
      </c>
      <c r="AO54" s="322">
        <v>-8.5</v>
      </c>
      <c r="AP54" s="323">
        <v>24072</v>
      </c>
      <c r="AQ54" s="324">
        <v>-10.199999999999999</v>
      </c>
      <c r="AR54" s="325">
        <v>1.7</v>
      </c>
    </row>
    <row r="55" spans="1:44" ht="12.75" x14ac:dyDescent="0.25">
      <c r="A55" s="247"/>
      <c r="AK55" s="303" t="s">
        <v>525</v>
      </c>
      <c r="AL55" s="304"/>
      <c r="AM55" s="312">
        <v>12534752</v>
      </c>
      <c r="AN55" s="313">
        <v>36380</v>
      </c>
      <c r="AO55" s="314">
        <v>-23.4</v>
      </c>
      <c r="AP55" s="315">
        <v>47446</v>
      </c>
      <c r="AQ55" s="316">
        <v>-1.4</v>
      </c>
      <c r="AR55" s="317">
        <v>-22</v>
      </c>
    </row>
    <row r="56" spans="1:44" ht="12.75" x14ac:dyDescent="0.25">
      <c r="A56" s="247"/>
      <c r="AK56" s="318"/>
      <c r="AL56" s="319" t="s">
        <v>523</v>
      </c>
      <c r="AM56" s="320">
        <v>5969484</v>
      </c>
      <c r="AN56" s="321">
        <v>17325</v>
      </c>
      <c r="AO56" s="322">
        <v>44.4</v>
      </c>
      <c r="AP56" s="323">
        <v>24371</v>
      </c>
      <c r="AQ56" s="324">
        <v>1.2</v>
      </c>
      <c r="AR56" s="325">
        <v>43.2</v>
      </c>
    </row>
    <row r="57" spans="1:44" ht="12.75" x14ac:dyDescent="0.25">
      <c r="A57" s="247"/>
      <c r="AK57" s="303" t="s">
        <v>526</v>
      </c>
      <c r="AL57" s="304"/>
      <c r="AM57" s="312">
        <v>11030244</v>
      </c>
      <c r="AN57" s="313">
        <v>32072</v>
      </c>
      <c r="AO57" s="314">
        <v>-11.8</v>
      </c>
      <c r="AP57" s="315">
        <v>48387</v>
      </c>
      <c r="AQ57" s="316">
        <v>2</v>
      </c>
      <c r="AR57" s="317">
        <v>-13.8</v>
      </c>
    </row>
    <row r="58" spans="1:44" ht="12.75" x14ac:dyDescent="0.25">
      <c r="A58" s="247"/>
      <c r="AK58" s="318"/>
      <c r="AL58" s="319" t="s">
        <v>523</v>
      </c>
      <c r="AM58" s="320">
        <v>5614965</v>
      </c>
      <c r="AN58" s="321">
        <v>16327</v>
      </c>
      <c r="AO58" s="322">
        <v>-5.8</v>
      </c>
      <c r="AP58" s="323">
        <v>25592</v>
      </c>
      <c r="AQ58" s="324">
        <v>5</v>
      </c>
      <c r="AR58" s="325">
        <v>-10.8</v>
      </c>
    </row>
    <row r="59" spans="1:44" ht="12.75" x14ac:dyDescent="0.25">
      <c r="A59" s="247"/>
      <c r="AK59" s="303" t="s">
        <v>527</v>
      </c>
      <c r="AL59" s="304"/>
      <c r="AM59" s="312">
        <v>13770887</v>
      </c>
      <c r="AN59" s="313">
        <v>40078</v>
      </c>
      <c r="AO59" s="314">
        <v>25</v>
      </c>
      <c r="AP59" s="315">
        <v>49684</v>
      </c>
      <c r="AQ59" s="316">
        <v>2.7</v>
      </c>
      <c r="AR59" s="317">
        <v>22.3</v>
      </c>
    </row>
    <row r="60" spans="1:44" ht="12.75" x14ac:dyDescent="0.25">
      <c r="A60" s="247"/>
      <c r="AK60" s="318"/>
      <c r="AL60" s="319" t="s">
        <v>523</v>
      </c>
      <c r="AM60" s="320">
        <v>7858459</v>
      </c>
      <c r="AN60" s="321">
        <v>22871</v>
      </c>
      <c r="AO60" s="322">
        <v>40.1</v>
      </c>
      <c r="AP60" s="323">
        <v>28303</v>
      </c>
      <c r="AQ60" s="324">
        <v>10.6</v>
      </c>
      <c r="AR60" s="325">
        <v>29.5</v>
      </c>
    </row>
    <row r="61" spans="1:44" ht="12.75" x14ac:dyDescent="0.25">
      <c r="A61" s="247"/>
      <c r="AK61" s="303" t="s">
        <v>528</v>
      </c>
      <c r="AL61" s="326"/>
      <c r="AM61" s="312">
        <v>14089159</v>
      </c>
      <c r="AN61" s="313">
        <v>40943</v>
      </c>
      <c r="AO61" s="314">
        <v>-1.6</v>
      </c>
      <c r="AP61" s="315">
        <v>49163</v>
      </c>
      <c r="AQ61" s="327">
        <v>-0.8</v>
      </c>
      <c r="AR61" s="317">
        <v>-0.8</v>
      </c>
    </row>
    <row r="62" spans="1:44" ht="12.75" x14ac:dyDescent="0.25">
      <c r="A62" s="247"/>
      <c r="AK62" s="318"/>
      <c r="AL62" s="319" t="s">
        <v>523</v>
      </c>
      <c r="AM62" s="320">
        <v>5618265</v>
      </c>
      <c r="AN62" s="321">
        <v>16329</v>
      </c>
      <c r="AO62" s="322">
        <v>10.9</v>
      </c>
      <c r="AP62" s="323">
        <v>25829</v>
      </c>
      <c r="AQ62" s="324">
        <v>1.7</v>
      </c>
      <c r="AR62" s="325">
        <v>9.1999999999999993</v>
      </c>
    </row>
    <row r="63" spans="1:44" ht="12.75" x14ac:dyDescent="0.25">
      <c r="A63" s="247"/>
    </row>
    <row r="64" spans="1:44" ht="12.75" x14ac:dyDescent="0.25">
      <c r="A64" s="247"/>
    </row>
    <row r="65" spans="1:46" ht="12.75" x14ac:dyDescent="0.25">
      <c r="A65" s="247"/>
    </row>
    <row r="66" spans="1:46" ht="12.75" x14ac:dyDescent="0.2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5">
      <c r="AS67" s="243"/>
      <c r="AT67" s="243"/>
    </row>
    <row r="70" spans="1:46" ht="12.75" hidden="1" x14ac:dyDescent="0.25"/>
    <row r="71" spans="1:46" ht="12.75" hidden="1" x14ac:dyDescent="0.25"/>
    <row r="72" spans="1:46" ht="12.75" hidden="1" x14ac:dyDescent="0.25"/>
    <row r="73" spans="1:46" ht="12.75" hidden="1" x14ac:dyDescent="0.25"/>
  </sheetData>
  <sheetProtection algorithmName="SHA-512" hashValue="jGQWvCeBJANUwOON9E/bq4jECFWnHR5yOgeIAca2TreNNwv5y26yzUGbsqB+G0QO2rpckNcOLEJ/2yb1M8m+ug==" saltValue="x4HOM5XVO5exN1Xjc/Yqs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6"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5"/>
  <cols>
    <col min="1" max="125" width="2.46484375" style="242" customWidth="1"/>
    <col min="126" max="16384" width="9" style="241" hidden="1"/>
  </cols>
  <sheetData>
    <row r="1" spans="2:125" ht="13.5" customHeight="1" x14ac:dyDescent="0.2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2.75" x14ac:dyDescent="0.25">
      <c r="B2" s="241"/>
      <c r="DG2" s="241"/>
    </row>
    <row r="3" spans="2:125" ht="12.75" x14ac:dyDescent="0.2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2.75" x14ac:dyDescent="0.25"/>
    <row r="5" spans="2:125" ht="12.75" x14ac:dyDescent="0.25"/>
    <row r="6" spans="2:125" ht="12.75" x14ac:dyDescent="0.25"/>
    <row r="7" spans="2:125" ht="12.75" x14ac:dyDescent="0.25"/>
    <row r="8" spans="2:125" ht="12.75" x14ac:dyDescent="0.25"/>
    <row r="9" spans="2:125" ht="12.75" x14ac:dyDescent="0.25">
      <c r="DU9" s="241"/>
    </row>
    <row r="10" spans="2:125" ht="12.75" x14ac:dyDescent="0.25"/>
    <row r="11" spans="2:125" ht="12.75" x14ac:dyDescent="0.25"/>
    <row r="12" spans="2:125" ht="12.75" x14ac:dyDescent="0.25"/>
    <row r="13" spans="2:125" ht="12.75" x14ac:dyDescent="0.25"/>
    <row r="14" spans="2:125" ht="12.75" x14ac:dyDescent="0.25"/>
    <row r="15" spans="2:125" ht="12.75" x14ac:dyDescent="0.25"/>
    <row r="16" spans="2:125" ht="12.75" x14ac:dyDescent="0.25"/>
    <row r="17" spans="125:125" ht="12.75" x14ac:dyDescent="0.25">
      <c r="DU17" s="241"/>
    </row>
    <row r="18" spans="125:125" ht="12.75" x14ac:dyDescent="0.25"/>
    <row r="19" spans="125:125" ht="12.75" x14ac:dyDescent="0.25"/>
    <row r="20" spans="125:125" ht="12.75" x14ac:dyDescent="0.25">
      <c r="DU20" s="241"/>
    </row>
    <row r="21" spans="125:125" ht="12.75" x14ac:dyDescent="0.25">
      <c r="DU21" s="241"/>
    </row>
    <row r="22" spans="125:125" ht="12.75" x14ac:dyDescent="0.25"/>
    <row r="23" spans="125:125" ht="12.75" x14ac:dyDescent="0.25"/>
    <row r="24" spans="125:125" ht="12.75" x14ac:dyDescent="0.25"/>
    <row r="25" spans="125:125" ht="12.75" x14ac:dyDescent="0.25"/>
    <row r="26" spans="125:125" ht="12.75" x14ac:dyDescent="0.25"/>
    <row r="27" spans="125:125" ht="12.75" x14ac:dyDescent="0.25"/>
    <row r="28" spans="125:125" ht="12.75" x14ac:dyDescent="0.25">
      <c r="DU28" s="241"/>
    </row>
    <row r="29" spans="125:125" ht="12.75" x14ac:dyDescent="0.25"/>
    <row r="30" spans="125:125" ht="12.75" x14ac:dyDescent="0.25"/>
    <row r="31" spans="125:125" ht="12.75" x14ac:dyDescent="0.25"/>
    <row r="32" spans="125:125" ht="12.75" x14ac:dyDescent="0.25"/>
    <row r="33" spans="2:125" ht="12.75" x14ac:dyDescent="0.25">
      <c r="B33" s="241"/>
      <c r="G33" s="241"/>
      <c r="I33" s="241"/>
    </row>
    <row r="34" spans="2:125" ht="12.75" x14ac:dyDescent="0.25">
      <c r="C34" s="241"/>
      <c r="P34" s="241"/>
      <c r="DE34" s="241"/>
      <c r="DH34" s="241"/>
    </row>
    <row r="35" spans="2:125" ht="12.75" x14ac:dyDescent="0.25">
      <c r="D35" s="241"/>
      <c r="E35" s="241"/>
      <c r="DG35" s="241"/>
      <c r="DJ35" s="241"/>
      <c r="DP35" s="241"/>
      <c r="DQ35" s="241"/>
      <c r="DR35" s="241"/>
      <c r="DS35" s="241"/>
      <c r="DT35" s="241"/>
      <c r="DU35" s="241"/>
    </row>
    <row r="36" spans="2:125" ht="12.75" x14ac:dyDescent="0.2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2.75" x14ac:dyDescent="0.25">
      <c r="DU37" s="241"/>
    </row>
    <row r="38" spans="2:125" ht="12.75" x14ac:dyDescent="0.25">
      <c r="DT38" s="241"/>
      <c r="DU38" s="241"/>
    </row>
    <row r="39" spans="2:125" ht="12.75" x14ac:dyDescent="0.25"/>
    <row r="40" spans="2:125" ht="12.75" x14ac:dyDescent="0.25">
      <c r="DH40" s="241"/>
    </row>
    <row r="41" spans="2:125" ht="12.75" x14ac:dyDescent="0.25">
      <c r="DE41" s="241"/>
    </row>
    <row r="42" spans="2:125" ht="12.75" x14ac:dyDescent="0.25">
      <c r="DG42" s="241"/>
      <c r="DJ42" s="241"/>
    </row>
    <row r="43" spans="2:125" ht="12.75" x14ac:dyDescent="0.2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2.75" x14ac:dyDescent="0.25">
      <c r="DU44" s="241"/>
    </row>
    <row r="45" spans="2:125" ht="12.75" x14ac:dyDescent="0.25"/>
    <row r="46" spans="2:125" ht="12.75" x14ac:dyDescent="0.25"/>
    <row r="47" spans="2:125" ht="12.75" x14ac:dyDescent="0.25"/>
    <row r="48" spans="2:125" ht="12.75" x14ac:dyDescent="0.25">
      <c r="DT48" s="241"/>
      <c r="DU48" s="241"/>
    </row>
    <row r="49" spans="120:125" ht="12.75" x14ac:dyDescent="0.25">
      <c r="DU49" s="241"/>
    </row>
    <row r="50" spans="120:125" ht="12.75" x14ac:dyDescent="0.25">
      <c r="DU50" s="241"/>
    </row>
    <row r="51" spans="120:125" ht="12.75" x14ac:dyDescent="0.25">
      <c r="DP51" s="241"/>
      <c r="DQ51" s="241"/>
      <c r="DR51" s="241"/>
      <c r="DS51" s="241"/>
      <c r="DT51" s="241"/>
      <c r="DU51" s="241"/>
    </row>
    <row r="52" spans="120:125" ht="12.75" x14ac:dyDescent="0.25"/>
    <row r="53" spans="120:125" ht="12.75" x14ac:dyDescent="0.25"/>
    <row r="54" spans="120:125" ht="12.75" x14ac:dyDescent="0.25">
      <c r="DU54" s="241"/>
    </row>
    <row r="55" spans="120:125" ht="12.75" x14ac:dyDescent="0.25"/>
    <row r="56" spans="120:125" ht="12.75" x14ac:dyDescent="0.25"/>
    <row r="57" spans="120:125" ht="12.75" x14ac:dyDescent="0.25"/>
    <row r="58" spans="120:125" ht="12.75" x14ac:dyDescent="0.25">
      <c r="DU58" s="241"/>
    </row>
    <row r="59" spans="120:125" ht="12.75" x14ac:dyDescent="0.25"/>
    <row r="60" spans="120:125" ht="12.75" x14ac:dyDescent="0.25"/>
    <row r="61" spans="120:125" ht="12.75" x14ac:dyDescent="0.25"/>
    <row r="62" spans="120:125" ht="12.75" x14ac:dyDescent="0.25"/>
    <row r="63" spans="120:125" ht="12.75" x14ac:dyDescent="0.25">
      <c r="DU63" s="241"/>
    </row>
    <row r="64" spans="120:125" ht="12.75" x14ac:dyDescent="0.25">
      <c r="DT64" s="241"/>
      <c r="DU64" s="241"/>
    </row>
    <row r="65" spans="123:125" ht="12.75" x14ac:dyDescent="0.25"/>
    <row r="66" spans="123:125" ht="12.75" x14ac:dyDescent="0.25"/>
    <row r="67" spans="123:125" ht="12.75" x14ac:dyDescent="0.25"/>
    <row r="68" spans="123:125" ht="12.75" x14ac:dyDescent="0.25"/>
    <row r="69" spans="123:125" ht="12.75" x14ac:dyDescent="0.25">
      <c r="DS69" s="241"/>
      <c r="DT69" s="241"/>
      <c r="DU69" s="241"/>
    </row>
    <row r="70" spans="123:125" ht="12.75" x14ac:dyDescent="0.25"/>
    <row r="71" spans="123:125" ht="12.75" x14ac:dyDescent="0.25"/>
    <row r="72" spans="123:125" ht="12.75" x14ac:dyDescent="0.25"/>
    <row r="73" spans="123:125" ht="12.75" x14ac:dyDescent="0.25"/>
    <row r="74" spans="123:125" ht="12.75" x14ac:dyDescent="0.25"/>
    <row r="75" spans="123:125" ht="12.75" x14ac:dyDescent="0.25"/>
    <row r="76" spans="123:125" ht="12.75" x14ac:dyDescent="0.25"/>
    <row r="77" spans="123:125" ht="12.75" x14ac:dyDescent="0.25"/>
    <row r="78" spans="123:125" ht="12.75" x14ac:dyDescent="0.25"/>
    <row r="79" spans="123:125" ht="12.75" x14ac:dyDescent="0.25"/>
    <row r="80" spans="123:125" ht="12.75" x14ac:dyDescent="0.25"/>
    <row r="81" spans="116:125" ht="12.75" x14ac:dyDescent="0.25"/>
    <row r="82" spans="116:125" ht="12.75" x14ac:dyDescent="0.25">
      <c r="DL82" s="241"/>
    </row>
    <row r="83" spans="116:125" ht="12.75" x14ac:dyDescent="0.25">
      <c r="DM83" s="241"/>
      <c r="DN83" s="241"/>
      <c r="DO83" s="241"/>
      <c r="DP83" s="241"/>
      <c r="DQ83" s="241"/>
      <c r="DR83" s="241"/>
      <c r="DS83" s="241"/>
      <c r="DT83" s="241"/>
      <c r="DU83" s="241"/>
    </row>
    <row r="84" spans="116:125" ht="12.75" x14ac:dyDescent="0.25"/>
    <row r="85" spans="116:125" ht="12.75" x14ac:dyDescent="0.25"/>
    <row r="86" spans="116:125" ht="12.75" x14ac:dyDescent="0.25"/>
    <row r="87" spans="116:125" ht="12.75" x14ac:dyDescent="0.25"/>
    <row r="88" spans="116:125" ht="12.75" x14ac:dyDescent="0.25">
      <c r="DU88" s="241"/>
    </row>
    <row r="89" spans="116:125" ht="12.75" x14ac:dyDescent="0.25"/>
    <row r="90" spans="116:125" ht="12.75" x14ac:dyDescent="0.25"/>
    <row r="91" spans="116:125" ht="12.75" x14ac:dyDescent="0.25"/>
    <row r="92" spans="116:125" ht="13.5" customHeight="1" x14ac:dyDescent="0.25"/>
    <row r="93" spans="116:125" ht="13.5" customHeight="1" x14ac:dyDescent="0.25"/>
    <row r="94" spans="116:125" ht="13.5" customHeight="1" x14ac:dyDescent="0.25">
      <c r="DS94" s="241"/>
      <c r="DT94" s="241"/>
      <c r="DU94" s="241"/>
    </row>
    <row r="95" spans="116:125" ht="13.5" customHeight="1" x14ac:dyDescent="0.25">
      <c r="DU95" s="241"/>
    </row>
    <row r="96" spans="116:125" ht="13.5" customHeight="1" x14ac:dyDescent="0.25"/>
    <row r="97" spans="124:125" ht="13.5" customHeight="1" x14ac:dyDescent="0.25"/>
    <row r="98" spans="124:125" ht="13.5" customHeight="1" x14ac:dyDescent="0.25"/>
    <row r="99" spans="124:125" ht="13.5" customHeight="1" x14ac:dyDescent="0.25"/>
    <row r="100" spans="124:125" ht="13.5" customHeight="1" x14ac:dyDescent="0.25"/>
    <row r="101" spans="124:125" ht="13.5" customHeight="1" x14ac:dyDescent="0.25">
      <c r="DU101" s="241"/>
    </row>
    <row r="102" spans="124:125" ht="13.5" customHeight="1" x14ac:dyDescent="0.25"/>
    <row r="103" spans="124:125" ht="13.5" customHeight="1" x14ac:dyDescent="0.25"/>
    <row r="104" spans="124:125" ht="13.5" customHeight="1" x14ac:dyDescent="0.25">
      <c r="DT104" s="241"/>
      <c r="DU104" s="241"/>
    </row>
    <row r="105" spans="124:125" ht="13.5" customHeight="1" x14ac:dyDescent="0.25"/>
    <row r="106" spans="124:125" ht="13.5" customHeight="1" x14ac:dyDescent="0.25"/>
    <row r="107" spans="124:125" ht="13.5" customHeight="1" x14ac:dyDescent="0.25"/>
    <row r="108" spans="124:125" ht="13.5" customHeight="1" x14ac:dyDescent="0.25"/>
    <row r="109" spans="124:125" ht="13.5" customHeight="1" x14ac:dyDescent="0.25"/>
    <row r="110" spans="124:125" ht="13.5" customHeight="1" x14ac:dyDescent="0.25"/>
    <row r="111" spans="124:125" ht="13.5" customHeight="1" x14ac:dyDescent="0.25"/>
    <row r="112" spans="124:125" ht="13.5" customHeight="1" x14ac:dyDescent="0.25"/>
    <row r="113" spans="125:125" ht="13.5" customHeight="1" x14ac:dyDescent="0.25"/>
    <row r="114" spans="125:125" ht="13.5" customHeight="1" x14ac:dyDescent="0.25"/>
    <row r="115" spans="125:125" ht="13.5" customHeight="1" x14ac:dyDescent="0.25"/>
    <row r="116" spans="125:125" ht="13.5" customHeight="1" x14ac:dyDescent="0.25">
      <c r="DU116" s="241" t="s">
        <v>480</v>
      </c>
    </row>
    <row r="121" spans="125:125" ht="13.5" hidden="1" customHeight="1" x14ac:dyDescent="0.25">
      <c r="DU121" s="241"/>
    </row>
  </sheetData>
  <sheetProtection algorithmName="SHA-512" hashValue="2t06btiOq6CiDc6Dc/UE06tvP0cMyicLcH1sdwXdD91gzjYOPqOh9uC1TVPo1iYADEBwqRiuxKt4el8FfRvLHg==" saltValue="9YlTB0WXfC9Hzy6iioa3XQ==" spinCount="100000" sheet="1" objects="1" scenarios="1"/>
  <dataConsolidate/>
  <phoneticPr fontId="2"/>
  <printOptions horizontalCentered="1" verticalCentered="1"/>
  <pageMargins left="0" right="0" top="0.19685039370078741" bottom="0" header="0.39370078740157483" footer="0"/>
  <pageSetup paperSize="8" scale="56"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5"/>
  <cols>
    <col min="1" max="125" width="2.46484375" style="242" customWidth="1"/>
    <col min="126" max="142" width="0" style="241" hidden="1" customWidth="1"/>
    <col min="143" max="16384" width="9" style="241" hidden="1"/>
  </cols>
  <sheetData>
    <row r="1" spans="1:125" ht="13.5" customHeight="1" x14ac:dyDescent="0.2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2.75" x14ac:dyDescent="0.25">
      <c r="B2" s="241"/>
      <c r="T2" s="241"/>
    </row>
    <row r="3" spans="1:125" ht="12.75" x14ac:dyDescent="0.2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2.75" x14ac:dyDescent="0.25"/>
    <row r="5" spans="1:125" ht="12.75" x14ac:dyDescent="0.25"/>
    <row r="6" spans="1:125" ht="12.75" x14ac:dyDescent="0.25"/>
    <row r="7" spans="1:125" ht="12.75" x14ac:dyDescent="0.25"/>
    <row r="8" spans="1:125" ht="12.75" x14ac:dyDescent="0.25"/>
    <row r="9" spans="1:125" ht="12.75" x14ac:dyDescent="0.25"/>
    <row r="10" spans="1:125" ht="12.75" x14ac:dyDescent="0.25"/>
    <row r="11" spans="1:125" ht="12.75" x14ac:dyDescent="0.25"/>
    <row r="12" spans="1:125" ht="12.75" x14ac:dyDescent="0.25"/>
    <row r="13" spans="1:125" ht="12.75" x14ac:dyDescent="0.25"/>
    <row r="14" spans="1:125" ht="12.75" x14ac:dyDescent="0.25"/>
    <row r="15" spans="1:125" ht="12.75" x14ac:dyDescent="0.25"/>
    <row r="16" spans="1:125" ht="12.75" x14ac:dyDescent="0.25"/>
    <row r="17" ht="12.75" x14ac:dyDescent="0.25"/>
    <row r="18" ht="12.75" x14ac:dyDescent="0.25"/>
    <row r="19" ht="12.75" x14ac:dyDescent="0.25"/>
    <row r="20" ht="12.75" x14ac:dyDescent="0.25"/>
    <row r="21" ht="12.75" x14ac:dyDescent="0.25"/>
    <row r="22" ht="12.75" x14ac:dyDescent="0.25"/>
    <row r="23" ht="12.75" x14ac:dyDescent="0.25"/>
    <row r="24" ht="12.75" x14ac:dyDescent="0.25"/>
    <row r="25" ht="12.75" x14ac:dyDescent="0.25"/>
    <row r="26" ht="12.75" x14ac:dyDescent="0.25"/>
    <row r="27" ht="12.75" x14ac:dyDescent="0.25"/>
    <row r="28" ht="12.75" x14ac:dyDescent="0.25"/>
    <row r="29" ht="12.75" x14ac:dyDescent="0.25"/>
    <row r="30" ht="12.75" x14ac:dyDescent="0.25"/>
    <row r="31" ht="12.75" x14ac:dyDescent="0.25"/>
    <row r="32" ht="12.75" x14ac:dyDescent="0.25"/>
    <row r="33" spans="2:125" ht="12.75" x14ac:dyDescent="0.25">
      <c r="B33" s="241"/>
      <c r="G33" s="241"/>
      <c r="I33" s="241"/>
    </row>
    <row r="34" spans="2:125" ht="12.75" x14ac:dyDescent="0.25">
      <c r="C34" s="241"/>
      <c r="P34" s="241"/>
      <c r="R34" s="241"/>
      <c r="U34" s="241"/>
    </row>
    <row r="35" spans="2:125" ht="12.75" x14ac:dyDescent="0.2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2.75" x14ac:dyDescent="0.25">
      <c r="F36" s="241"/>
      <c r="H36" s="241"/>
      <c r="J36" s="241"/>
      <c r="K36" s="241"/>
      <c r="L36" s="241"/>
      <c r="M36" s="241"/>
      <c r="N36" s="241"/>
      <c r="O36" s="241"/>
      <c r="Q36" s="241"/>
      <c r="S36" s="241"/>
      <c r="V36" s="241"/>
    </row>
    <row r="37" spans="2:125" ht="12.75" x14ac:dyDescent="0.25"/>
    <row r="38" spans="2:125" ht="12.75" x14ac:dyDescent="0.25"/>
    <row r="39" spans="2:125" ht="12.75" x14ac:dyDescent="0.25"/>
    <row r="40" spans="2:125" ht="12.75" x14ac:dyDescent="0.25">
      <c r="U40" s="241"/>
    </row>
    <row r="41" spans="2:125" ht="12.75" x14ac:dyDescent="0.25">
      <c r="R41" s="241"/>
    </row>
    <row r="42" spans="2:125" ht="12.75" x14ac:dyDescent="0.2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2.75" x14ac:dyDescent="0.25">
      <c r="Q43" s="241"/>
      <c r="S43" s="241"/>
      <c r="V43" s="241"/>
    </row>
    <row r="44" spans="2:125" ht="12.75" x14ac:dyDescent="0.25"/>
    <row r="45" spans="2:125" ht="12.75" x14ac:dyDescent="0.25"/>
    <row r="46" spans="2:125" ht="12.75" x14ac:dyDescent="0.25"/>
    <row r="47" spans="2:125" ht="12.75" x14ac:dyDescent="0.25"/>
    <row r="48" spans="2:125" ht="12.75" x14ac:dyDescent="0.25"/>
    <row r="49" ht="12.75" x14ac:dyDescent="0.25"/>
    <row r="50" ht="12.75" x14ac:dyDescent="0.25"/>
    <row r="51" ht="12.75" x14ac:dyDescent="0.25"/>
    <row r="52" ht="12.75" x14ac:dyDescent="0.25"/>
    <row r="53" ht="12.75" x14ac:dyDescent="0.25"/>
    <row r="54" ht="12.75" x14ac:dyDescent="0.25"/>
    <row r="55" ht="12.75" x14ac:dyDescent="0.25"/>
    <row r="56" ht="12.75" x14ac:dyDescent="0.25"/>
    <row r="57" ht="12.75" x14ac:dyDescent="0.25"/>
    <row r="58" ht="12.75" x14ac:dyDescent="0.25"/>
    <row r="59" ht="12.75" x14ac:dyDescent="0.25"/>
    <row r="60" ht="12.75" x14ac:dyDescent="0.25"/>
    <row r="61" ht="12.75" x14ac:dyDescent="0.25"/>
    <row r="62" ht="12.75" x14ac:dyDescent="0.25"/>
    <row r="63" ht="12.75" x14ac:dyDescent="0.25"/>
    <row r="64" ht="12.75" x14ac:dyDescent="0.25"/>
    <row r="65" ht="12.75" x14ac:dyDescent="0.25"/>
    <row r="66" ht="12.75" x14ac:dyDescent="0.25"/>
    <row r="67" ht="12.75" x14ac:dyDescent="0.25"/>
    <row r="68" ht="12.75" x14ac:dyDescent="0.25"/>
    <row r="69" ht="12.75" x14ac:dyDescent="0.25"/>
    <row r="70" ht="12.75" x14ac:dyDescent="0.25"/>
    <row r="71" ht="12.75" x14ac:dyDescent="0.25"/>
    <row r="72" ht="12.75" x14ac:dyDescent="0.25"/>
    <row r="73" ht="12.75" x14ac:dyDescent="0.25"/>
    <row r="74" ht="12.75" x14ac:dyDescent="0.25"/>
    <row r="75" ht="12.75" x14ac:dyDescent="0.25"/>
    <row r="76" ht="12.75" x14ac:dyDescent="0.25"/>
    <row r="77" ht="12.75" x14ac:dyDescent="0.25"/>
    <row r="78" ht="12.75" x14ac:dyDescent="0.25"/>
    <row r="79" ht="12.75" x14ac:dyDescent="0.25"/>
    <row r="80" ht="12.75" x14ac:dyDescent="0.25"/>
    <row r="81" ht="12.75" x14ac:dyDescent="0.25"/>
    <row r="82" ht="12.75" x14ac:dyDescent="0.25"/>
    <row r="83" ht="12.75" x14ac:dyDescent="0.25"/>
    <row r="84" ht="12.75" x14ac:dyDescent="0.25"/>
    <row r="85" ht="12.75" x14ac:dyDescent="0.25"/>
    <row r="86" ht="12.75" x14ac:dyDescent="0.25"/>
    <row r="87" ht="12.75" x14ac:dyDescent="0.25"/>
    <row r="88" ht="12.75" x14ac:dyDescent="0.25"/>
    <row r="89" ht="12.75" x14ac:dyDescent="0.25"/>
    <row r="90" ht="12.75" x14ac:dyDescent="0.25"/>
    <row r="91" ht="12.75"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spans="125:125" ht="13.5" customHeight="1" x14ac:dyDescent="0.25"/>
    <row r="114" spans="125:125" ht="13.5" customHeight="1" x14ac:dyDescent="0.25"/>
    <row r="115" spans="125:125" ht="13.5" customHeight="1" x14ac:dyDescent="0.25"/>
    <row r="116" spans="125:125" ht="13.5" customHeight="1" x14ac:dyDescent="0.25">
      <c r="DU116" s="242" t="s">
        <v>480</v>
      </c>
    </row>
  </sheetData>
  <sheetProtection algorithmName="SHA-512" hashValue="ASWzdtqG2CHY3WjC229lQo7HjbebFRpQFMb2oM3glPPXyj69BzPBwdYgnP3Bx/GmDdYePPSYYuhtn4Sl0WJ4yw==" saltValue="bM04JXuOlNIzZousFS9Kpw==" spinCount="100000" sheet="1" objects="1" scenarios="1"/>
  <dataConsolidate/>
  <phoneticPr fontId="2"/>
  <printOptions horizontalCentered="1" verticalCentered="1"/>
  <pageMargins left="0" right="0" top="0.19685039370078741" bottom="0" header="0.39370078740157483" footer="0"/>
  <pageSetup paperSize="8" scale="56"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5"/>
  <cols>
    <col min="1" max="1" width="8.265625" style="1" customWidth="1"/>
    <col min="2" max="16" width="14.59765625" style="1" customWidth="1"/>
    <col min="17" max="16384" width="0" style="1" hidden="1"/>
  </cols>
  <sheetData>
    <row r="1" ht="16.5" customHeight="1" x14ac:dyDescent="0.25"/>
    <row r="2" ht="16.5" customHeight="1" x14ac:dyDescent="0.25"/>
    <row r="3" ht="16.5" customHeight="1" x14ac:dyDescent="0.25"/>
    <row r="4" ht="16.5" customHeight="1" x14ac:dyDescent="0.25"/>
    <row r="5" ht="16.5" customHeight="1" x14ac:dyDescent="0.25"/>
    <row r="6" ht="16.5" customHeight="1" x14ac:dyDescent="0.25"/>
    <row r="7" ht="16.5" customHeight="1" x14ac:dyDescent="0.25"/>
    <row r="8" ht="16.5" customHeight="1" x14ac:dyDescent="0.25"/>
    <row r="9" ht="16.5" customHeight="1" x14ac:dyDescent="0.25"/>
    <row r="10" ht="16.5" customHeight="1" x14ac:dyDescent="0.25"/>
    <row r="11" ht="16.5" customHeight="1" x14ac:dyDescent="0.25"/>
    <row r="12" ht="16.5" customHeight="1" x14ac:dyDescent="0.25"/>
    <row r="13" ht="16.5" customHeight="1" x14ac:dyDescent="0.25"/>
    <row r="14" ht="16.5" customHeight="1" x14ac:dyDescent="0.25"/>
    <row r="15" ht="16.5" customHeight="1" x14ac:dyDescent="0.25"/>
    <row r="16"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spans="2:10" ht="16.5" customHeight="1" x14ac:dyDescent="0.25"/>
    <row r="34" spans="2:10" ht="16.5" customHeight="1" x14ac:dyDescent="0.25"/>
    <row r="35" spans="2:10" ht="16.5" customHeight="1" x14ac:dyDescent="0.25"/>
    <row r="36" spans="2:10" ht="16.5" customHeight="1" x14ac:dyDescent="0.25"/>
    <row r="37" spans="2:10" ht="16.5" customHeight="1" x14ac:dyDescent="0.25"/>
    <row r="38" spans="2:10" ht="16.5" customHeight="1" x14ac:dyDescent="0.25"/>
    <row r="39" spans="2:10" ht="16.5" customHeight="1" x14ac:dyDescent="0.25"/>
    <row r="40" spans="2:10" ht="16.5" customHeight="1" x14ac:dyDescent="0.25"/>
    <row r="41" spans="2:10" ht="16.5" customHeight="1" x14ac:dyDescent="0.25"/>
    <row r="42" spans="2:10" ht="16.5" customHeight="1" x14ac:dyDescent="0.25"/>
    <row r="43" spans="2:10" ht="16.5" customHeight="1" x14ac:dyDescent="0.25"/>
    <row r="44" spans="2:10" ht="16.5" customHeight="1" x14ac:dyDescent="0.25"/>
    <row r="45" spans="2:10" ht="29.25" customHeight="1" thickBot="1" x14ac:dyDescent="0.3">
      <c r="B45" s="2"/>
      <c r="C45" s="2"/>
      <c r="D45" s="2"/>
      <c r="E45" s="2"/>
      <c r="F45" s="2"/>
      <c r="G45" s="2"/>
      <c r="H45" s="2"/>
      <c r="I45" s="2"/>
      <c r="J45" s="3" t="s">
        <v>0</v>
      </c>
    </row>
    <row r="46" spans="2:10" ht="29.25" customHeight="1" thickBot="1" x14ac:dyDescent="0.35">
      <c r="B46" s="4" t="s">
        <v>1</v>
      </c>
      <c r="C46" s="5"/>
      <c r="D46" s="5"/>
      <c r="E46" s="6" t="s">
        <v>2</v>
      </c>
      <c r="F46" s="7" t="s">
        <v>530</v>
      </c>
      <c r="G46" s="8" t="s">
        <v>531</v>
      </c>
      <c r="H46" s="8" t="s">
        <v>532</v>
      </c>
      <c r="I46" s="8" t="s">
        <v>533</v>
      </c>
      <c r="J46" s="9" t="s">
        <v>534</v>
      </c>
    </row>
    <row r="47" spans="2:10" ht="57.75" customHeight="1" x14ac:dyDescent="0.25">
      <c r="B47" s="10"/>
      <c r="C47" s="1126" t="s">
        <v>3</v>
      </c>
      <c r="D47" s="1126"/>
      <c r="E47" s="1127"/>
      <c r="F47" s="11">
        <v>9.27</v>
      </c>
      <c r="G47" s="12">
        <v>10.57</v>
      </c>
      <c r="H47" s="12">
        <v>13.26</v>
      </c>
      <c r="I47" s="12">
        <v>13.91</v>
      </c>
      <c r="J47" s="13">
        <v>12.48</v>
      </c>
    </row>
    <row r="48" spans="2:10" ht="57.75" customHeight="1" x14ac:dyDescent="0.25">
      <c r="B48" s="14"/>
      <c r="C48" s="1128" t="s">
        <v>4</v>
      </c>
      <c r="D48" s="1128"/>
      <c r="E48" s="1129"/>
      <c r="F48" s="15">
        <v>4.5999999999999996</v>
      </c>
      <c r="G48" s="16">
        <v>6.2</v>
      </c>
      <c r="H48" s="16">
        <v>5.04</v>
      </c>
      <c r="I48" s="16">
        <v>3.42</v>
      </c>
      <c r="J48" s="17">
        <v>3.6</v>
      </c>
    </row>
    <row r="49" spans="2:10" ht="57.75" customHeight="1" thickBot="1" x14ac:dyDescent="0.3">
      <c r="B49" s="18"/>
      <c r="C49" s="1130" t="s">
        <v>5</v>
      </c>
      <c r="D49" s="1130"/>
      <c r="E49" s="1131"/>
      <c r="F49" s="19">
        <v>3.06</v>
      </c>
      <c r="G49" s="20">
        <v>3.52</v>
      </c>
      <c r="H49" s="20">
        <v>1.88</v>
      </c>
      <c r="I49" s="20" t="s">
        <v>535</v>
      </c>
      <c r="J49" s="21" t="s">
        <v>536</v>
      </c>
    </row>
    <row r="50" spans="2:10" ht="12.75" x14ac:dyDescent="0.25"/>
  </sheetData>
  <sheetProtection algorithmName="SHA-512" hashValue="/VEhD/Z4or8OtGXS7ENfSha1a3YwvhssisoBeAM5/XSuy5xp8No2ydXm0K28+GDpOgBPtBDQaIBBMXOIftIKOA==" saltValue="J8jLbJIZB7SPvxHNup1u3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87"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前川　晴香</cp:lastModifiedBy>
  <cp:lastPrinted>2026-04-03T04:23:53Z</cp:lastPrinted>
  <dcterms:created xsi:type="dcterms:W3CDTF">2026-02-23T07:24:23Z</dcterms:created>
  <dcterms:modified xsi:type="dcterms:W3CDTF">2026-04-03T04:27:34Z</dcterms:modified>
  <cp:category/>
</cp:coreProperties>
</file>