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4_財政係（旧財政係）\24_財政情報の開示の推進\01_財政状況資料集\2025（R7）\02　3月公表分\08　HP掲載\01　掲載データ\"/>
    </mc:Choice>
  </mc:AlternateContent>
  <xr:revisionPtr revIDLastSave="0" documentId="13_ncr:1_{471B8C64-33BC-4DA8-B5BD-AFDBCA496E4F}" xr6:coauthVersionLast="47" xr6:coauthVersionMax="47" xr10:uidLastSave="{00000000-0000-0000-0000-000000000000}"/>
  <bookViews>
    <workbookView xWindow="-110" yWindow="-110" windowWidth="19420" windowHeight="11500" firstSheet="10" activeTab="12"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4" i="10" l="1"/>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CO35" i="10"/>
  <c r="BE35" i="10"/>
  <c r="CO34" i="10"/>
  <c r="BW34" i="10"/>
  <c r="BW35" i="10" s="1"/>
  <c r="BW36" i="10" s="1"/>
  <c r="BW37" i="10" s="1"/>
  <c r="BW38" i="10" s="1"/>
  <c r="BW39" i="10" s="1"/>
  <c r="BW40" i="10" s="1"/>
  <c r="C34" i="10"/>
  <c r="C35" i="10" l="1"/>
  <c r="C36" i="10" s="1"/>
  <c r="U34" i="10"/>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AM36" i="10" s="1"/>
  <c r="BE34" i="10" l="1"/>
</calcChain>
</file>

<file path=xl/sharedStrings.xml><?xml version="1.0" encoding="utf-8"?>
<sst xmlns="http://schemas.openxmlformats.org/spreadsheetml/2006/main" count="1063" uniqueCount="564">
  <si>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</si>
  <si>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</si>
  <si>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</si>
  <si>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</si>
  <si>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</si>
  <si>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</si>
  <si>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</si>
  <si>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</si>
  <si>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</si>
  <si>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</si>
  <si>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</si>
  <si>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</si>
  <si>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</si>
  <si>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</si>
  <si>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</si>
  <si>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</si>
  <si>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</si>
  <si>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</si>
  <si>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</si>
  <si>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</si>
  <si>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</si>
  <si>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</si>
  <si>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</si>
  <si>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</si>
  <si>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</si>
  <si>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</si>
  <si>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</si>
  <si>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</si>
  <si>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</si>
  <si>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</si>
  <si>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</si>
  <si>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</si>
  <si>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</si>
  <si>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</si>
  <si>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</si>
  <si>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</si>
  <si>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</si>
  <si>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</si>
  <si>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</si>
  <si>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</si>
  <si>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</si>
  <si>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</si>
  <si>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</si>
  <si>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</si>
  <si>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</si>
  <si>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</si>
  <si>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</si>
  <si>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</si>
  <si>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</si>
  <si>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</si>
  <si>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</si>
  <si>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</si>
  <si>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</si>
  <si>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</si>
  <si>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</si>
  <si>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</si>
  <si>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</si>
  <si>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</si>
  <si>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</si>
  <si>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</si>
  <si>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</si>
  <si>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</si>
  <si>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</si>
  <si>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</si>
  <si>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</si>
  <si>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</si>
  <si>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</si>
  <si>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</si>
  <si>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</si>
  <si>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</si>
  <si>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</si>
  <si>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</si>
  <si>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</si>
  <si>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</si>
  <si>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</si>
  <si>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</si>
  <si>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</si>
  <si>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</si>
  <si>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</si>
  <si>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</si>
  <si>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</si>
  <si>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</si>
  <si>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</si>
  <si>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</si>
  <si>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</si>
  <si>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</si>
  <si>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</si>
  <si>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</si>
  <si>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</si>
  <si>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</si>
  <si>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</si>
  <si>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</si>
  <si>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</si>
  <si>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</si>
  <si>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野洲市</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</si>
  <si>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</si>
  <si>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</si>
  <si>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</si>
  <si>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</si>
  <si>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</si>
  <si>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</si>
  <si>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</si>
  <si>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</si>
  <si>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</si>
  <si>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</si>
  <si>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</si>
  <si>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</si>
  <si>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</si>
  <si>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</si>
  <si>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</si>
  <si>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</si>
  <si>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</si>
  <si>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</si>
  <si>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</si>
  <si>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</si>
  <si>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</si>
  <si>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</si>
  <si>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</si>
  <si>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</si>
  <si>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</si>
  <si>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</si>
  <si>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</si>
  <si>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</si>
  <si>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</si>
  <si>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</si>
  <si>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</si>
  <si>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</si>
  <si>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</si>
  <si>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</si>
  <si>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</si>
  <si>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</si>
  <si>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</si>
  <si>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</si>
  <si>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</si>
  <si>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</si>
  <si>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</si>
  <si>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</si>
  <si>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</si>
  <si>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</si>
  <si>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</si>
  <si>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</si>
  <si>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</si>
  <si>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5"/>
  </si>
  <si>
    <t>うち日本人(％)</t>
    <phoneticPr fontId="5"/>
  </si>
  <si>
    <t>-0.4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</si>
  <si>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</si>
  <si>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</si>
  <si>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</si>
  <si>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</si>
  <si>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</si>
  <si>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</si>
  <si>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</si>
  <si>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</si>
  <si>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</si>
  <si>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</si>
  <si>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</si>
  <si>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</si>
  <si>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</si>
  <si>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</si>
  <si>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</si>
  <si>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</si>
  <si>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</si>
  <si>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</si>
  <si>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</si>
  <si>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</si>
  <si>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</si>
  <si>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</si>
  <si>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</si>
  <si>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</si>
  <si>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</si>
  <si>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</si>
  <si>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</si>
  <si>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</si>
  <si>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</si>
  <si>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</si>
  <si>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</si>
  <si>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</si>
  <si>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</si>
  <si>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</si>
  <si>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</si>
  <si>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</si>
  <si>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</si>
  <si>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</si>
  <si>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</si>
  <si>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</si>
  <si>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</si>
  <si>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</si>
  <si>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</si>
  <si>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</si>
  <si>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</si>
  <si>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</si>
  <si>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</si>
  <si>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</si>
  <si>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</si>
  <si>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</si>
  <si>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</si>
  <si>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</si>
  <si>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</si>
  <si>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</si>
  <si>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</si>
  <si>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</si>
  <si>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</si>
  <si>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</si>
  <si>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滋賀県野洲市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</si>
  <si>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</si>
  <si>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</si>
  <si>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</si>
  <si>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</si>
  <si>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</si>
  <si>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</si>
  <si>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</si>
  <si>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</si>
  <si>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</si>
  <si>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</si>
  <si>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</si>
  <si>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</si>
  <si>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</si>
  <si>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</si>
  <si>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</si>
  <si>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</si>
  <si>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</si>
  <si>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</si>
  <si>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</si>
  <si>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</si>
  <si>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</si>
  <si>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</si>
  <si>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</si>
  <si>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</si>
  <si>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</si>
  <si>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</si>
  <si>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</si>
  <si>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</si>
  <si>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</si>
  <si>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</si>
  <si>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</si>
  <si>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</si>
  <si>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</si>
  <si>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</si>
  <si>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</si>
  <si>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</si>
  <si>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</si>
  <si>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</si>
  <si>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</si>
  <si>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</si>
  <si>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</si>
  <si>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</si>
  <si>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</si>
  <si>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</si>
  <si>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</si>
  <si>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</si>
  <si>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</si>
  <si>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</si>
  <si>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</si>
  <si>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</si>
  <si>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</si>
  <si>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</si>
  <si>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</si>
  <si>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</si>
  <si>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</si>
  <si>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</si>
  <si>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</si>
  <si>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</si>
  <si>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</si>
  <si>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</si>
  <si>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</si>
  <si>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</si>
  <si>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</si>
  <si>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</si>
  <si>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</si>
  <si>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</si>
  <si>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</si>
  <si>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</si>
  <si>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</si>
  <si>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</si>
  <si>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</si>
  <si>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</si>
  <si>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</si>
  <si>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</si>
  <si>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</si>
  <si>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</si>
  <si>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</si>
  <si>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</si>
  <si>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</si>
  <si>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</si>
  <si>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</si>
  <si>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</si>
  <si>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</si>
  <si>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</si>
  <si>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</si>
  <si>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</si>
  <si>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</si>
  <si>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</si>
  <si>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</si>
  <si>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</si>
  <si>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</si>
  <si>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</si>
  <si>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</si>
  <si>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</si>
  <si>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</si>
  <si>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</si>
  <si>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</si>
  <si>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</si>
  <si>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</si>
  <si>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</si>
  <si>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</si>
  <si>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</si>
  <si>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</si>
  <si>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</si>
  <si>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</si>
  <si>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</si>
  <si>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</si>
  <si>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</si>
  <si>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</si>
  <si>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</si>
  <si>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</si>
  <si>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</si>
  <si>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</si>
  <si>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</si>
  <si>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</si>
  <si>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</si>
  <si>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</si>
  <si>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</si>
  <si>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</si>
  <si>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</si>
  <si>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</si>
  <si>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</si>
  <si>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</si>
  <si>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</si>
  <si>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</si>
  <si>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</si>
  <si>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</si>
  <si>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</si>
  <si>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</si>
  <si>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</si>
  <si>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</si>
  <si>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</si>
  <si>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</si>
  <si>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</si>
  <si>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</si>
  <si>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</si>
  <si>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</si>
  <si>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</si>
  <si>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</si>
  <si>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</si>
  <si>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</si>
  <si>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</si>
  <si>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</si>
  <si>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</si>
  <si>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</si>
  <si>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</si>
  <si>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</si>
  <si>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</si>
  <si>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</si>
  <si>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</si>
  <si>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滋賀県野洲市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</si>
  <si>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</si>
  <si>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</si>
  <si>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</si>
  <si>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</si>
  <si>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</si>
  <si>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</si>
  <si>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</si>
  <si>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</si>
  <si>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</si>
  <si>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</si>
  <si>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</si>
  <si>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</si>
  <si>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</si>
  <si>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</si>
  <si>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</si>
  <si>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</si>
  <si>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</si>
  <si>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</si>
  <si>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</si>
  <si>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</si>
  <si>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墓地公園事業特別会計</t>
    <phoneticPr fontId="5"/>
  </si>
  <si>
    <t>基幹水利施設管理事業特別会計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</si>
  <si>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</si>
  <si>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</si>
  <si>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</si>
  <si>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</si>
  <si>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</si>
  <si>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</si>
  <si>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</si>
  <si>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</si>
  <si>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</si>
  <si>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</si>
  <si>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</si>
  <si>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</si>
  <si>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</si>
  <si>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</si>
  <si>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</si>
  <si>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</si>
  <si>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水道事業会計</t>
    <phoneticPr fontId="5"/>
  </si>
  <si>
    <t>法適用企業</t>
    <phoneticPr fontId="5"/>
  </si>
  <si>
    <t>下水道事業会計</t>
    <phoneticPr fontId="5"/>
  </si>
  <si>
    <t>病院事業会計</t>
    <phoneticPr fontId="5"/>
  </si>
  <si>
    <t>工業団地等整備事業特別会計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</si>
  <si>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</si>
  <si>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</si>
  <si>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</si>
  <si>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</si>
  <si>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</si>
  <si>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</si>
  <si>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</si>
  <si>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</si>
  <si>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</si>
  <si>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</si>
  <si>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</si>
  <si>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</si>
  <si>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</si>
  <si>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</si>
  <si>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</si>
  <si>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</si>
  <si>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</si>
  <si>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</si>
  <si>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</si>
  <si>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</si>
  <si>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</si>
  <si>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</si>
  <si>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</si>
  <si>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</si>
  <si>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</si>
  <si>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</si>
  <si>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</si>
  <si>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</si>
  <si>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</si>
  <si>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</si>
  <si>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</si>
  <si>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</si>
  <si>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</si>
  <si>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</si>
  <si>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</si>
  <si>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</si>
  <si>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</si>
  <si>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</si>
  <si>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</si>
  <si>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</si>
  <si>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</si>
  <si>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</si>
  <si>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</si>
  <si>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</si>
  <si>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</si>
  <si>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</si>
  <si>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</si>
  <si>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</si>
  <si>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</si>
  <si>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</si>
  <si>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</si>
  <si>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</si>
  <si>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</si>
  <si>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</si>
  <si>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</si>
  <si>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</si>
  <si>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</si>
  <si>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</si>
  <si>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</si>
  <si>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</si>
  <si>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</si>
  <si>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</si>
  <si>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</si>
  <si>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</si>
  <si>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</si>
  <si>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</si>
  <si>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</si>
  <si>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</si>
  <si>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</si>
  <si>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</si>
  <si>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</si>
  <si>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</si>
  <si>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</si>
  <si>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</si>
  <si>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</si>
  <si>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</si>
  <si>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</si>
  <si>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</si>
  <si>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</si>
  <si>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</si>
  <si>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</si>
  <si>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</si>
  <si>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</si>
  <si>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</si>
  <si>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</si>
  <si>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</si>
  <si>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</si>
  <si>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</si>
  <si>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</si>
  <si>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</si>
  <si>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</si>
  <si>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</si>
  <si>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</si>
  <si>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</si>
  <si>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</si>
  <si>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</si>
  <si>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</si>
  <si>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</si>
  <si>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</si>
  <si>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</si>
  <si>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</si>
  <si>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</si>
  <si>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</si>
  <si>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</si>
  <si>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</si>
  <si>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</si>
  <si>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</si>
  <si>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</si>
  <si>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</si>
  <si>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</si>
  <si>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</si>
  <si>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</si>
  <si>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</si>
  <si>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</si>
  <si>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</si>
  <si>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</si>
  <si>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</si>
  <si>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</si>
  <si>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</si>
  <si>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</si>
  <si>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</si>
  <si>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</si>
  <si>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</si>
  <si>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</si>
  <si>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</si>
  <si>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</si>
  <si>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</si>
  <si>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</si>
  <si>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</si>
  <si>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</si>
  <si>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</si>
  <si>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</si>
  <si>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</si>
  <si>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</si>
  <si>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</si>
  <si>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</si>
  <si>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8.78</t>
  </si>
  <si>
    <t>病院事業会計</t>
  </si>
  <si>
    <t>下水道事業会計</t>
  </si>
  <si>
    <t>水道事業会計</t>
  </si>
  <si>
    <t>一般会計</t>
  </si>
  <si>
    <t>介護保険事業特別会計</t>
  </si>
  <si>
    <t>後期高齢者医療特別会計</t>
  </si>
  <si>
    <t>国民健康保険事業特別会計</t>
  </si>
  <si>
    <t>墓地公園事業特別会計</t>
  </si>
  <si>
    <t>その他会計（赤字）</t>
  </si>
  <si>
    <t>その他会計（黒字）</t>
  </si>
  <si>
    <t>R02</t>
    <phoneticPr fontId="5"/>
  </si>
  <si>
    <t>R03</t>
    <phoneticPr fontId="5"/>
  </si>
  <si>
    <t>R04</t>
    <phoneticPr fontId="5"/>
  </si>
  <si>
    <t>R05</t>
    <phoneticPr fontId="5"/>
  </si>
  <si>
    <t>R06</t>
    <phoneticPr fontId="5"/>
  </si>
  <si>
    <t>-</t>
    <phoneticPr fontId="2"/>
  </si>
  <si>
    <t>滋賀県市町村職員退職手当組合</t>
  </si>
  <si>
    <t>滋賀県市町村議会議員公務災害補償等組合</t>
  </si>
  <si>
    <t>守山野洲行政事務組合</t>
  </si>
  <si>
    <t>湖南広域行政組合</t>
  </si>
  <si>
    <t>滋賀県市町村職員研修センター</t>
  </si>
  <si>
    <t>滋賀県後期高齢者医療広域連合（一般会計）</t>
  </si>
  <si>
    <t>滋賀県後期高齢者医療広域連合（後期高齢者医療特別会計）</t>
  </si>
  <si>
    <t>野洲市湖岸開発</t>
    <rPh sb="0" eb="3">
      <t>ヤスシ</t>
    </rPh>
    <rPh sb="3" eb="7">
      <t>コガンカイハツ</t>
    </rPh>
    <phoneticPr fontId="38"/>
  </si>
  <si>
    <t>まちづくり基金</t>
    <rPh sb="5" eb="7">
      <t>キキン</t>
    </rPh>
    <phoneticPr fontId="5"/>
  </si>
  <si>
    <t>公共施設等整備基金</t>
  </si>
  <si>
    <t>墓地公園整備管理基金</t>
  </si>
  <si>
    <t>湖岸地域振興基金</t>
  </si>
  <si>
    <t>都市計画事業基金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</si>
</sst>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63812</c:v>
                </c:pt>
                <c:pt idx="1">
                  <c:v>54225</c:v>
                </c:pt>
                <c:pt idx="2">
                  <c:v>54016</c:v>
                </c:pt>
                <c:pt idx="3">
                  <c:v>52786</c:v>
                </c:pt>
                <c:pt idx="4">
                  <c:v>58465</c:v>
                </c:pt>
              </c:numCache>
            </c:numRef>
          </c:val>
          <c:smooth val="0"/>
          <c:extLst>
            <c:ext xmlns:c16="http://schemas.microsoft.com/office/drawing/2014/chart" uri="{C3380CC4-5D6E-409C-BE32-E72D297353CC}">
              <c16:uniqueId val="{00000000-06AE-4088-91BC-DAE6886893C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81135</c:v>
                </c:pt>
                <c:pt idx="1">
                  <c:v>51474</c:v>
                </c:pt>
                <c:pt idx="2">
                  <c:v>35855</c:v>
                </c:pt>
                <c:pt idx="3">
                  <c:v>94877</c:v>
                </c:pt>
                <c:pt idx="4">
                  <c:v>45779</c:v>
                </c:pt>
              </c:numCache>
            </c:numRef>
          </c:val>
          <c:smooth val="0"/>
          <c:extLst>
            <c:ext xmlns:c16="http://schemas.microsoft.com/office/drawing/2014/chart" uri="{C3380CC4-5D6E-409C-BE32-E72D297353CC}">
              <c16:uniqueId val="{00000001-06AE-4088-91BC-DAE6886893C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1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6.13</c:v>
                </c:pt>
                <c:pt idx="1">
                  <c:v>6.94</c:v>
                </c:pt>
                <c:pt idx="2">
                  <c:v>6.28</c:v>
                </c:pt>
                <c:pt idx="3">
                  <c:v>6.47</c:v>
                </c:pt>
                <c:pt idx="4">
                  <c:v>4.4800000000000004</c:v>
                </c:pt>
              </c:numCache>
            </c:numRef>
          </c:val>
          <c:extLst>
            <c:ext xmlns:c16="http://schemas.microsoft.com/office/drawing/2014/chart" uri="{C3380CC4-5D6E-409C-BE32-E72D297353CC}">
              <c16:uniqueId val="{00000000-4FD5-490F-98CD-9298AD00C83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12.15</c:v>
                </c:pt>
                <c:pt idx="1">
                  <c:v>11.48</c:v>
                </c:pt>
                <c:pt idx="2">
                  <c:v>20.05</c:v>
                </c:pt>
                <c:pt idx="3">
                  <c:v>10.15</c:v>
                </c:pt>
                <c:pt idx="4">
                  <c:v>16.47</c:v>
                </c:pt>
              </c:numCache>
            </c:numRef>
          </c:val>
          <c:extLst>
            <c:ext xmlns:c16="http://schemas.microsoft.com/office/drawing/2014/chart" uri="{C3380CC4-5D6E-409C-BE32-E72D297353CC}">
              <c16:uniqueId val="{00000001-4FD5-490F-98CD-9298AD00C83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0.95</c:v>
                </c:pt>
                <c:pt idx="1">
                  <c:v>1.1599999999999999</c:v>
                </c:pt>
                <c:pt idx="2">
                  <c:v>7.52</c:v>
                </c:pt>
                <c:pt idx="3">
                  <c:v>-8.7799999999999994</c:v>
                </c:pt>
                <c:pt idx="4">
                  <c:v>4.4400000000000004</c:v>
                </c:pt>
              </c:numCache>
            </c:numRef>
          </c:val>
          <c:smooth val="0"/>
          <c:extLst>
            <c:ext xmlns:c16="http://schemas.microsoft.com/office/drawing/2014/chart" uri="{C3380CC4-5D6E-409C-BE32-E72D297353CC}">
              <c16:uniqueId val="{00000002-4FD5-490F-98CD-9298AD00C83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D558-4299-BBC2-1885116C0C7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558-4299-BBC2-1885116C0C75}"/>
            </c:ext>
          </c:extLst>
        </c:ser>
        <c:ser>
          <c:idx val="2"/>
          <c:order val="2"/>
          <c:tx>
            <c:strRef>
              <c:f>データシート!$A$29</c:f>
              <c:strCache>
                <c:ptCount val="1"/>
                <c:pt idx="0">
                  <c:v>墓地公園事業特別会計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0.05</c:v>
                </c:pt>
                <c:pt idx="2">
                  <c:v>#N/A</c:v>
                </c:pt>
                <c:pt idx="3">
                  <c:v>0.02</c:v>
                </c:pt>
                <c:pt idx="4">
                  <c:v>#N/A</c:v>
                </c:pt>
                <c:pt idx="5">
                  <c:v>0.02</c:v>
                </c:pt>
                <c:pt idx="6">
                  <c:v>#N/A</c:v>
                </c:pt>
                <c:pt idx="7">
                  <c:v>0.02</c:v>
                </c:pt>
                <c:pt idx="8">
                  <c:v>#N/A</c:v>
                </c:pt>
                <c:pt idx="9">
                  <c:v>0.01</c:v>
                </c:pt>
              </c:numCache>
            </c:numRef>
          </c:val>
          <c:extLst>
            <c:ext xmlns:c16="http://schemas.microsoft.com/office/drawing/2014/chart" uri="{C3380CC4-5D6E-409C-BE32-E72D297353CC}">
              <c16:uniqueId val="{00000002-D558-4299-BBC2-1885116C0C75}"/>
            </c:ext>
          </c:extLst>
        </c:ser>
        <c:ser>
          <c:idx val="3"/>
          <c:order val="3"/>
          <c:tx>
            <c:strRef>
              <c:f>データシート!$A$30</c:f>
              <c:strCache>
                <c:ptCount val="1"/>
                <c:pt idx="0">
                  <c:v>国民健康保険事業特別会計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0.61</c:v>
                </c:pt>
                <c:pt idx="2">
                  <c:v>#N/A</c:v>
                </c:pt>
                <c:pt idx="3">
                  <c:v>0.71</c:v>
                </c:pt>
                <c:pt idx="4">
                  <c:v>#N/A</c:v>
                </c:pt>
                <c:pt idx="5">
                  <c:v>0.26</c:v>
                </c:pt>
                <c:pt idx="6">
                  <c:v>#N/A</c:v>
                </c:pt>
                <c:pt idx="7">
                  <c:v>0.23</c:v>
                </c:pt>
                <c:pt idx="8">
                  <c:v>#N/A</c:v>
                </c:pt>
                <c:pt idx="9">
                  <c:v>0.15</c:v>
                </c:pt>
              </c:numCache>
            </c:numRef>
          </c:val>
          <c:extLst>
            <c:ext xmlns:c16="http://schemas.microsoft.com/office/drawing/2014/chart" uri="{C3380CC4-5D6E-409C-BE32-E72D297353CC}">
              <c16:uniqueId val="{00000003-D558-4299-BBC2-1885116C0C75}"/>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0.13</c:v>
                </c:pt>
                <c:pt idx="2">
                  <c:v>#N/A</c:v>
                </c:pt>
                <c:pt idx="3">
                  <c:v>0.12</c:v>
                </c:pt>
                <c:pt idx="4">
                  <c:v>#N/A</c:v>
                </c:pt>
                <c:pt idx="5">
                  <c:v>0.12</c:v>
                </c:pt>
                <c:pt idx="6">
                  <c:v>#N/A</c:v>
                </c:pt>
                <c:pt idx="7">
                  <c:v>0.13</c:v>
                </c:pt>
                <c:pt idx="8">
                  <c:v>#N/A</c:v>
                </c:pt>
                <c:pt idx="9">
                  <c:v>0.17</c:v>
                </c:pt>
              </c:numCache>
            </c:numRef>
          </c:val>
          <c:extLst>
            <c:ext xmlns:c16="http://schemas.microsoft.com/office/drawing/2014/chart" uri="{C3380CC4-5D6E-409C-BE32-E72D297353CC}">
              <c16:uniqueId val="{00000004-D558-4299-BBC2-1885116C0C75}"/>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1.36</c:v>
                </c:pt>
                <c:pt idx="2">
                  <c:v>#N/A</c:v>
                </c:pt>
                <c:pt idx="3">
                  <c:v>2.5299999999999998</c:v>
                </c:pt>
                <c:pt idx="4">
                  <c:v>#N/A</c:v>
                </c:pt>
                <c:pt idx="5">
                  <c:v>2.17</c:v>
                </c:pt>
                <c:pt idx="6">
                  <c:v>#N/A</c:v>
                </c:pt>
                <c:pt idx="7">
                  <c:v>1.22</c:v>
                </c:pt>
                <c:pt idx="8">
                  <c:v>#N/A</c:v>
                </c:pt>
                <c:pt idx="9">
                  <c:v>0.95</c:v>
                </c:pt>
              </c:numCache>
            </c:numRef>
          </c:val>
          <c:extLst>
            <c:ext xmlns:c16="http://schemas.microsoft.com/office/drawing/2014/chart" uri="{C3380CC4-5D6E-409C-BE32-E72D297353CC}">
              <c16:uniqueId val="{00000005-D558-4299-BBC2-1885116C0C75}"/>
            </c:ext>
          </c:extLst>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6.07</c:v>
                </c:pt>
                <c:pt idx="2">
                  <c:v>#N/A</c:v>
                </c:pt>
                <c:pt idx="3">
                  <c:v>6.91</c:v>
                </c:pt>
                <c:pt idx="4">
                  <c:v>#N/A</c:v>
                </c:pt>
                <c:pt idx="5">
                  <c:v>6.24</c:v>
                </c:pt>
                <c:pt idx="6">
                  <c:v>#N/A</c:v>
                </c:pt>
                <c:pt idx="7">
                  <c:v>6.44</c:v>
                </c:pt>
                <c:pt idx="8">
                  <c:v>#N/A</c:v>
                </c:pt>
                <c:pt idx="9">
                  <c:v>4.46</c:v>
                </c:pt>
              </c:numCache>
            </c:numRef>
          </c:val>
          <c:extLst>
            <c:ext xmlns:c16="http://schemas.microsoft.com/office/drawing/2014/chart" uri="{C3380CC4-5D6E-409C-BE32-E72D297353CC}">
              <c16:uniqueId val="{00000006-D558-4299-BBC2-1885116C0C75}"/>
            </c:ext>
          </c:extLst>
        </c:ser>
        <c:ser>
          <c:idx val="7"/>
          <c:order val="7"/>
          <c:tx>
            <c:strRef>
              <c:f>データシート!$A$34</c:f>
              <c:strCache>
                <c:ptCount val="1"/>
                <c:pt idx="0">
                  <c:v>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5.57</c:v>
                </c:pt>
                <c:pt idx="2">
                  <c:v>#N/A</c:v>
                </c:pt>
                <c:pt idx="3">
                  <c:v>5.21</c:v>
                </c:pt>
                <c:pt idx="4">
                  <c:v>#N/A</c:v>
                </c:pt>
                <c:pt idx="5">
                  <c:v>5.51</c:v>
                </c:pt>
                <c:pt idx="6">
                  <c:v>#N/A</c:v>
                </c:pt>
                <c:pt idx="7">
                  <c:v>5.64</c:v>
                </c:pt>
                <c:pt idx="8">
                  <c:v>#N/A</c:v>
                </c:pt>
                <c:pt idx="9">
                  <c:v>5.22</c:v>
                </c:pt>
              </c:numCache>
            </c:numRef>
          </c:val>
          <c:extLst>
            <c:ext xmlns:c16="http://schemas.microsoft.com/office/drawing/2014/chart" uri="{C3380CC4-5D6E-409C-BE32-E72D297353CC}">
              <c16:uniqueId val="{00000007-D558-4299-BBC2-1885116C0C75}"/>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6.32</c:v>
                </c:pt>
                <c:pt idx="2">
                  <c:v>#N/A</c:v>
                </c:pt>
                <c:pt idx="3">
                  <c:v>6.95</c:v>
                </c:pt>
                <c:pt idx="4">
                  <c:v>#N/A</c:v>
                </c:pt>
                <c:pt idx="5">
                  <c:v>8.08</c:v>
                </c:pt>
                <c:pt idx="6">
                  <c:v>#N/A</c:v>
                </c:pt>
                <c:pt idx="7">
                  <c:v>8.5299999999999994</c:v>
                </c:pt>
                <c:pt idx="8">
                  <c:v>#N/A</c:v>
                </c:pt>
                <c:pt idx="9">
                  <c:v>9.35</c:v>
                </c:pt>
              </c:numCache>
            </c:numRef>
          </c:val>
          <c:extLst>
            <c:ext xmlns:c16="http://schemas.microsoft.com/office/drawing/2014/chart" uri="{C3380CC4-5D6E-409C-BE32-E72D297353CC}">
              <c16:uniqueId val="{00000008-D558-4299-BBC2-1885116C0C75}"/>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11.9</c:v>
                </c:pt>
                <c:pt idx="2">
                  <c:v>#N/A</c:v>
                </c:pt>
                <c:pt idx="3">
                  <c:v>20.7</c:v>
                </c:pt>
                <c:pt idx="4">
                  <c:v>#N/A</c:v>
                </c:pt>
                <c:pt idx="5">
                  <c:v>28.38</c:v>
                </c:pt>
                <c:pt idx="6">
                  <c:v>#N/A</c:v>
                </c:pt>
                <c:pt idx="7">
                  <c:v>24.78</c:v>
                </c:pt>
                <c:pt idx="8">
                  <c:v>#N/A</c:v>
                </c:pt>
                <c:pt idx="9">
                  <c:v>18.46</c:v>
                </c:pt>
              </c:numCache>
            </c:numRef>
          </c:val>
          <c:extLst>
            <c:ext xmlns:c16="http://schemas.microsoft.com/office/drawing/2014/chart" uri="{C3380CC4-5D6E-409C-BE32-E72D297353CC}">
              <c16:uniqueId val="{00000009-D558-4299-BBC2-1885116C0C7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1994</c:v>
                </c:pt>
                <c:pt idx="5">
                  <c:v>1958</c:v>
                </c:pt>
                <c:pt idx="8">
                  <c:v>2070</c:v>
                </c:pt>
                <c:pt idx="11">
                  <c:v>1994</c:v>
                </c:pt>
                <c:pt idx="14">
                  <c:v>2002</c:v>
                </c:pt>
              </c:numCache>
            </c:numRef>
          </c:val>
          <c:extLst>
            <c:ext xmlns:c16="http://schemas.microsoft.com/office/drawing/2014/chart" uri="{C3380CC4-5D6E-409C-BE32-E72D297353CC}">
              <c16:uniqueId val="{00000000-014B-4AB5-8AC3-D27366C50CD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1</c:v>
                </c:pt>
                <c:pt idx="3">
                  <c:v>1</c:v>
                </c:pt>
                <c:pt idx="6">
                  <c:v>0</c:v>
                </c:pt>
                <c:pt idx="9">
                  <c:v>1</c:v>
                </c:pt>
                <c:pt idx="12">
                  <c:v>2</c:v>
                </c:pt>
              </c:numCache>
            </c:numRef>
          </c:val>
          <c:extLst>
            <c:ext xmlns:c16="http://schemas.microsoft.com/office/drawing/2014/chart" uri="{C3380CC4-5D6E-409C-BE32-E72D297353CC}">
              <c16:uniqueId val="{00000001-014B-4AB5-8AC3-D27366C50CD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153</c:v>
                </c:pt>
                <c:pt idx="3">
                  <c:v>190</c:v>
                </c:pt>
                <c:pt idx="6">
                  <c:v>160</c:v>
                </c:pt>
                <c:pt idx="9">
                  <c:v>180</c:v>
                </c:pt>
                <c:pt idx="12">
                  <c:v>100</c:v>
                </c:pt>
              </c:numCache>
            </c:numRef>
          </c:val>
          <c:extLst>
            <c:ext xmlns:c16="http://schemas.microsoft.com/office/drawing/2014/chart" uri="{C3380CC4-5D6E-409C-BE32-E72D297353CC}">
              <c16:uniqueId val="{00000002-014B-4AB5-8AC3-D27366C50CD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66</c:v>
                </c:pt>
                <c:pt idx="3">
                  <c:v>68</c:v>
                </c:pt>
                <c:pt idx="6">
                  <c:v>75</c:v>
                </c:pt>
                <c:pt idx="9">
                  <c:v>71</c:v>
                </c:pt>
                <c:pt idx="12">
                  <c:v>93</c:v>
                </c:pt>
              </c:numCache>
            </c:numRef>
          </c:val>
          <c:extLst>
            <c:ext xmlns:c16="http://schemas.microsoft.com/office/drawing/2014/chart" uri="{C3380CC4-5D6E-409C-BE32-E72D297353CC}">
              <c16:uniqueId val="{00000003-014B-4AB5-8AC3-D27366C50CD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200</c:v>
                </c:pt>
                <c:pt idx="3">
                  <c:v>385</c:v>
                </c:pt>
                <c:pt idx="6">
                  <c:v>196</c:v>
                </c:pt>
                <c:pt idx="9">
                  <c:v>326</c:v>
                </c:pt>
                <c:pt idx="12">
                  <c:v>288</c:v>
                </c:pt>
              </c:numCache>
            </c:numRef>
          </c:val>
          <c:extLst>
            <c:ext xmlns:c16="http://schemas.microsoft.com/office/drawing/2014/chart" uri="{C3380CC4-5D6E-409C-BE32-E72D297353CC}">
              <c16:uniqueId val="{00000004-014B-4AB5-8AC3-D27366C50CD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3</c:v>
                </c:pt>
                <c:pt idx="6">
                  <c:v>0</c:v>
                </c:pt>
                <c:pt idx="9">
                  <c:v>0</c:v>
                </c:pt>
                <c:pt idx="12">
                  <c:v>0</c:v>
                </c:pt>
              </c:numCache>
            </c:numRef>
          </c:val>
          <c:extLst>
            <c:ext xmlns:c16="http://schemas.microsoft.com/office/drawing/2014/chart" uri="{C3380CC4-5D6E-409C-BE32-E72D297353CC}">
              <c16:uniqueId val="{00000005-014B-4AB5-8AC3-D27366C50CD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14B-4AB5-8AC3-D27366C50CD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2465</c:v>
                </c:pt>
                <c:pt idx="3">
                  <c:v>2369</c:v>
                </c:pt>
                <c:pt idx="6">
                  <c:v>2346</c:v>
                </c:pt>
                <c:pt idx="9">
                  <c:v>2358</c:v>
                </c:pt>
                <c:pt idx="12">
                  <c:v>2427</c:v>
                </c:pt>
              </c:numCache>
            </c:numRef>
          </c:val>
          <c:extLst>
            <c:ext xmlns:c16="http://schemas.microsoft.com/office/drawing/2014/chart" uri="{C3380CC4-5D6E-409C-BE32-E72D297353CC}">
              <c16:uniqueId val="{00000007-014B-4AB5-8AC3-D27366C50CD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891</c:v>
                </c:pt>
                <c:pt idx="2">
                  <c:v>#N/A</c:v>
                </c:pt>
                <c:pt idx="3">
                  <c:v>#N/A</c:v>
                </c:pt>
                <c:pt idx="4">
                  <c:v>1058</c:v>
                </c:pt>
                <c:pt idx="5">
                  <c:v>#N/A</c:v>
                </c:pt>
                <c:pt idx="6">
                  <c:v>#N/A</c:v>
                </c:pt>
                <c:pt idx="7">
                  <c:v>707</c:v>
                </c:pt>
                <c:pt idx="8">
                  <c:v>#N/A</c:v>
                </c:pt>
                <c:pt idx="9">
                  <c:v>#N/A</c:v>
                </c:pt>
                <c:pt idx="10">
                  <c:v>942</c:v>
                </c:pt>
                <c:pt idx="11">
                  <c:v>#N/A</c:v>
                </c:pt>
                <c:pt idx="12">
                  <c:v>#N/A</c:v>
                </c:pt>
                <c:pt idx="13">
                  <c:v>908</c:v>
                </c:pt>
                <c:pt idx="14">
                  <c:v>#N/A</c:v>
                </c:pt>
              </c:numCache>
            </c:numRef>
          </c:val>
          <c:smooth val="0"/>
          <c:extLst>
            <c:ext xmlns:c16="http://schemas.microsoft.com/office/drawing/2014/chart" uri="{C3380CC4-5D6E-409C-BE32-E72D297353CC}">
              <c16:uniqueId val="{00000008-014B-4AB5-8AC3-D27366C50CD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21874</c:v>
                </c:pt>
                <c:pt idx="5">
                  <c:v>21390</c:v>
                </c:pt>
                <c:pt idx="8">
                  <c:v>20200</c:v>
                </c:pt>
                <c:pt idx="11">
                  <c:v>19027</c:v>
                </c:pt>
                <c:pt idx="14">
                  <c:v>17623</c:v>
                </c:pt>
              </c:numCache>
            </c:numRef>
          </c:val>
          <c:extLst>
            <c:ext xmlns:c16="http://schemas.microsoft.com/office/drawing/2014/chart" uri="{C3380CC4-5D6E-409C-BE32-E72D297353CC}">
              <c16:uniqueId val="{00000000-D922-41D2-A7E9-1698806100F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172</c:v>
                </c:pt>
                <c:pt idx="5">
                  <c:v>183</c:v>
                </c:pt>
                <c:pt idx="8">
                  <c:v>543</c:v>
                </c:pt>
                <c:pt idx="11">
                  <c:v>566</c:v>
                </c:pt>
                <c:pt idx="14">
                  <c:v>741</c:v>
                </c:pt>
              </c:numCache>
            </c:numRef>
          </c:val>
          <c:extLst>
            <c:ext xmlns:c16="http://schemas.microsoft.com/office/drawing/2014/chart" uri="{C3380CC4-5D6E-409C-BE32-E72D297353CC}">
              <c16:uniqueId val="{00000001-D922-41D2-A7E9-1698806100F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3118</c:v>
                </c:pt>
                <c:pt idx="5">
                  <c:v>4179</c:v>
                </c:pt>
                <c:pt idx="8">
                  <c:v>7063</c:v>
                </c:pt>
                <c:pt idx="11">
                  <c:v>5746</c:v>
                </c:pt>
                <c:pt idx="14">
                  <c:v>7018</c:v>
                </c:pt>
              </c:numCache>
            </c:numRef>
          </c:val>
          <c:extLst>
            <c:ext xmlns:c16="http://schemas.microsoft.com/office/drawing/2014/chart" uri="{C3380CC4-5D6E-409C-BE32-E72D297353CC}">
              <c16:uniqueId val="{00000002-D922-41D2-A7E9-1698806100F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922-41D2-A7E9-1698806100F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922-41D2-A7E9-1698806100F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203</c:v>
                </c:pt>
                <c:pt idx="3">
                  <c:v>143</c:v>
                </c:pt>
                <c:pt idx="6">
                  <c:v>85</c:v>
                </c:pt>
                <c:pt idx="9">
                  <c:v>26</c:v>
                </c:pt>
                <c:pt idx="12">
                  <c:v>0</c:v>
                </c:pt>
              </c:numCache>
            </c:numRef>
          </c:val>
          <c:extLst>
            <c:ext xmlns:c16="http://schemas.microsoft.com/office/drawing/2014/chart" uri="{C3380CC4-5D6E-409C-BE32-E72D297353CC}">
              <c16:uniqueId val="{00000005-D922-41D2-A7E9-1698806100F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782</c:v>
                </c:pt>
                <c:pt idx="3">
                  <c:v>485</c:v>
                </c:pt>
                <c:pt idx="6">
                  <c:v>236</c:v>
                </c:pt>
                <c:pt idx="9">
                  <c:v>0</c:v>
                </c:pt>
                <c:pt idx="12">
                  <c:v>0</c:v>
                </c:pt>
              </c:numCache>
            </c:numRef>
          </c:val>
          <c:extLst>
            <c:ext xmlns:c16="http://schemas.microsoft.com/office/drawing/2014/chart" uri="{C3380CC4-5D6E-409C-BE32-E72D297353CC}">
              <c16:uniqueId val="{00000006-D922-41D2-A7E9-1698806100F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554</c:v>
                </c:pt>
                <c:pt idx="3">
                  <c:v>537</c:v>
                </c:pt>
                <c:pt idx="6">
                  <c:v>513</c:v>
                </c:pt>
                <c:pt idx="9">
                  <c:v>592</c:v>
                </c:pt>
                <c:pt idx="12">
                  <c:v>591</c:v>
                </c:pt>
              </c:numCache>
            </c:numRef>
          </c:val>
          <c:extLst>
            <c:ext xmlns:c16="http://schemas.microsoft.com/office/drawing/2014/chart" uri="{C3380CC4-5D6E-409C-BE32-E72D297353CC}">
              <c16:uniqueId val="{00000007-D922-41D2-A7E9-1698806100F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2573</c:v>
                </c:pt>
                <c:pt idx="3">
                  <c:v>1982</c:v>
                </c:pt>
                <c:pt idx="6">
                  <c:v>2167</c:v>
                </c:pt>
                <c:pt idx="9">
                  <c:v>1486</c:v>
                </c:pt>
                <c:pt idx="12">
                  <c:v>1790</c:v>
                </c:pt>
              </c:numCache>
            </c:numRef>
          </c:val>
          <c:extLst>
            <c:ext xmlns:c16="http://schemas.microsoft.com/office/drawing/2014/chart" uri="{C3380CC4-5D6E-409C-BE32-E72D297353CC}">
              <c16:uniqueId val="{00000008-D922-41D2-A7E9-1698806100F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726</c:v>
                </c:pt>
                <c:pt idx="3">
                  <c:v>630</c:v>
                </c:pt>
                <c:pt idx="6">
                  <c:v>534</c:v>
                </c:pt>
                <c:pt idx="9">
                  <c:v>438</c:v>
                </c:pt>
                <c:pt idx="12">
                  <c:v>412</c:v>
                </c:pt>
              </c:numCache>
            </c:numRef>
          </c:val>
          <c:extLst>
            <c:ext xmlns:c16="http://schemas.microsoft.com/office/drawing/2014/chart" uri="{C3380CC4-5D6E-409C-BE32-E72D297353CC}">
              <c16:uniqueId val="{00000009-D922-41D2-A7E9-1698806100F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27617</c:v>
                </c:pt>
                <c:pt idx="3">
                  <c:v>27937</c:v>
                </c:pt>
                <c:pt idx="6">
                  <c:v>26949</c:v>
                </c:pt>
                <c:pt idx="9">
                  <c:v>26881</c:v>
                </c:pt>
                <c:pt idx="12">
                  <c:v>26134</c:v>
                </c:pt>
              </c:numCache>
            </c:numRef>
          </c:val>
          <c:extLst>
            <c:ext xmlns:c16="http://schemas.microsoft.com/office/drawing/2014/chart" uri="{C3380CC4-5D6E-409C-BE32-E72D297353CC}">
              <c16:uniqueId val="{0000000A-D922-41D2-A7E9-1698806100F9}"/>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7290</c:v>
                </c:pt>
                <c:pt idx="2">
                  <c:v>#N/A</c:v>
                </c:pt>
                <c:pt idx="3">
                  <c:v>#N/A</c:v>
                </c:pt>
                <c:pt idx="4">
                  <c:v>5963</c:v>
                </c:pt>
                <c:pt idx="5">
                  <c:v>#N/A</c:v>
                </c:pt>
                <c:pt idx="6">
                  <c:v>#N/A</c:v>
                </c:pt>
                <c:pt idx="7">
                  <c:v>2678</c:v>
                </c:pt>
                <c:pt idx="8">
                  <c:v>#N/A</c:v>
                </c:pt>
                <c:pt idx="9">
                  <c:v>#N/A</c:v>
                </c:pt>
                <c:pt idx="10">
                  <c:v>4085</c:v>
                </c:pt>
                <c:pt idx="11">
                  <c:v>#N/A</c:v>
                </c:pt>
                <c:pt idx="12">
                  <c:v>#N/A</c:v>
                </c:pt>
                <c:pt idx="13">
                  <c:v>3546</c:v>
                </c:pt>
                <c:pt idx="14">
                  <c:v>#N/A</c:v>
                </c:pt>
              </c:numCache>
            </c:numRef>
          </c:val>
          <c:smooth val="0"/>
          <c:extLst>
            <c:ext xmlns:c16="http://schemas.microsoft.com/office/drawing/2014/chart" uri="{C3380CC4-5D6E-409C-BE32-E72D297353CC}">
              <c16:uniqueId val="{0000000B-D922-41D2-A7E9-1698806100F9}"/>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2690</c:v>
                </c:pt>
                <c:pt idx="1">
                  <c:v>1412</c:v>
                </c:pt>
                <c:pt idx="2">
                  <c:v>2306</c:v>
                </c:pt>
              </c:numCache>
            </c:numRef>
          </c:val>
          <c:extLst>
            <c:ext xmlns:c16="http://schemas.microsoft.com/office/drawing/2014/chart" uri="{C3380CC4-5D6E-409C-BE32-E72D297353CC}">
              <c16:uniqueId val="{00000000-A4BD-4DCE-B4F7-FC58534F04C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599</c:v>
                </c:pt>
                <c:pt idx="1">
                  <c:v>660</c:v>
                </c:pt>
                <c:pt idx="2">
                  <c:v>712</c:v>
                </c:pt>
              </c:numCache>
            </c:numRef>
          </c:val>
          <c:extLst>
            <c:ext xmlns:c16="http://schemas.microsoft.com/office/drawing/2014/chart" uri="{C3380CC4-5D6E-409C-BE32-E72D297353CC}">
              <c16:uniqueId val="{00000001-A4BD-4DCE-B4F7-FC58534F04C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2944</c:v>
                </c:pt>
                <c:pt idx="1">
                  <c:v>2894</c:v>
                </c:pt>
                <c:pt idx="2">
                  <c:v>3302</c:v>
                </c:pt>
              </c:numCache>
            </c:numRef>
          </c:val>
          <c:extLst>
            <c:ext xmlns:c16="http://schemas.microsoft.com/office/drawing/2014/chart" uri="{C3380CC4-5D6E-409C-BE32-E72D297353CC}">
              <c16:uniqueId val="{00000002-A4BD-4DCE-B4F7-FC58534F04C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滋賀県野洲市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○元利償還金</a:t>
          </a:r>
        </a:p>
        <a:p>
          <a:r>
            <a:rPr kumimoji="1" lang="ja-JP" altLang="en-US" sz="1200">
              <a:latin typeface="ＭＳ ゴシック" pitchFamily="49" charset="-128"/>
              <a:ea typeface="ＭＳ ゴシック" pitchFamily="49" charset="-128"/>
            </a:rPr>
            <a:t>　令和２年度臨時財政対策債等に係る地方債の元金償還が開始となり、償還開始額が償還終了額を回ったため微増した。</a:t>
          </a:r>
        </a:p>
        <a:p>
          <a:r>
            <a:rPr kumimoji="1" lang="ja-JP" altLang="en-US" sz="1200">
              <a:latin typeface="ＭＳ ゴシック" pitchFamily="49" charset="-128"/>
              <a:ea typeface="ＭＳ ゴシック" pitchFamily="49" charset="-128"/>
            </a:rPr>
            <a:t>○公営企業債の元利償還金に対する繰入金</a:t>
          </a:r>
        </a:p>
        <a:p>
          <a:r>
            <a:rPr kumimoji="1" lang="ja-JP" altLang="en-US" sz="1200">
              <a:latin typeface="ＭＳ ゴシック" pitchFamily="49" charset="-128"/>
              <a:ea typeface="ＭＳ ゴシック" pitchFamily="49" charset="-128"/>
            </a:rPr>
            <a:t>　病院事業会計への繰入金の反動減により減少した。○実質公債費比率の分子</a:t>
          </a:r>
        </a:p>
        <a:p>
          <a:r>
            <a:rPr kumimoji="1" lang="ja-JP" altLang="en-US" sz="1200">
              <a:latin typeface="ＭＳ ゴシック" pitchFamily="49" charset="-128"/>
              <a:ea typeface="ＭＳ ゴシック" pitchFamily="49" charset="-128"/>
            </a:rPr>
            <a:t>　債務負担行為に基づく支出額等が減少し、算入公債費等が増加したことにより、実質公債費比率の分子が減少した。</a:t>
          </a:r>
        </a:p>
        <a:p>
          <a:r>
            <a:rPr kumimoji="1" lang="ja-JP" altLang="en-US" sz="1200">
              <a:latin typeface="ＭＳ ゴシック" pitchFamily="49" charset="-128"/>
              <a:ea typeface="ＭＳ ゴシック" pitchFamily="49" charset="-128"/>
            </a:rPr>
            <a:t>○今後の対応</a:t>
          </a:r>
        </a:p>
        <a:p>
          <a:r>
            <a:rPr kumimoji="1" lang="ja-JP" altLang="en-US" sz="1200">
              <a:latin typeface="ＭＳ ゴシック" pitchFamily="49" charset="-128"/>
              <a:ea typeface="ＭＳ ゴシック" pitchFamily="49" charset="-128"/>
            </a:rPr>
            <a:t>　早期健全化基準未満であるものの、今後も大型建設事業が予定されており、地方債の計画的な発行に努める。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a:solidFill>
                <a:schemeClr val="dk1"/>
              </a:solidFill>
              <a:effectLst/>
              <a:latin typeface="+mn-lt"/>
              <a:ea typeface="+mn-ea"/>
              <a:cs typeface="+mn-cs"/>
            </a:rPr>
            <a:t>満期一括償還地方債を利用していない。</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滋賀県野洲市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○一般会計等に係る地方債の現在高</a:t>
          </a:r>
        </a:p>
        <a:p>
          <a:r>
            <a:rPr kumimoji="1" lang="ja-JP" altLang="en-US" sz="1400">
              <a:latin typeface="ＭＳ ゴシック" pitchFamily="49" charset="-128"/>
              <a:ea typeface="ＭＳ ゴシック" pitchFamily="49" charset="-128"/>
            </a:rPr>
            <a:t>　学校給食センター改修工事等による大型普通建設事業に起債を発行したものの、元金償還金が上回ったため減少した。</a:t>
          </a:r>
        </a:p>
        <a:p>
          <a:r>
            <a:rPr kumimoji="1" lang="ja-JP" altLang="en-US" sz="1400">
              <a:latin typeface="ＭＳ ゴシック" pitchFamily="49" charset="-128"/>
              <a:ea typeface="ＭＳ ゴシック" pitchFamily="49" charset="-128"/>
            </a:rPr>
            <a:t>○公営企業等繰入見込額</a:t>
          </a:r>
        </a:p>
        <a:p>
          <a:r>
            <a:rPr kumimoji="1" lang="ja-JP" altLang="en-US" sz="1400">
              <a:latin typeface="ＭＳ ゴシック" pitchFamily="49" charset="-128"/>
              <a:ea typeface="ＭＳ ゴシック" pitchFamily="49" charset="-128"/>
            </a:rPr>
            <a:t>　水道事業会計及び病院事業会計繰入金の増額により、将来負担額が増加した。</a:t>
          </a:r>
        </a:p>
        <a:p>
          <a:r>
            <a:rPr kumimoji="1" lang="ja-JP" altLang="en-US" sz="1400">
              <a:latin typeface="ＭＳ ゴシック" pitchFamily="49" charset="-128"/>
              <a:ea typeface="ＭＳ ゴシック" pitchFamily="49" charset="-128"/>
            </a:rPr>
            <a:t>〇充当可能基金</a:t>
          </a:r>
        </a:p>
        <a:p>
          <a:r>
            <a:rPr kumimoji="1" lang="ja-JP" altLang="en-US" sz="1400">
              <a:latin typeface="ＭＳ ゴシック" pitchFamily="49" charset="-128"/>
              <a:ea typeface="ＭＳ ゴシック" pitchFamily="49" charset="-128"/>
            </a:rPr>
            <a:t>　普通交付税の上振れによる積立等の影響で財政調整基金残高が増加した。</a:t>
          </a:r>
        </a:p>
        <a:p>
          <a:r>
            <a:rPr kumimoji="1" lang="ja-JP" altLang="en-US" sz="1400">
              <a:latin typeface="ＭＳ ゴシック" pitchFamily="49" charset="-128"/>
              <a:ea typeface="ＭＳ ゴシック" pitchFamily="49" charset="-128"/>
            </a:rPr>
            <a:t>○今後の対応</a:t>
          </a:r>
        </a:p>
        <a:p>
          <a:r>
            <a:rPr kumimoji="1" lang="ja-JP" altLang="en-US" sz="1400">
              <a:latin typeface="ＭＳ ゴシック" pitchFamily="49" charset="-128"/>
              <a:ea typeface="ＭＳ ゴシック" pitchFamily="49" charset="-128"/>
            </a:rPr>
            <a:t>　今後、大型普通建設事業が予定されており、今後とも市債発行については慎重に判断し、抑制を図る。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滋賀県野洲市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基金全体として、決算余剰金や普通交付税の追加交付により、大幅に増加した。主に財政調整基金及び公共施設等整備基金が大幅に増加した。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また、まちづくり基金については、ふるさと納税の減少により、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一般財源にかかる負担の軽減のため、今後も各基金の目的に応じた事業については積極的に充当を行っていく。</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多様な人々の参加と協働による個性豊かな活力あるまちづくりを進める。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公共施設等の整備を図る。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寄附の目的に沿ったまちづくり事業の財源として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億円取り崩した一方で、積立額は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億円であり、基金残高としては減少している。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後年度の施設更新等に備え、普通交付税の追加交付分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寄附者が指定した使途に応じて、様々な事業の財源として活用する。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公共施設等整備基金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必要に応じて、小中学校等の公共施設等整備事業に充当する。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決算余剰金や普通交付税の追加交付により、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億円の取崩しの取り止めと</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億円を積み立てたことにより増加した。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財政調整基金からの繰入金を活用しなければ収支不足が見込まれるため、今後も基金繰入を活用していく予定。</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行財政改革の効果目標では、令和８年度末に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億円以上の基金残高を維持することとしている。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後年度の臨時財政対策債の償還に備え、普通交付税の追加交付分にあたる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億円を積み立てたことにより増加した。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歳入の減収等による年度間の財源不足に備えて、市債を計画的に返済していくための基金として運用する。また、財政運営を行っていく中で、市債の繰上げ償還が有益と考えられる場合は繰上げ償還の充当にも活用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50,607
49,453
80.15
27,321,110
26,607,294
627,070
14,000,020
26,133,755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29.1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前年度と比較して</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ポイント減となったものの、類似団体平均と比較して依然高い水準を維持している。</a:t>
          </a:r>
        </a:p>
        <a:p>
          <a:r>
            <a:rPr kumimoji="1" lang="ja-JP" altLang="en-US" sz="1300">
              <a:latin typeface="ＭＳ Ｐゴシック" panose="020B0600070205080204" pitchFamily="50" charset="-128"/>
              <a:ea typeface="ＭＳ Ｐゴシック" panose="020B0600070205080204" pitchFamily="50" charset="-128"/>
            </a:rPr>
            <a:t>　主な財源である法人市民税は、円安・株高傾向にあることから、一定の財源の確保を見込んでいるものの、昨今の世界情勢を鑑みると景気後退も考えられる。</a:t>
          </a:r>
        </a:p>
        <a:p>
          <a:r>
            <a:rPr kumimoji="1" lang="ja-JP" altLang="en-US" sz="1300">
              <a:latin typeface="ＭＳ Ｐゴシック" panose="020B0600070205080204" pitchFamily="50" charset="-128"/>
              <a:ea typeface="ＭＳ Ｐゴシック" panose="020B0600070205080204" pitchFamily="50" charset="-128"/>
            </a:rPr>
            <a:t>　今後も引き続き行財政改革の推進等により、行政運営の効率化、安定した財政運営を行い、財政の健全化を図る。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169333</xdr:rowOff>
    </xdr:from>
    <xdr:to>
      <xdr:col>23</xdr:col>
      <xdr:colOff>133350</xdr:colOff>
      <xdr:row>45</xdr:row>
      <xdr:rowOff>20461</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41533"/>
          <a:ext cx="0" cy="13941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163988</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707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20461</xdr:rowOff>
    </xdr:from>
    <xdr:to>
      <xdr:col>24</xdr:col>
      <xdr:colOff>12700</xdr:colOff>
      <xdr:row>45</xdr:row>
      <xdr:rowOff>20461</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735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84260</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08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169333</xdr:rowOff>
    </xdr:from>
    <xdr:to>
      <xdr:col>24</xdr:col>
      <xdr:colOff>12700</xdr:colOff>
      <xdr:row>36</xdr:row>
      <xdr:rowOff>169333</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4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103011</xdr:rowOff>
    </xdr:from>
    <xdr:to>
      <xdr:col>23</xdr:col>
      <xdr:colOff>133350</xdr:colOff>
      <xdr:row>41</xdr:row>
      <xdr:rowOff>116417</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132461"/>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144938</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1743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1411</xdr:rowOff>
    </xdr:from>
    <xdr:to>
      <xdr:col>23</xdr:col>
      <xdr:colOff>184150</xdr:colOff>
      <xdr:row>42</xdr:row>
      <xdr:rowOff>103011</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20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103011</xdr:rowOff>
    </xdr:from>
    <xdr:to>
      <xdr:col>19</xdr:col>
      <xdr:colOff>133350</xdr:colOff>
      <xdr:row>41</xdr:row>
      <xdr:rowOff>116417</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flipV="1">
          <a:off x="3225800" y="7132461"/>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1411</xdr:rowOff>
    </xdr:from>
    <xdr:to>
      <xdr:col>19</xdr:col>
      <xdr:colOff>184150</xdr:colOff>
      <xdr:row>42</xdr:row>
      <xdr:rowOff>103011</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20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87788</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2886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89605</xdr:rowOff>
    </xdr:from>
    <xdr:to>
      <xdr:col>15</xdr:col>
      <xdr:colOff>82550</xdr:colOff>
      <xdr:row>41</xdr:row>
      <xdr:rowOff>116417</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7119055"/>
          <a:ext cx="8890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159455</xdr:rowOff>
    </xdr:from>
    <xdr:to>
      <xdr:col>15</xdr:col>
      <xdr:colOff>133350</xdr:colOff>
      <xdr:row>42</xdr:row>
      <xdr:rowOff>89605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74382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275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62795</xdr:rowOff>
    </xdr:from>
    <xdr:to>
      <xdr:col>11</xdr:col>
      <xdr:colOff>31750</xdr:colOff>
      <xdr:row>41</xdr:row>
      <xdr:rowOff>89605</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7092245"/>
          <a:ext cx="889000" cy="26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60977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105833</xdr:rowOff>
    </xdr:from>
    <xdr:to>
      <xdr:col>7</xdr:col>
      <xdr:colOff>31750</xdr:colOff>
      <xdr:row>42</xdr:row>
      <xdr:rowOff>35983</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20760</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65617</xdr:rowOff>
    </xdr:from>
    <xdr:to>
      <xdr:col>23</xdr:col>
      <xdr:colOff>184150</xdr:colOff>
      <xdr:row>41</xdr:row>
      <xdr:rowOff>167217</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82144</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940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52211</xdr:rowOff>
    </xdr:from>
    <xdr:to>
      <xdr:col>19</xdr:col>
      <xdr:colOff>184150</xdr:colOff>
      <xdr:row>41</xdr:row>
      <xdr:rowOff>153811</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7081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163988</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8505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65617</xdr:rowOff>
    </xdr:from>
    <xdr:to>
      <xdr:col>15</xdr:col>
      <xdr:colOff>133350</xdr:colOff>
      <xdr:row>41</xdr:row>
      <xdr:rowOff>167217</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5944</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38805</xdr:rowOff>
    </xdr:from>
    <xdr:to>
      <xdr:col>11</xdr:col>
      <xdr:colOff>82550</xdr:colOff>
      <xdr:row>41</xdr:row>
      <xdr:rowOff>140405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7068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150582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837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11995</xdr:rowOff>
    </xdr:from>
    <xdr:to>
      <xdr:col>7</xdr:col>
      <xdr:colOff>31750</xdr:colOff>
      <xdr:row>41</xdr:row>
      <xdr:rowOff>113595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704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123772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810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baseline="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前年度と比較して</a:t>
          </a:r>
          <a:r>
            <a:rPr kumimoji="1" lang="en-US" altLang="ja-JP" sz="1300">
              <a:latin typeface="ＭＳ Ｐゴシック" panose="020B0600070205080204" pitchFamily="50" charset="-128"/>
              <a:ea typeface="ＭＳ Ｐゴシック" panose="020B0600070205080204" pitchFamily="50" charset="-128"/>
            </a:rPr>
            <a:t>4.4%</a:t>
          </a:r>
          <a:r>
            <a:rPr kumimoji="1" lang="ja-JP" altLang="en-US" sz="1300">
              <a:latin typeface="ＭＳ Ｐゴシック" panose="020B0600070205080204" pitchFamily="50" charset="-128"/>
              <a:ea typeface="ＭＳ Ｐゴシック" panose="020B0600070205080204" pitchFamily="50" charset="-128"/>
            </a:rPr>
            <a:t>減となり、類似団体平均を下回っている。</a:t>
          </a:r>
        </a:p>
        <a:p>
          <a:r>
            <a:rPr kumimoji="1" lang="ja-JP" altLang="en-US" sz="1300">
              <a:latin typeface="ＭＳ Ｐゴシック" panose="020B0600070205080204" pitchFamily="50" charset="-128"/>
              <a:ea typeface="ＭＳ Ｐゴシック" panose="020B0600070205080204" pitchFamily="50" charset="-128"/>
            </a:rPr>
            <a:t>　 減となった主な要因としては、地方交付税の増額に加え、個人住民税が定額減税により減収となったにもかかわらず、市民税が増額したことが挙げられる。</a:t>
          </a:r>
        </a:p>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年度以降、硬直化した財政状況が如実にあらわれており、依然厳しい状況にある。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96838</xdr:rowOff>
    </xdr:from>
    <xdr:to>
      <xdr:col>23</xdr:col>
      <xdr:colOff>133350</xdr:colOff>
      <xdr:row>66</xdr:row>
      <xdr:rowOff>52388</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040938"/>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24465</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340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52388</xdr:rowOff>
    </xdr:from>
    <xdr:to>
      <xdr:col>24</xdr:col>
      <xdr:colOff>12700</xdr:colOff>
      <xdr:row>66</xdr:row>
      <xdr:rowOff>52388</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368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11765</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784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96838</xdr:rowOff>
    </xdr:from>
    <xdr:to>
      <xdr:col>24</xdr:col>
      <xdr:colOff>12700</xdr:colOff>
      <xdr:row>58</xdr:row>
      <xdr:rowOff>96838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040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23813</xdr:rowOff>
    </xdr:from>
    <xdr:to>
      <xdr:col>23</xdr:col>
      <xdr:colOff>133350</xdr:colOff>
      <xdr:row>64</xdr:row>
      <xdr:rowOff>117793</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114800" y="10825163"/>
          <a:ext cx="838200" cy="265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83837</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885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111760</xdr:rowOff>
    </xdr:from>
    <xdr:to>
      <xdr:col>23</xdr:col>
      <xdr:colOff>184150</xdr:colOff>
      <xdr:row>64</xdr:row>
      <xdr:rowOff>41910</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102235</xdr:rowOff>
    </xdr:from>
    <xdr:to>
      <xdr:col>19</xdr:col>
      <xdr:colOff>133350</xdr:colOff>
      <xdr:row>64</xdr:row>
      <xdr:rowOff>117793</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0903585"/>
          <a:ext cx="889000" cy="187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81597</xdr:rowOff>
    </xdr:from>
    <xdr:to>
      <xdr:col>19</xdr:col>
      <xdr:colOff>184150</xdr:colOff>
      <xdr:row>64</xdr:row>
      <xdr:rowOff>11747</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88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21924</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6518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78105</xdr:rowOff>
    </xdr:from>
    <xdr:to>
      <xdr:col>15</xdr:col>
      <xdr:colOff>82550</xdr:colOff>
      <xdr:row>63</xdr:row>
      <xdr:rowOff>102235</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2336800" y="10879455"/>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3175</xdr:rowOff>
    </xdr:from>
    <xdr:to>
      <xdr:col>15</xdr:col>
      <xdr:colOff>133350</xdr:colOff>
      <xdr:row>63</xdr:row>
      <xdr:rowOff>104775</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80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114952</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57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78105</xdr:rowOff>
    </xdr:from>
    <xdr:to>
      <xdr:col>11</xdr:col>
      <xdr:colOff>31750</xdr:colOff>
      <xdr:row>64</xdr:row>
      <xdr:rowOff>33338</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1447800" y="10879455"/>
          <a:ext cx="889000" cy="126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122872</xdr:rowOff>
    </xdr:from>
    <xdr:to>
      <xdr:col>11</xdr:col>
      <xdr:colOff>82550</xdr:colOff>
      <xdr:row>62</xdr:row>
      <xdr:rowOff>53022</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58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63199</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350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51435</xdr:rowOff>
    </xdr:from>
    <xdr:to>
      <xdr:col>7</xdr:col>
      <xdr:colOff>31750</xdr:colOff>
      <xdr:row>63</xdr:row>
      <xdr:rowOff>153035</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163212</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621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144463</xdr:rowOff>
    </xdr:from>
    <xdr:to>
      <xdr:col>23</xdr:col>
      <xdr:colOff>184150</xdr:colOff>
      <xdr:row>63</xdr:row>
      <xdr:rowOff>74613</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0774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160990</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0619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66993</xdr:rowOff>
    </xdr:from>
    <xdr:to>
      <xdr:col>19</xdr:col>
      <xdr:colOff>184150</xdr:colOff>
      <xdr:row>64</xdr:row>
      <xdr:rowOff>168593</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1039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153370</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11261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51435</xdr:rowOff>
    </xdr:from>
    <xdr:to>
      <xdr:col>15</xdr:col>
      <xdr:colOff>133350</xdr:colOff>
      <xdr:row>63</xdr:row>
      <xdr:rowOff>153035</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852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137812</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0939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27305</xdr:rowOff>
    </xdr:from>
    <xdr:to>
      <xdr:col>11</xdr:col>
      <xdr:colOff>82550</xdr:colOff>
      <xdr:row>63</xdr:row>
      <xdr:rowOff>128905</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82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113682</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915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153988</xdr:rowOff>
    </xdr:from>
    <xdr:to>
      <xdr:col>7</xdr:col>
      <xdr:colOff>31750</xdr:colOff>
      <xdr:row>64</xdr:row>
      <xdr:rowOff>84138</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95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68915</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104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[171,918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前年度と比較して</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％増となり、前年度に引き続き類似団体平均を上回っている。</a:t>
          </a:r>
        </a:p>
        <a:p>
          <a:r>
            <a:rPr kumimoji="1" lang="ja-JP" altLang="en-US" sz="1300">
              <a:latin typeface="ＭＳ Ｐゴシック" panose="020B0600070205080204" pitchFamily="50" charset="-128"/>
              <a:ea typeface="ＭＳ Ｐゴシック" panose="020B0600070205080204" pitchFamily="50" charset="-128"/>
            </a:rPr>
            <a:t>　 物件費においては、ふるさと納税推進事業の制度の見直しを行ったが、エネルギー価格高騰による光熱水費や委託料の上昇などの影響で依然として高い水準で推移している。</a:t>
          </a:r>
        </a:p>
        <a:p>
          <a:r>
            <a:rPr kumimoji="1" lang="ja-JP" altLang="en-US" sz="1300">
              <a:latin typeface="ＭＳ Ｐゴシック" panose="020B0600070205080204" pitchFamily="50" charset="-128"/>
              <a:ea typeface="ＭＳ Ｐゴシック" panose="020B0600070205080204" pitchFamily="50" charset="-128"/>
            </a:rPr>
            <a:t>　 人件費においては、民間給与の水準と合わせた給与改定に伴い増加している。今後、事務事業の見直しや適正な職員配置を検討し、適正な定員管理に努める。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2901</xdr:rowOff>
    </xdr:from>
    <xdr:to>
      <xdr:col>23</xdr:col>
      <xdr:colOff>133350</xdr:colOff>
      <xdr:row>90</xdr:row>
      <xdr:rowOff>7299</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90351"/>
          <a:ext cx="0" cy="15474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150826</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409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303,539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7299</xdr:rowOff>
    </xdr:from>
    <xdr:to>
      <xdr:col>24</xdr:col>
      <xdr:colOff>12700</xdr:colOff>
      <xdr:row>90</xdr:row>
      <xdr:rowOff>7299</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437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89278</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633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2901</xdr:rowOff>
    </xdr:from>
    <xdr:to>
      <xdr:col>24</xdr:col>
      <xdr:colOff>12700</xdr:colOff>
      <xdr:row>81</xdr:row>
      <xdr:rowOff>2901</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90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121783</xdr:rowOff>
    </xdr:from>
    <xdr:to>
      <xdr:col>23</xdr:col>
      <xdr:colOff>133350</xdr:colOff>
      <xdr:row>83</xdr:row>
      <xdr:rowOff>148777</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352133"/>
          <a:ext cx="838200" cy="26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20099</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0789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3572</xdr:rowOff>
    </xdr:from>
    <xdr:to>
      <xdr:col>23</xdr:col>
      <xdr:colOff>184150</xdr:colOff>
      <xdr:row>83</xdr:row>
      <xdr:rowOff>105172</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233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102681</xdr:rowOff>
    </xdr:from>
    <xdr:to>
      <xdr:col>19</xdr:col>
      <xdr:colOff>133350</xdr:colOff>
      <xdr:row>83</xdr:row>
      <xdr:rowOff>121783</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333031"/>
          <a:ext cx="889000" cy="19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92514</xdr:rowOff>
    </xdr:from>
    <xdr:to>
      <xdr:col>19</xdr:col>
      <xdr:colOff>184150</xdr:colOff>
      <xdr:row>83</xdr:row>
      <xdr:rowOff>22664</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151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32841</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3920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66518</xdr:rowOff>
    </xdr:from>
    <xdr:to>
      <xdr:col>15</xdr:col>
      <xdr:colOff>82550</xdr:colOff>
      <xdr:row>83</xdr:row>
      <xdr:rowOff>102681</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296868"/>
          <a:ext cx="889000" cy="36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95297</xdr:rowOff>
    </xdr:from>
    <xdr:to>
      <xdr:col>15</xdr:col>
      <xdr:colOff>133350</xdr:colOff>
      <xdr:row>83</xdr:row>
      <xdr:rowOff>25447</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154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35624</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3923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7367</xdr:rowOff>
    </xdr:from>
    <xdr:to>
      <xdr:col>11</xdr:col>
      <xdr:colOff>31750</xdr:colOff>
      <xdr:row>83</xdr:row>
      <xdr:rowOff>66518</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4237717"/>
          <a:ext cx="889000" cy="59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53367</xdr:rowOff>
    </xdr:from>
    <xdr:to>
      <xdr:col>11</xdr:col>
      <xdr:colOff>82550</xdr:colOff>
      <xdr:row>82</xdr:row>
      <xdr:rowOff>154967</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112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165144</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3881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170242</xdr:rowOff>
    </xdr:from>
    <xdr:to>
      <xdr:col>7</xdr:col>
      <xdr:colOff>31750</xdr:colOff>
      <xdr:row>82</xdr:row>
      <xdr:rowOff>100392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405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110569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3826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97977</xdr:rowOff>
    </xdr:from>
    <xdr:to>
      <xdr:col>23</xdr:col>
      <xdr:colOff>184150</xdr:colOff>
      <xdr:row>84</xdr:row>
      <xdr:rowOff>28127</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328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70054</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4300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70983</xdr:rowOff>
    </xdr:from>
    <xdr:to>
      <xdr:col>19</xdr:col>
      <xdr:colOff>184150</xdr:colOff>
      <xdr:row>84</xdr:row>
      <xdr:rowOff>1133</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301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157360</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43877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51881</xdr:rowOff>
    </xdr:from>
    <xdr:to>
      <xdr:col>15</xdr:col>
      <xdr:colOff>133350</xdr:colOff>
      <xdr:row>83</xdr:row>
      <xdr:rowOff>153481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282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138258</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4368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15718</xdr:rowOff>
    </xdr:from>
    <xdr:to>
      <xdr:col>11</xdr:col>
      <xdr:colOff>82550</xdr:colOff>
      <xdr:row>83</xdr:row>
      <xdr:rowOff>117318</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246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102095</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4332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128017</xdr:rowOff>
    </xdr:from>
    <xdr:to>
      <xdr:col>7</xdr:col>
      <xdr:colOff>31750</xdr:colOff>
      <xdr:row>83</xdr:row>
      <xdr:rowOff>58167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4186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42944</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427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前年度と比較して</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ポイント減となったが、依然として類似団体平均を上回っている。</a:t>
          </a:r>
        </a:p>
        <a:p>
          <a:r>
            <a:rPr kumimoji="1" lang="ja-JP" altLang="en-US" sz="1300">
              <a:latin typeface="ＭＳ Ｐゴシック" panose="020B0600070205080204" pitchFamily="50" charset="-128"/>
              <a:ea typeface="ＭＳ Ｐゴシック" panose="020B0600070205080204" pitchFamily="50" charset="-128"/>
            </a:rPr>
            <a:t>　 これは経験年数階層の変動及び給料額の調整（２％加算）によるものと考えている。今後、退職に伴う職員構成の変動や必要な見直しを行い、適正な給与管理に努める。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28121</xdr:rowOff>
    </xdr:from>
    <xdr:to>
      <xdr:col>81</xdr:col>
      <xdr:colOff>44450</xdr:colOff>
      <xdr:row>90</xdr:row>
      <xdr:rowOff>1814</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915571"/>
          <a:ext cx="0" cy="15167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145341</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40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1814</xdr:rowOff>
    </xdr:from>
    <xdr:to>
      <xdr:col>81</xdr:col>
      <xdr:colOff>133350</xdr:colOff>
      <xdr:row>90</xdr:row>
      <xdr:rowOff>1814</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432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114498</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659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28121</xdr:rowOff>
    </xdr:from>
    <xdr:to>
      <xdr:col>81</xdr:col>
      <xdr:colOff>133350</xdr:colOff>
      <xdr:row>81</xdr:row>
      <xdr:rowOff>28121</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915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137886</xdr:rowOff>
    </xdr:from>
    <xdr:to>
      <xdr:col>81</xdr:col>
      <xdr:colOff>44450</xdr:colOff>
      <xdr:row>89</xdr:row>
      <xdr:rowOff>87086</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6179800" y="15225486"/>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50091</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623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33564</xdr:rowOff>
    </xdr:from>
    <xdr:to>
      <xdr:col>81</xdr:col>
      <xdr:colOff>95250</xdr:colOff>
      <xdr:row>86</xdr:row>
      <xdr:rowOff>135164</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778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89</xdr:row>
      <xdr:rowOff>18143</xdr:rowOff>
    </xdr:from>
    <xdr:to>
      <xdr:col>77</xdr:col>
      <xdr:colOff>44450</xdr:colOff>
      <xdr:row>89</xdr:row>
      <xdr:rowOff>87086</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5290800" y="15277193"/>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16329</xdr:rowOff>
    </xdr:from>
    <xdr:to>
      <xdr:col>77</xdr:col>
      <xdr:colOff>95250</xdr:colOff>
      <xdr:row>86</xdr:row>
      <xdr:rowOff>117929</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128106</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5299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89</xdr:row>
      <xdr:rowOff>907</xdr:rowOff>
    </xdr:from>
    <xdr:to>
      <xdr:col>72</xdr:col>
      <xdr:colOff>203200</xdr:colOff>
      <xdr:row>89</xdr:row>
      <xdr:rowOff>18143</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4401800" y="1525995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50800</xdr:rowOff>
    </xdr:from>
    <xdr:to>
      <xdr:col>73</xdr:col>
      <xdr:colOff>44450</xdr:colOff>
      <xdr:row>86</xdr:row>
      <xdr:rowOff>152400</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162577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89</xdr:row>
      <xdr:rowOff>907</xdr:rowOff>
    </xdr:from>
    <xdr:to>
      <xdr:col>68</xdr:col>
      <xdr:colOff>152400</xdr:colOff>
      <xdr:row>89</xdr:row>
      <xdr:rowOff>18143</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3512800" y="1525995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68036</xdr:rowOff>
    </xdr:from>
    <xdr:to>
      <xdr:col>68</xdr:col>
      <xdr:colOff>203200</xdr:colOff>
      <xdr:row>86</xdr:row>
      <xdr:rowOff>169636</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81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8363</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581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41927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87086</xdr:rowOff>
    </xdr:from>
    <xdr:to>
      <xdr:col>81</xdr:col>
      <xdr:colOff>95250</xdr:colOff>
      <xdr:row>89</xdr:row>
      <xdr:rowOff>17236</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5174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59163</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5146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89</xdr:row>
      <xdr:rowOff>36286</xdr:rowOff>
    </xdr:from>
    <xdr:to>
      <xdr:col>77</xdr:col>
      <xdr:colOff>95250</xdr:colOff>
      <xdr:row>89</xdr:row>
      <xdr:rowOff>137886</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5295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122663</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53817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138793</xdr:rowOff>
    </xdr:from>
    <xdr:to>
      <xdr:col>73</xdr:col>
      <xdr:colOff>44450</xdr:colOff>
      <xdr:row>89</xdr:row>
      <xdr:rowOff>68943</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5226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53720</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5312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121557</xdr:rowOff>
    </xdr:from>
    <xdr:to>
      <xdr:col>68</xdr:col>
      <xdr:colOff>203200</xdr:colOff>
      <xdr:row>89</xdr:row>
      <xdr:rowOff>51707</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520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36484</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529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138793</xdr:rowOff>
    </xdr:from>
    <xdr:to>
      <xdr:col>64</xdr:col>
      <xdr:colOff>152400</xdr:colOff>
      <xdr:row>89</xdr:row>
      <xdr:rowOff>68943</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5226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53720</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5312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前年度と比較して</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ポイント減となったが、類似団体平均を上回った。</a:t>
          </a:r>
        </a:p>
        <a:p>
          <a:r>
            <a:rPr kumimoji="1" lang="ja-JP" altLang="en-US" sz="1300">
              <a:latin typeface="ＭＳ Ｐゴシック" panose="020B0600070205080204" pitchFamily="50" charset="-128"/>
              <a:ea typeface="ＭＳ Ｐゴシック" panose="020B0600070205080204" pitchFamily="50" charset="-128"/>
            </a:rPr>
            <a:t>　職員数は横ばいであり、人口が減少したことによるものである。</a:t>
          </a:r>
        </a:p>
        <a:p>
          <a:r>
            <a:rPr kumimoji="1" lang="ja-JP" altLang="en-US" sz="1300">
              <a:latin typeface="ＭＳ Ｐゴシック" panose="020B0600070205080204" pitchFamily="50" charset="-128"/>
              <a:ea typeface="ＭＳ Ｐゴシック" panose="020B0600070205080204" pitchFamily="50" charset="-128"/>
            </a:rPr>
            <a:t>　今後も、限られた資源でより良い市民サービスを持続的に提供すること、さらに安心、安全な市民サービスの向上を目指し、事務事業の見直しや適正な職員配置を検討し、適正な定員管理に努める。</a:t>
          </a: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121829</xdr:rowOff>
    </xdr:from>
    <xdr:to>
      <xdr:col>81</xdr:col>
      <xdr:colOff>44450</xdr:colOff>
      <xdr:row>66</xdr:row>
      <xdr:rowOff>144599</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065929"/>
          <a:ext cx="0" cy="13943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116676</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432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144599</xdr:rowOff>
    </xdr:from>
    <xdr:to>
      <xdr:col>81</xdr:col>
      <xdr:colOff>133350</xdr:colOff>
      <xdr:row>66</xdr:row>
      <xdr:rowOff>144599</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460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36756</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809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121829</xdr:rowOff>
    </xdr:from>
    <xdr:to>
      <xdr:col>81</xdr:col>
      <xdr:colOff>133350</xdr:colOff>
      <xdr:row>58</xdr:row>
      <xdr:rowOff>121829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065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6531</xdr:rowOff>
    </xdr:from>
    <xdr:to>
      <xdr:col>81</xdr:col>
      <xdr:colOff>44450</xdr:colOff>
      <xdr:row>62</xdr:row>
      <xdr:rowOff>58238</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flipV="1">
          <a:off x="16179800" y="10636431"/>
          <a:ext cx="8382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79936</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3669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63409</xdr:rowOff>
    </xdr:from>
    <xdr:to>
      <xdr:col>81</xdr:col>
      <xdr:colOff>95250</xdr:colOff>
      <xdr:row>61</xdr:row>
      <xdr:rowOff>165009</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52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20320</xdr:rowOff>
    </xdr:from>
    <xdr:to>
      <xdr:col>77</xdr:col>
      <xdr:colOff>44450</xdr:colOff>
      <xdr:row>62</xdr:row>
      <xdr:rowOff>58238</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650220"/>
          <a:ext cx="889000" cy="37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42726</xdr:rowOff>
    </xdr:from>
    <xdr:to>
      <xdr:col>77</xdr:col>
      <xdr:colOff>95250</xdr:colOff>
      <xdr:row>61</xdr:row>
      <xdr:rowOff>144326</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501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154503</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2700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20320</xdr:rowOff>
    </xdr:from>
    <xdr:to>
      <xdr:col>72</xdr:col>
      <xdr:colOff>203200</xdr:colOff>
      <xdr:row>62</xdr:row>
      <xdr:rowOff>53068</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flipV="1">
          <a:off x="14401800" y="10650220"/>
          <a:ext cx="889000" cy="32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41003</xdr:rowOff>
    </xdr:from>
    <xdr:to>
      <xdr:col>73</xdr:col>
      <xdr:colOff>44450</xdr:colOff>
      <xdr:row>61</xdr:row>
      <xdr:rowOff>142603</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499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152780</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268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44450</xdr:rowOff>
    </xdr:from>
    <xdr:to>
      <xdr:col>68</xdr:col>
      <xdr:colOff>152400</xdr:colOff>
      <xdr:row>62</xdr:row>
      <xdr:rowOff>53068</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674350"/>
          <a:ext cx="889000" cy="8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27215</xdr:rowOff>
    </xdr:from>
    <xdr:to>
      <xdr:col>68</xdr:col>
      <xdr:colOff>203200</xdr:colOff>
      <xdr:row>61</xdr:row>
      <xdr:rowOff>128815</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485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138992</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254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165916</xdr:rowOff>
    </xdr:from>
    <xdr:to>
      <xdr:col>64</xdr:col>
      <xdr:colOff>152400</xdr:colOff>
      <xdr:row>61</xdr:row>
      <xdr:rowOff>96066</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452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106243</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221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127181</xdr:rowOff>
    </xdr:from>
    <xdr:to>
      <xdr:col>81</xdr:col>
      <xdr:colOff>95250</xdr:colOff>
      <xdr:row>62</xdr:row>
      <xdr:rowOff>57331</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585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99258</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557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7438</xdr:rowOff>
    </xdr:from>
    <xdr:to>
      <xdr:col>77</xdr:col>
      <xdr:colOff>95250</xdr:colOff>
      <xdr:row>62</xdr:row>
      <xdr:rowOff>109038</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637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93815</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7237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140970</xdr:rowOff>
    </xdr:from>
    <xdr:to>
      <xdr:col>73</xdr:col>
      <xdr:colOff>44450</xdr:colOff>
      <xdr:row>62</xdr:row>
      <xdr:rowOff>71120</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55897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68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2268</xdr:rowOff>
    </xdr:from>
    <xdr:to>
      <xdr:col>68</xdr:col>
      <xdr:colOff>203200</xdr:colOff>
      <xdr:row>62</xdr:row>
      <xdr:rowOff>103868</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632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88645</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71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165100</xdr:rowOff>
    </xdr:from>
    <xdr:to>
      <xdr:col>64</xdr:col>
      <xdr:colOff>152400</xdr:colOff>
      <xdr:row>62</xdr:row>
      <xdr:rowOff>95250</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62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80027</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70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昨年度と比較して</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ポイント減となったものの、類似団体平均を上回った。</a:t>
          </a:r>
        </a:p>
        <a:p>
          <a:r>
            <a:rPr kumimoji="1" lang="ja-JP" altLang="en-US" sz="1300">
              <a:latin typeface="ＭＳ Ｐゴシック" panose="020B0600070205080204" pitchFamily="50" charset="-128"/>
              <a:ea typeface="ＭＳ Ｐゴシック" panose="020B0600070205080204" pitchFamily="50" charset="-128"/>
            </a:rPr>
            <a:t> 　改善した主な要因は、平成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年度以降は毎年にかけて元利償還金が減少しており、令和４年度から都市計画税を課税したことによる地方債の償還額等に充当可能な特定の歳入見込額が増加したためである。</a:t>
          </a:r>
        </a:p>
        <a:p>
          <a:r>
            <a:rPr kumimoji="1" lang="ja-JP" altLang="en-US" sz="1300">
              <a:latin typeface="ＭＳ Ｐゴシック" panose="020B0600070205080204" pitchFamily="50" charset="-128"/>
              <a:ea typeface="ＭＳ Ｐゴシック" panose="020B0600070205080204" pitchFamily="50" charset="-128"/>
            </a:rPr>
            <a:t>　 今後も大型建設事業が予定されており、公債費への影響が見込まれるため、適正な予算規模による財政運営を行う必要がある。</a:t>
          </a: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94403</xdr:rowOff>
    </xdr:from>
    <xdr:to>
      <xdr:col>81</xdr:col>
      <xdr:colOff>44450</xdr:colOff>
      <xdr:row>45</xdr:row>
      <xdr:rowOff>66040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438053"/>
          <a:ext cx="0" cy="134323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38117</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75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66040</xdr:rowOff>
    </xdr:from>
    <xdr:to>
      <xdr:col>81</xdr:col>
      <xdr:colOff>133350</xdr:colOff>
      <xdr:row>45</xdr:row>
      <xdr:rowOff>66040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781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9330</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181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94403</xdr:rowOff>
    </xdr:from>
    <xdr:to>
      <xdr:col>81</xdr:col>
      <xdr:colOff>133350</xdr:colOff>
      <xdr:row>37</xdr:row>
      <xdr:rowOff>94403</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438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124460</xdr:rowOff>
    </xdr:from>
    <xdr:to>
      <xdr:col>81</xdr:col>
      <xdr:colOff>44450</xdr:colOff>
      <xdr:row>41</xdr:row>
      <xdr:rowOff>164677</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6179800" y="7153910"/>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41927</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89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25400</xdr:rowOff>
    </xdr:from>
    <xdr:to>
      <xdr:col>81</xdr:col>
      <xdr:colOff>95250</xdr:colOff>
      <xdr:row>41</xdr:row>
      <xdr:rowOff>127000</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164677</xdr:rowOff>
    </xdr:from>
    <xdr:to>
      <xdr:col>77</xdr:col>
      <xdr:colOff>44450</xdr:colOff>
      <xdr:row>42</xdr:row>
      <xdr:rowOff>1270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5290800" y="7194127"/>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41487</xdr:rowOff>
    </xdr:from>
    <xdr:to>
      <xdr:col>77</xdr:col>
      <xdr:colOff>95250</xdr:colOff>
      <xdr:row>41</xdr:row>
      <xdr:rowOff>143087</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707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153264</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8398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1270</xdr:rowOff>
    </xdr:from>
    <xdr:to>
      <xdr:col>72</xdr:col>
      <xdr:colOff>203200</xdr:colOff>
      <xdr:row>42</xdr:row>
      <xdr:rowOff>49530</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4401800" y="720217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33444</xdr:rowOff>
    </xdr:from>
    <xdr:to>
      <xdr:col>73</xdr:col>
      <xdr:colOff>44450</xdr:colOff>
      <xdr:row>41</xdr:row>
      <xdr:rowOff>135044</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145221</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831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49530</xdr:rowOff>
    </xdr:from>
    <xdr:to>
      <xdr:col>68</xdr:col>
      <xdr:colOff>152400</xdr:colOff>
      <xdr:row>42</xdr:row>
      <xdr:rowOff>65617</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3512800" y="7250430"/>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33444</xdr:rowOff>
    </xdr:from>
    <xdr:to>
      <xdr:col>68</xdr:col>
      <xdr:colOff>203200</xdr:colOff>
      <xdr:row>41</xdr:row>
      <xdr:rowOff>135044</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145221</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831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17356</xdr:rowOff>
    </xdr:from>
    <xdr:to>
      <xdr:col>64</xdr:col>
      <xdr:colOff>152400</xdr:colOff>
      <xdr:row>41</xdr:row>
      <xdr:rowOff>118956</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129133</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815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73660</xdr:rowOff>
    </xdr:from>
    <xdr:to>
      <xdr:col>81</xdr:col>
      <xdr:colOff>95250</xdr:colOff>
      <xdr:row>42</xdr:row>
      <xdr:rowOff>3810</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710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45737</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7075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113877</xdr:rowOff>
    </xdr:from>
    <xdr:to>
      <xdr:col>77</xdr:col>
      <xdr:colOff>95250</xdr:colOff>
      <xdr:row>42</xdr:row>
      <xdr:rowOff>44027</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7143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28804</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72297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121920</xdr:rowOff>
    </xdr:from>
    <xdr:to>
      <xdr:col>73</xdr:col>
      <xdr:colOff>44450</xdr:colOff>
      <xdr:row>42</xdr:row>
      <xdr:rowOff>52070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715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36847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723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170180</xdr:rowOff>
    </xdr:from>
    <xdr:to>
      <xdr:col>68</xdr:col>
      <xdr:colOff>203200</xdr:colOff>
      <xdr:row>42</xdr:row>
      <xdr:rowOff>100330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719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85107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7286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14817</xdr:rowOff>
    </xdr:from>
    <xdr:to>
      <xdr:col>64</xdr:col>
      <xdr:colOff>152400</xdr:colOff>
      <xdr:row>42</xdr:row>
      <xdr:rowOff>116417</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7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101194</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7302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昨年度と比較して</a:t>
          </a:r>
          <a:r>
            <a:rPr kumimoji="1" lang="en-US" altLang="ja-JP" sz="1300">
              <a:latin typeface="ＭＳ Ｐゴシック" panose="020B0600070205080204" pitchFamily="50" charset="-128"/>
              <a:ea typeface="ＭＳ Ｐゴシック" panose="020B0600070205080204" pitchFamily="50" charset="-128"/>
            </a:rPr>
            <a:t>4.7</a:t>
          </a:r>
          <a:r>
            <a:rPr kumimoji="1" lang="ja-JP" altLang="en-US" sz="1300">
              <a:latin typeface="ＭＳ Ｐゴシック" panose="020B0600070205080204" pitchFamily="50" charset="-128"/>
              <a:ea typeface="ＭＳ Ｐゴシック" panose="020B0600070205080204" pitchFamily="50" charset="-128"/>
            </a:rPr>
            <a:t>ポイント減となったものの、依然として類似団体平</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均を上回っている。</a:t>
          </a:r>
        </a:p>
        <a:p>
          <a:r>
            <a:rPr kumimoji="1" lang="ja-JP" altLang="en-US" sz="1300">
              <a:latin typeface="ＭＳ Ｐゴシック" panose="020B0600070205080204" pitchFamily="50" charset="-128"/>
              <a:ea typeface="ＭＳ Ｐゴシック" panose="020B0600070205080204" pitchFamily="50" charset="-128"/>
            </a:rPr>
            <a:t>　 減となった主な要因は、市税の増収やふるさと納税制度による寄附金が順調に推移していることにより充当可能基金が大幅に増えたためである。今後、大型建設事業に係る起債発行額の増が見込まれるため、精査を行いつつ、適正な予算措置を講じる必要がある。</a:t>
          </a: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113736</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70667"/>
          <a:ext cx="0" cy="168641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85813</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4029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113736</xdr:rowOff>
    </xdr:from>
    <xdr:to>
      <xdr:col>81</xdr:col>
      <xdr:colOff>133350</xdr:colOff>
      <xdr:row>23</xdr:row>
      <xdr:rowOff>113736</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4057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17568</xdr:rowOff>
    </xdr:from>
    <xdr:to>
      <xdr:col>81</xdr:col>
      <xdr:colOff>44450</xdr:colOff>
      <xdr:row>16</xdr:row>
      <xdr:rowOff>80575</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flipV="1">
          <a:off x="16179800" y="2760768"/>
          <a:ext cx="838200" cy="63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16527</xdr:rowOff>
    </xdr:from>
    <xdr:ext cx="762000" cy="259045"/>
    <xdr:sp macro="" textlink="">
      <xdr:nvSpPr>
        <xdr:cNvPr id="444" name="将来負担の状況平均値テキスト">
          <a:extLst>
            <a:ext uri="{FF2B5EF4-FFF2-40B4-BE49-F238E27FC236}">
              <a16:creationId xmlns:a16="http://schemas.microsoft.com/office/drawing/2014/main" id="{00000000-0008-0000-0300-0000BC010000}"/>
            </a:ext>
          </a:extLst>
        </xdr:cNvPr>
        <xdr:cNvSpPr txBox="1"/>
      </xdr:nvSpPr>
      <xdr:spPr>
        <a:xfrm>
          <a:off x="17106900" y="2245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0</xdr:rowOff>
    </xdr:from>
    <xdr:to>
      <xdr:col>81</xdr:col>
      <xdr:colOff>95250</xdr:colOff>
      <xdr:row>14</xdr:row>
      <xdr:rowOff>101600</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9672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109925</xdr:rowOff>
    </xdr:from>
    <xdr:to>
      <xdr:col>77</xdr:col>
      <xdr:colOff>44450</xdr:colOff>
      <xdr:row>16</xdr:row>
      <xdr:rowOff>80575</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5290800" y="2681675"/>
          <a:ext cx="889000" cy="142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53622</xdr:rowOff>
    </xdr:from>
    <xdr:to>
      <xdr:col>77</xdr:col>
      <xdr:colOff>95250</xdr:colOff>
      <xdr:row>14</xdr:row>
      <xdr:rowOff>155222</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453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165399</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2227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109925</xdr:rowOff>
    </xdr:from>
    <xdr:to>
      <xdr:col>72</xdr:col>
      <xdr:colOff>203200</xdr:colOff>
      <xdr:row>17</xdr:row>
      <xdr:rowOff>132997</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4401800" y="2681675"/>
          <a:ext cx="889000" cy="365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89817</xdr:rowOff>
    </xdr:from>
    <xdr:to>
      <xdr:col>73</xdr:col>
      <xdr:colOff>44450</xdr:colOff>
      <xdr:row>15</xdr:row>
      <xdr:rowOff>19967</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240000" y="2490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30144</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909800" y="2258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132997</xdr:rowOff>
    </xdr:from>
    <xdr:to>
      <xdr:col>68</xdr:col>
      <xdr:colOff>152400</xdr:colOff>
      <xdr:row>19</xdr:row>
      <xdr:rowOff>1905</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3512800" y="3047647"/>
          <a:ext cx="889000" cy="211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160867</xdr:rowOff>
    </xdr:from>
    <xdr:to>
      <xdr:col>68</xdr:col>
      <xdr:colOff>203200</xdr:colOff>
      <xdr:row>15</xdr:row>
      <xdr:rowOff>91017</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4351000" y="2561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101194</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020800" y="2330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84596</xdr:rowOff>
    </xdr:from>
    <xdr:to>
      <xdr:col>64</xdr:col>
      <xdr:colOff>152400</xdr:colOff>
      <xdr:row>16</xdr:row>
      <xdr:rowOff>14746</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3462000" y="2656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24923</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131800" y="2425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138218</xdr:rowOff>
    </xdr:from>
    <xdr:to>
      <xdr:col>81</xdr:col>
      <xdr:colOff>95250</xdr:colOff>
      <xdr:row>16</xdr:row>
      <xdr:rowOff>68368</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6967200" y="2709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110295</xdr:rowOff>
    </xdr:from>
    <xdr:ext cx="762000" cy="259045"/>
    <xdr:sp macro="" textlink="">
      <xdr:nvSpPr>
        <xdr:cNvPr id="463" name="将来負担の状況該当値テキスト">
          <a:extLst>
            <a:ext uri="{FF2B5EF4-FFF2-40B4-BE49-F238E27FC236}">
              <a16:creationId xmlns:a16="http://schemas.microsoft.com/office/drawing/2014/main" id="{00000000-0008-0000-0300-0000CF010000}"/>
            </a:ext>
          </a:extLst>
        </xdr:cNvPr>
        <xdr:cNvSpPr txBox="1"/>
      </xdr:nvSpPr>
      <xdr:spPr>
        <a:xfrm>
          <a:off x="17106900" y="2682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29775</xdr:rowOff>
    </xdr:from>
    <xdr:to>
      <xdr:col>77</xdr:col>
      <xdr:colOff>95250</xdr:colOff>
      <xdr:row>16</xdr:row>
      <xdr:rowOff>131375</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129000" y="2772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116152</xdr:rowOff>
    </xdr:from>
    <xdr:ext cx="7366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798800" y="28593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59125</xdr:rowOff>
    </xdr:from>
    <xdr:to>
      <xdr:col>73</xdr:col>
      <xdr:colOff>44450</xdr:colOff>
      <xdr:row>15</xdr:row>
      <xdr:rowOff>160725</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5240000" y="2630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145502</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909800" y="2717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82197</xdr:rowOff>
    </xdr:from>
    <xdr:to>
      <xdr:col>68</xdr:col>
      <xdr:colOff>203200</xdr:colOff>
      <xdr:row>18</xdr:row>
      <xdr:rowOff>12347</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4351000" y="2996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168574</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020800" y="30832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122555</xdr:rowOff>
    </xdr:from>
    <xdr:to>
      <xdr:col>64</xdr:col>
      <xdr:colOff>152400</xdr:colOff>
      <xdr:row>19</xdr:row>
      <xdr:rowOff>52705</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3462000" y="320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19</xdr:row>
      <xdr:rowOff>37482</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3131800" y="3295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50,607
49,453
80.15
27,321,110
26,607,294
627,070
14,000,020
26,133,755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29.1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前年度と比較して</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ポイント増となり、全国平均を依然として上回っている。</a:t>
          </a:r>
        </a:p>
        <a:p>
          <a:r>
            <a:rPr kumimoji="1" lang="ja-JP" altLang="en-US" sz="1300">
              <a:latin typeface="ＭＳ Ｐゴシック" panose="020B0600070205080204" pitchFamily="50" charset="-128"/>
              <a:ea typeface="ＭＳ Ｐゴシック" panose="020B0600070205080204" pitchFamily="50" charset="-128"/>
            </a:rPr>
            <a:t>　増となった主な要因は、人事院勧告による給与改定により、増加している。今後も事務事業の見直しや適正な職員配置を検討し、適正な定員管理に努める。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33274</xdr:rowOff>
    </xdr:from>
    <xdr:to>
      <xdr:col>24</xdr:col>
      <xdr:colOff>25400</xdr:colOff>
      <xdr:row>40</xdr:row>
      <xdr:rowOff>122428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34024"/>
          <a:ext cx="0" cy="9464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94505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5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122428</xdr:rowOff>
    </xdr:from>
    <xdr:to>
      <xdr:col>24</xdr:col>
      <xdr:colOff>114300</xdr:colOff>
      <xdr:row>40</xdr:row>
      <xdr:rowOff>122428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80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119651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77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33274</xdr:rowOff>
    </xdr:from>
    <xdr:to>
      <xdr:col>24</xdr:col>
      <xdr:colOff>114300</xdr:colOff>
      <xdr:row>35</xdr:row>
      <xdr:rowOff>33274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34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53848</xdr:rowOff>
    </xdr:from>
    <xdr:to>
      <xdr:col>24</xdr:col>
      <xdr:colOff>25400</xdr:colOff>
      <xdr:row>38</xdr:row>
      <xdr:rowOff>72136</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568948"/>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49293</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21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32766</xdr:rowOff>
    </xdr:from>
    <xdr:to>
      <xdr:col>24</xdr:col>
      <xdr:colOff>76200</xdr:colOff>
      <xdr:row>37</xdr:row>
      <xdr:rowOff>134366</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7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124714</xdr:rowOff>
    </xdr:from>
    <xdr:to>
      <xdr:col>19</xdr:col>
      <xdr:colOff>187325</xdr:colOff>
      <xdr:row>38</xdr:row>
      <xdr:rowOff>53848</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468364"/>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149352</xdr:rowOff>
    </xdr:from>
    <xdr:to>
      <xdr:col>20</xdr:col>
      <xdr:colOff>38100</xdr:colOff>
      <xdr:row>37</xdr:row>
      <xdr:rowOff>79502</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89679</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904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124714</xdr:rowOff>
    </xdr:from>
    <xdr:to>
      <xdr:col>15</xdr:col>
      <xdr:colOff>98425</xdr:colOff>
      <xdr:row>38</xdr:row>
      <xdr:rowOff>40132</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468364"/>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153924</xdr:rowOff>
    </xdr:from>
    <xdr:to>
      <xdr:col>15</xdr:col>
      <xdr:colOff>149225</xdr:colOff>
      <xdr:row>37</xdr:row>
      <xdr:rowOff>84074</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94251</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9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40132</xdr:rowOff>
    </xdr:from>
    <xdr:to>
      <xdr:col>11</xdr:col>
      <xdr:colOff>9525</xdr:colOff>
      <xdr:row>38</xdr:row>
      <xdr:rowOff>127000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555232"/>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62247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28194</xdr:rowOff>
    </xdr:from>
    <xdr:to>
      <xdr:col>6</xdr:col>
      <xdr:colOff>171450</xdr:colOff>
      <xdr:row>37</xdr:row>
      <xdr:rowOff>129794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139971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140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21336</xdr:rowOff>
    </xdr:from>
    <xdr:to>
      <xdr:col>24</xdr:col>
      <xdr:colOff>76200</xdr:colOff>
      <xdr:row>38</xdr:row>
      <xdr:rowOff>122936</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53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164863</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508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3048</xdr:rowOff>
    </xdr:from>
    <xdr:to>
      <xdr:col>20</xdr:col>
      <xdr:colOff>38100</xdr:colOff>
      <xdr:row>38</xdr:row>
      <xdr:rowOff>104648</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518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89425</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6045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73914</xdr:rowOff>
    </xdr:from>
    <xdr:to>
      <xdr:col>15</xdr:col>
      <xdr:colOff>149225</xdr:colOff>
      <xdr:row>38</xdr:row>
      <xdr:rowOff>4064</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417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160291</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503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160782</xdr:rowOff>
    </xdr:from>
    <xdr:to>
      <xdr:col>11</xdr:col>
      <xdr:colOff>60325</xdr:colOff>
      <xdr:row>38</xdr:row>
      <xdr:rowOff>90932</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504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75709</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590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76200</xdr:rowOff>
    </xdr:from>
    <xdr:to>
      <xdr:col>6</xdr:col>
      <xdr:colOff>171450</xdr:colOff>
      <xdr:row>39</xdr:row>
      <xdr:rowOff>6350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162577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67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前年度と比較して</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ポイント減となり、全国平均を下回っている。</a:t>
          </a:r>
        </a:p>
        <a:p>
          <a:r>
            <a:rPr kumimoji="1" lang="ja-JP" altLang="en-US" sz="1300">
              <a:latin typeface="ＭＳ Ｐゴシック" panose="020B0600070205080204" pitchFamily="50" charset="-128"/>
              <a:ea typeface="ＭＳ Ｐゴシック" panose="020B0600070205080204" pitchFamily="50" charset="-128"/>
            </a:rPr>
            <a:t>　主な要因は、公共施設の維持管理費の増嵩はあるものの、行財政改革の推進等により内部管理経費の削減を行ったためである。　今後も行財政改革の推進等により、公共施設の統廃合をはじめ、内部管理経費の更なる見直しを行う。</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96520</xdr:rowOff>
    </xdr:from>
    <xdr:to>
      <xdr:col>82</xdr:col>
      <xdr:colOff>107950</xdr:colOff>
      <xdr:row>20</xdr:row>
      <xdr:rowOff>88900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153920"/>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60977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48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88900</xdr:rowOff>
    </xdr:from>
    <xdr:to>
      <xdr:col>82</xdr:col>
      <xdr:colOff>196850</xdr:colOff>
      <xdr:row>20</xdr:row>
      <xdr:rowOff>88900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51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11447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1897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96520</xdr:rowOff>
    </xdr:from>
    <xdr:to>
      <xdr:col>82</xdr:col>
      <xdr:colOff>196850</xdr:colOff>
      <xdr:row>12</xdr:row>
      <xdr:rowOff>96520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153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127000</xdr:rowOff>
    </xdr:from>
    <xdr:to>
      <xdr:col>82</xdr:col>
      <xdr:colOff>107950</xdr:colOff>
      <xdr:row>15</xdr:row>
      <xdr:rowOff>138430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flipV="1">
          <a:off x="15671800" y="2527300"/>
          <a:ext cx="8382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59707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6314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87630</xdr:rowOff>
    </xdr:from>
    <xdr:to>
      <xdr:col>82</xdr:col>
      <xdr:colOff>158750</xdr:colOff>
      <xdr:row>16</xdr:row>
      <xdr:rowOff>17780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659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138430</xdr:rowOff>
    </xdr:from>
    <xdr:to>
      <xdr:col>78</xdr:col>
      <xdr:colOff>69850</xdr:colOff>
      <xdr:row>16</xdr:row>
      <xdr:rowOff>81280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4782800" y="271018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80010</xdr:rowOff>
    </xdr:from>
    <xdr:to>
      <xdr:col>78</xdr:col>
      <xdr:colOff>120650</xdr:colOff>
      <xdr:row>16</xdr:row>
      <xdr:rowOff>10160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651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20337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420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107950</xdr:rowOff>
    </xdr:from>
    <xdr:to>
      <xdr:col>73</xdr:col>
      <xdr:colOff>180975</xdr:colOff>
      <xdr:row>16</xdr:row>
      <xdr:rowOff>81280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67970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41910</xdr:rowOff>
    </xdr:from>
    <xdr:to>
      <xdr:col>74</xdr:col>
      <xdr:colOff>31750</xdr:colOff>
      <xdr:row>15</xdr:row>
      <xdr:rowOff>143510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613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153687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382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107950</xdr:rowOff>
    </xdr:from>
    <xdr:to>
      <xdr:col>69</xdr:col>
      <xdr:colOff>92075</xdr:colOff>
      <xdr:row>15</xdr:row>
      <xdr:rowOff>146050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26797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114300</xdr:rowOff>
    </xdr:from>
    <xdr:to>
      <xdr:col>69</xdr:col>
      <xdr:colOff>142875</xdr:colOff>
      <xdr:row>15</xdr:row>
      <xdr:rowOff>44450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51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54627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28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26670</xdr:rowOff>
    </xdr:from>
    <xdr:to>
      <xdr:col>65</xdr:col>
      <xdr:colOff>53975</xdr:colOff>
      <xdr:row>15</xdr:row>
      <xdr:rowOff>128270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59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138447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367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76200</xdr:rowOff>
    </xdr:from>
    <xdr:to>
      <xdr:col>82</xdr:col>
      <xdr:colOff>158750</xdr:colOff>
      <xdr:row>15</xdr:row>
      <xdr:rowOff>6350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47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92727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32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87630</xdr:rowOff>
    </xdr:from>
    <xdr:to>
      <xdr:col>78</xdr:col>
      <xdr:colOff>120650</xdr:colOff>
      <xdr:row>16</xdr:row>
      <xdr:rowOff>17780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65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2557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745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30480</xdr:rowOff>
    </xdr:from>
    <xdr:to>
      <xdr:col>74</xdr:col>
      <xdr:colOff>31750</xdr:colOff>
      <xdr:row>16</xdr:row>
      <xdr:rowOff>132080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77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116857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86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57150</xdr:rowOff>
    </xdr:from>
    <xdr:to>
      <xdr:col>69</xdr:col>
      <xdr:colOff>142875</xdr:colOff>
      <xdr:row>15</xdr:row>
      <xdr:rowOff>158750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62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143527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71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95250</xdr:rowOff>
    </xdr:from>
    <xdr:to>
      <xdr:col>65</xdr:col>
      <xdr:colOff>53975</xdr:colOff>
      <xdr:row>16</xdr:row>
      <xdr:rowOff>25400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66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10177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7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前年度と比較して</a:t>
          </a:r>
          <a:r>
            <a:rPr kumimoji="1" lang="en-US" altLang="ja-JP" sz="1300">
              <a:latin typeface="ＭＳ Ｐゴシック" panose="020B0600070205080204" pitchFamily="50" charset="-128"/>
              <a:ea typeface="ＭＳ Ｐゴシック" panose="020B0600070205080204" pitchFamily="50" charset="-128"/>
            </a:rPr>
            <a:t>1.4</a:t>
          </a:r>
          <a:r>
            <a:rPr kumimoji="1" lang="ja-JP" altLang="en-US" sz="1300">
              <a:latin typeface="ＭＳ Ｐゴシック" panose="020B0600070205080204" pitchFamily="50" charset="-128"/>
              <a:ea typeface="ＭＳ Ｐゴシック" panose="020B0600070205080204" pitchFamily="50" charset="-128"/>
            </a:rPr>
            <a:t>ポイント増となったが、全国平均を下回っている。</a:t>
          </a:r>
        </a:p>
        <a:p>
          <a:r>
            <a:rPr kumimoji="1" lang="ja-JP" altLang="en-US" sz="1300">
              <a:latin typeface="ＭＳ Ｐゴシック" panose="020B0600070205080204" pitchFamily="50" charset="-128"/>
              <a:ea typeface="ＭＳ Ｐゴシック" panose="020B0600070205080204" pitchFamily="50" charset="-128"/>
            </a:rPr>
            <a:t>　増となった主な要因は、障害者自立支援事業費のうち介護給付費・訓練等給付、障害児通所給付費等が増加傾向にあることや児童手当の制度改正等が挙げられる。</a:t>
          </a:r>
        </a:p>
        <a:p>
          <a:r>
            <a:rPr kumimoji="1" lang="ja-JP" altLang="en-US" sz="1300">
              <a:latin typeface="ＭＳ Ｐゴシック" panose="020B0600070205080204" pitchFamily="50" charset="-128"/>
              <a:ea typeface="ＭＳ Ｐゴシック" panose="020B0600070205080204" pitchFamily="50" charset="-128"/>
            </a:rPr>
            <a:t>　今後も給付基準等の見直しを図るなど、一定抑制するよう努める。</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45357</xdr:rowOff>
    </xdr:from>
    <xdr:to>
      <xdr:col>24</xdr:col>
      <xdr:colOff>25400</xdr:colOff>
      <xdr:row>61</xdr:row>
      <xdr:rowOff>69850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8960757"/>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131734</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704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45357</xdr:rowOff>
    </xdr:from>
    <xdr:to>
      <xdr:col>24</xdr:col>
      <xdr:colOff>114300</xdr:colOff>
      <xdr:row>52</xdr:row>
      <xdr:rowOff>45357</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8960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52</xdr:row>
      <xdr:rowOff>127000</xdr:rowOff>
    </xdr:from>
    <xdr:to>
      <xdr:col>24</xdr:col>
      <xdr:colOff>25400</xdr:colOff>
      <xdr:row>54</xdr:row>
      <xdr:rowOff>12700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042400"/>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72770</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5025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100693</xdr:rowOff>
    </xdr:from>
    <xdr:to>
      <xdr:col>24</xdr:col>
      <xdr:colOff>76200</xdr:colOff>
      <xdr:row>56</xdr:row>
      <xdr:rowOff>30843</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530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52</xdr:row>
      <xdr:rowOff>127000</xdr:rowOff>
    </xdr:from>
    <xdr:to>
      <xdr:col>19</xdr:col>
      <xdr:colOff>187325</xdr:colOff>
      <xdr:row>53</xdr:row>
      <xdr:rowOff>37193</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3098800" y="9042400"/>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35378</xdr:rowOff>
    </xdr:from>
    <xdr:to>
      <xdr:col>20</xdr:col>
      <xdr:colOff>38100</xdr:colOff>
      <xdr:row>55</xdr:row>
      <xdr:rowOff>136978</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121755</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5515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52</xdr:row>
      <xdr:rowOff>127000</xdr:rowOff>
    </xdr:from>
    <xdr:to>
      <xdr:col>15</xdr:col>
      <xdr:colOff>98425</xdr:colOff>
      <xdr:row>53</xdr:row>
      <xdr:rowOff>37193</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042400"/>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92528</xdr:rowOff>
    </xdr:from>
    <xdr:to>
      <xdr:col>15</xdr:col>
      <xdr:colOff>149225</xdr:colOff>
      <xdr:row>55</xdr:row>
      <xdr:rowOff>22678</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35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7455</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437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52</xdr:row>
      <xdr:rowOff>127000</xdr:rowOff>
    </xdr:from>
    <xdr:to>
      <xdr:col>11</xdr:col>
      <xdr:colOff>9525</xdr:colOff>
      <xdr:row>52</xdr:row>
      <xdr:rowOff>159657</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0424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10885</xdr:rowOff>
    </xdr:from>
    <xdr:to>
      <xdr:col>11</xdr:col>
      <xdr:colOff>60325</xdr:colOff>
      <xdr:row>54</xdr:row>
      <xdr:rowOff>112485</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269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97262</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35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108857</xdr:rowOff>
    </xdr:from>
    <xdr:to>
      <xdr:col>6</xdr:col>
      <xdr:colOff>171450</xdr:colOff>
      <xdr:row>55</xdr:row>
      <xdr:rowOff>39007</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36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23784</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453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133350</xdr:rowOff>
    </xdr:from>
    <xdr:to>
      <xdr:col>24</xdr:col>
      <xdr:colOff>76200</xdr:colOff>
      <xdr:row>54</xdr:row>
      <xdr:rowOff>63500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149877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06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52</xdr:row>
      <xdr:rowOff>76200</xdr:rowOff>
    </xdr:from>
    <xdr:to>
      <xdr:col>20</xdr:col>
      <xdr:colOff>38100</xdr:colOff>
      <xdr:row>53</xdr:row>
      <xdr:rowOff>6350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899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51</xdr:row>
      <xdr:rowOff>16527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876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52</xdr:row>
      <xdr:rowOff>157843</xdr:rowOff>
    </xdr:from>
    <xdr:to>
      <xdr:col>15</xdr:col>
      <xdr:colOff>149225</xdr:colOff>
      <xdr:row>53</xdr:row>
      <xdr:rowOff>87993</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073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51</xdr:row>
      <xdr:rowOff>98170</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884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52</xdr:row>
      <xdr:rowOff>76200</xdr:rowOff>
    </xdr:from>
    <xdr:to>
      <xdr:col>11</xdr:col>
      <xdr:colOff>60325</xdr:colOff>
      <xdr:row>53</xdr:row>
      <xdr:rowOff>6350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899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51</xdr:row>
      <xdr:rowOff>16527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876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52</xdr:row>
      <xdr:rowOff>108857</xdr:rowOff>
    </xdr:from>
    <xdr:to>
      <xdr:col>6</xdr:col>
      <xdr:colOff>171450</xdr:colOff>
      <xdr:row>53</xdr:row>
      <xdr:rowOff>39007</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024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51</xdr:row>
      <xdr:rowOff>49184</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879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その他に係る経常収支比率は、全国平均を下回っている。</a:t>
          </a:r>
        </a:p>
        <a:p>
          <a:r>
            <a:rPr kumimoji="1" lang="ja-JP" altLang="en-US" sz="1300">
              <a:latin typeface="ＭＳ Ｐゴシック" panose="020B0600070205080204" pitchFamily="50" charset="-128"/>
              <a:ea typeface="ＭＳ Ｐゴシック" panose="020B0600070205080204" pitchFamily="50" charset="-128"/>
            </a:rPr>
            <a:t>　今後も、公営企業会計の健全化・適正化等により一般会計からの繰出金の抑制を図る。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80735</xdr:rowOff>
    </xdr:from>
    <xdr:to>
      <xdr:col>82</xdr:col>
      <xdr:colOff>107950</xdr:colOff>
      <xdr:row>61</xdr:row>
      <xdr:rowOff>37193</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167585"/>
          <a:ext cx="0" cy="1328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9270</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67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37193</xdr:rowOff>
    </xdr:from>
    <xdr:to>
      <xdr:col>82</xdr:col>
      <xdr:colOff>196850</xdr:colOff>
      <xdr:row>61</xdr:row>
      <xdr:rowOff>37193</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956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167112</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1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80735</xdr:rowOff>
    </xdr:from>
    <xdr:to>
      <xdr:col>82</xdr:col>
      <xdr:colOff>196850</xdr:colOff>
      <xdr:row>53</xdr:row>
      <xdr:rowOff>80735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167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69850</xdr:rowOff>
    </xdr:from>
    <xdr:to>
      <xdr:col>82</xdr:col>
      <xdr:colOff>107950</xdr:colOff>
      <xdr:row>57</xdr:row>
      <xdr:rowOff>69850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842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154412</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927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10885</xdr:rowOff>
    </xdr:from>
    <xdr:to>
      <xdr:col>82</xdr:col>
      <xdr:colOff>158750</xdr:colOff>
      <xdr:row>58</xdr:row>
      <xdr:rowOff>112485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95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99785</xdr:rowOff>
    </xdr:from>
    <xdr:to>
      <xdr:col>78</xdr:col>
      <xdr:colOff>69850</xdr:colOff>
      <xdr:row>57</xdr:row>
      <xdr:rowOff>69850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700985"/>
          <a:ext cx="889000" cy="141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32657</xdr:rowOff>
    </xdr:from>
    <xdr:to>
      <xdr:col>78</xdr:col>
      <xdr:colOff>120650</xdr:colOff>
      <xdr:row>58</xdr:row>
      <xdr:rowOff>134257</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119034</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10063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99785</xdr:rowOff>
    </xdr:from>
    <xdr:to>
      <xdr:col>73</xdr:col>
      <xdr:colOff>180975</xdr:colOff>
      <xdr:row>57</xdr:row>
      <xdr:rowOff>37193</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700985"/>
          <a:ext cx="889000" cy="10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32657</xdr:rowOff>
    </xdr:from>
    <xdr:to>
      <xdr:col>74</xdr:col>
      <xdr:colOff>31750</xdr:colOff>
      <xdr:row>58</xdr:row>
      <xdr:rowOff>134257</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97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119034</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1006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37193</xdr:rowOff>
    </xdr:from>
    <xdr:to>
      <xdr:col>69</xdr:col>
      <xdr:colOff>92075</xdr:colOff>
      <xdr:row>57</xdr:row>
      <xdr:rowOff>102507</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980984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149678</xdr:rowOff>
    </xdr:from>
    <xdr:to>
      <xdr:col>69</xdr:col>
      <xdr:colOff>142875</xdr:colOff>
      <xdr:row>58</xdr:row>
      <xdr:rowOff>79828</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92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64605</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1000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10885</xdr:rowOff>
    </xdr:from>
    <xdr:to>
      <xdr:col>65</xdr:col>
      <xdr:colOff>53975</xdr:colOff>
      <xdr:row>58</xdr:row>
      <xdr:rowOff>112485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954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97262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10041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35577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19050</xdr:rowOff>
    </xdr:from>
    <xdr:to>
      <xdr:col>78</xdr:col>
      <xdr:colOff>120650</xdr:colOff>
      <xdr:row>57</xdr:row>
      <xdr:rowOff>120650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130827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56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48985</xdr:rowOff>
    </xdr:from>
    <xdr:to>
      <xdr:col>74</xdr:col>
      <xdr:colOff>31750</xdr:colOff>
      <xdr:row>56</xdr:row>
      <xdr:rowOff>150585</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65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160762</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419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157843</xdr:rowOff>
    </xdr:from>
    <xdr:to>
      <xdr:col>69</xdr:col>
      <xdr:colOff>142875</xdr:colOff>
      <xdr:row>57</xdr:row>
      <xdr:rowOff>87993</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75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98170</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52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51707</xdr:rowOff>
    </xdr:from>
    <xdr:to>
      <xdr:col>65</xdr:col>
      <xdr:colOff>53975</xdr:colOff>
      <xdr:row>57</xdr:row>
      <xdr:rowOff>153307</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82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163484</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593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前年度と比較して</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ポイント減となり、全国平均を上回っている。</a:t>
          </a:r>
        </a:p>
        <a:p>
          <a:r>
            <a:rPr kumimoji="1" lang="ja-JP" altLang="en-US" sz="1300">
              <a:latin typeface="ＭＳ Ｐゴシック" panose="020B0600070205080204" pitchFamily="50" charset="-128"/>
              <a:ea typeface="ＭＳ Ｐゴシック" panose="020B0600070205080204" pitchFamily="50" charset="-128"/>
            </a:rPr>
            <a:t>　改善した主な要因は、病院事業会計負担金の減によるものである。</a:t>
          </a:r>
        </a:p>
        <a:p>
          <a:r>
            <a:rPr kumimoji="1" lang="ja-JP" altLang="en-US" sz="1300">
              <a:latin typeface="ＭＳ Ｐゴシック" panose="020B0600070205080204" pitchFamily="50" charset="-128"/>
              <a:ea typeface="ＭＳ Ｐゴシック" panose="020B0600070205080204" pitchFamily="50" charset="-128"/>
            </a:rPr>
            <a:t>　今後、事業・団体補助等の交付基準やゼロベースによる見直しを引き続き実施する。</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a:extLst>
            <a:ext uri="{FF2B5EF4-FFF2-40B4-BE49-F238E27FC236}">
              <a16:creationId xmlns:a16="http://schemas.microsoft.com/office/drawing/2014/main" id="{00000000-0008-0000-0400-00002F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99568</xdr:rowOff>
    </xdr:from>
    <xdr:to>
      <xdr:col>82</xdr:col>
      <xdr:colOff>107950</xdr:colOff>
      <xdr:row>39</xdr:row>
      <xdr:rowOff>161290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6510000" y="5928868"/>
          <a:ext cx="0" cy="918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133367</xdr:rowOff>
    </xdr:from>
    <xdr:ext cx="762000" cy="259045"/>
    <xdr:sp macro="" textlink="">
      <xdr:nvSpPr>
        <xdr:cNvPr id="305" name="補助費等最小値テキスト">
          <a:extLst>
            <a:ext uri="{FF2B5EF4-FFF2-40B4-BE49-F238E27FC236}">
              <a16:creationId xmlns:a16="http://schemas.microsoft.com/office/drawing/2014/main" id="{00000000-0008-0000-0400-000031010000}"/>
            </a:ext>
          </a:extLst>
        </xdr:cNvPr>
        <xdr:cNvSpPr txBox="1"/>
      </xdr:nvSpPr>
      <xdr:spPr>
        <a:xfrm>
          <a:off x="16598900" y="6819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161290</xdr:rowOff>
    </xdr:from>
    <xdr:to>
      <xdr:col>82</xdr:col>
      <xdr:colOff>196850</xdr:colOff>
      <xdr:row>39</xdr:row>
      <xdr:rowOff>161290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6847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14495</xdr:rowOff>
    </xdr:from>
    <xdr:ext cx="762000" cy="259045"/>
    <xdr:sp macro="" textlink="">
      <xdr:nvSpPr>
        <xdr:cNvPr id="307" name="補助費等最大値テキスト">
          <a:extLst>
            <a:ext uri="{FF2B5EF4-FFF2-40B4-BE49-F238E27FC236}">
              <a16:creationId xmlns:a16="http://schemas.microsoft.com/office/drawing/2014/main" id="{00000000-0008-0000-0400-000033010000}"/>
            </a:ext>
          </a:extLst>
        </xdr:cNvPr>
        <xdr:cNvSpPr txBox="1"/>
      </xdr:nvSpPr>
      <xdr:spPr>
        <a:xfrm>
          <a:off x="16598900" y="5672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99568</xdr:rowOff>
    </xdr:from>
    <xdr:to>
      <xdr:col>82</xdr:col>
      <xdr:colOff>196850</xdr:colOff>
      <xdr:row>34</xdr:row>
      <xdr:rowOff>99568</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5928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72136</xdr:rowOff>
    </xdr:from>
    <xdr:to>
      <xdr:col>82</xdr:col>
      <xdr:colOff>107950</xdr:colOff>
      <xdr:row>37</xdr:row>
      <xdr:rowOff>19558</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5671800" y="6244336"/>
          <a:ext cx="8382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75709</xdr:rowOff>
    </xdr:from>
    <xdr:ext cx="762000" cy="259045"/>
    <xdr:sp macro="" textlink="">
      <xdr:nvSpPr>
        <xdr:cNvPr id="310" name="補助費等平均値テキスト">
          <a:extLst>
            <a:ext uri="{FF2B5EF4-FFF2-40B4-BE49-F238E27FC236}">
              <a16:creationId xmlns:a16="http://schemas.microsoft.com/office/drawing/2014/main" id="{00000000-0008-0000-0400-000036010000}"/>
            </a:ext>
          </a:extLst>
        </xdr:cNvPr>
        <xdr:cNvSpPr txBox="1"/>
      </xdr:nvSpPr>
      <xdr:spPr>
        <a:xfrm>
          <a:off x="16598900" y="6247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103632</xdr:rowOff>
    </xdr:from>
    <xdr:to>
      <xdr:col>82</xdr:col>
      <xdr:colOff>158750</xdr:colOff>
      <xdr:row>37</xdr:row>
      <xdr:rowOff>33782</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64592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19558</xdr:rowOff>
    </xdr:from>
    <xdr:to>
      <xdr:col>78</xdr:col>
      <xdr:colOff>69850</xdr:colOff>
      <xdr:row>37</xdr:row>
      <xdr:rowOff>33274</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4782800" y="636320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103632</xdr:rowOff>
    </xdr:from>
    <xdr:to>
      <xdr:col>78</xdr:col>
      <xdr:colOff>120650</xdr:colOff>
      <xdr:row>37</xdr:row>
      <xdr:rowOff>33782</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5621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43959</xdr:rowOff>
    </xdr:from>
    <xdr:ext cx="7366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290800" y="6044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90424</xdr:rowOff>
    </xdr:from>
    <xdr:to>
      <xdr:col>73</xdr:col>
      <xdr:colOff>180975</xdr:colOff>
      <xdr:row>37</xdr:row>
      <xdr:rowOff>33274</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3893800" y="6262624"/>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94488</xdr:rowOff>
    </xdr:from>
    <xdr:to>
      <xdr:col>74</xdr:col>
      <xdr:colOff>31750</xdr:colOff>
      <xdr:row>37</xdr:row>
      <xdr:rowOff>24638</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4732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34815</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4401800" y="603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152146</xdr:rowOff>
    </xdr:from>
    <xdr:to>
      <xdr:col>69</xdr:col>
      <xdr:colOff>92075</xdr:colOff>
      <xdr:row>36</xdr:row>
      <xdr:rowOff>90424</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a:off x="13004800" y="6152896"/>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76200</xdr:rowOff>
    </xdr:from>
    <xdr:to>
      <xdr:col>69</xdr:col>
      <xdr:colOff>142875</xdr:colOff>
      <xdr:row>37</xdr:row>
      <xdr:rowOff>6350</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3843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162577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512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108204</xdr:rowOff>
    </xdr:from>
    <xdr:to>
      <xdr:col>65</xdr:col>
      <xdr:colOff>53975</xdr:colOff>
      <xdr:row>37</xdr:row>
      <xdr:rowOff>38354</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954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23131</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6238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21336</xdr:rowOff>
    </xdr:from>
    <xdr:to>
      <xdr:col>82</xdr:col>
      <xdr:colOff>158750</xdr:colOff>
      <xdr:row>36</xdr:row>
      <xdr:rowOff>122936</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6459200" y="6193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37863</xdr:rowOff>
    </xdr:from>
    <xdr:ext cx="762000" cy="259045"/>
    <xdr:sp macro="" textlink="">
      <xdr:nvSpPr>
        <xdr:cNvPr id="329" name="補助費等該当値テキスト">
          <a:extLst>
            <a:ext uri="{FF2B5EF4-FFF2-40B4-BE49-F238E27FC236}">
              <a16:creationId xmlns:a16="http://schemas.microsoft.com/office/drawing/2014/main" id="{00000000-0008-0000-0400-000049010000}"/>
            </a:ext>
          </a:extLst>
        </xdr:cNvPr>
        <xdr:cNvSpPr txBox="1"/>
      </xdr:nvSpPr>
      <xdr:spPr>
        <a:xfrm>
          <a:off x="16598900" y="6038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140208</xdr:rowOff>
    </xdr:from>
    <xdr:to>
      <xdr:col>78</xdr:col>
      <xdr:colOff>120650</xdr:colOff>
      <xdr:row>37</xdr:row>
      <xdr:rowOff>70358</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5621000" y="631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55135</xdr:rowOff>
    </xdr:from>
    <xdr:ext cx="7366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290800" y="6398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153924</xdr:rowOff>
    </xdr:from>
    <xdr:to>
      <xdr:col>74</xdr:col>
      <xdr:colOff>31750</xdr:colOff>
      <xdr:row>37</xdr:row>
      <xdr:rowOff>84074</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732000" y="63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68851</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4401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39624</xdr:rowOff>
    </xdr:from>
    <xdr:to>
      <xdr:col>69</xdr:col>
      <xdr:colOff>142875</xdr:colOff>
      <xdr:row>36</xdr:row>
      <xdr:rowOff>141224</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843000" y="6211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151401</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512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101346</xdr:rowOff>
    </xdr:from>
    <xdr:to>
      <xdr:col>65</xdr:col>
      <xdr:colOff>53975</xdr:colOff>
      <xdr:row>36</xdr:row>
      <xdr:rowOff>31496</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954000" y="6102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41673</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623800" y="5870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前年度と比較して</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ポイント減となったものの依然として全国平均を上回っている。</a:t>
          </a:r>
        </a:p>
        <a:p>
          <a:r>
            <a:rPr kumimoji="1" lang="ja-JP" altLang="en-US" sz="1300">
              <a:latin typeface="ＭＳ Ｐゴシック" panose="020B0600070205080204" pitchFamily="50" charset="-128"/>
              <a:ea typeface="ＭＳ Ｐゴシック" panose="020B0600070205080204" pitchFamily="50" charset="-128"/>
            </a:rPr>
            <a:t>　主な要因としては、公債費は増えているものの、歳入の地方交付税の増など、経常一般財源が増えたことによるものである。</a:t>
          </a:r>
        </a:p>
        <a:p>
          <a:r>
            <a:rPr kumimoji="1" lang="ja-JP" altLang="en-US" sz="1300">
              <a:latin typeface="ＭＳ Ｐゴシック" panose="020B0600070205080204" pitchFamily="50" charset="-128"/>
              <a:ea typeface="ＭＳ Ｐゴシック" panose="020B0600070205080204" pitchFamily="50" charset="-128"/>
            </a:rPr>
            <a:t>　今後、事業費の抑制や事業年度の平準化、繰上償還の検討など、後年度に過重な負担とならないように努める。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62992</xdr:rowOff>
    </xdr:from>
    <xdr:to>
      <xdr:col>24</xdr:col>
      <xdr:colOff>25400</xdr:colOff>
      <xdr:row>79</xdr:row>
      <xdr:rowOff>170435</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750292"/>
          <a:ext cx="0" cy="964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142512</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687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79</xdr:row>
      <xdr:rowOff>170435</xdr:rowOff>
    </xdr:from>
    <xdr:to>
      <xdr:col>24</xdr:col>
      <xdr:colOff>114300</xdr:colOff>
      <xdr:row>79</xdr:row>
      <xdr:rowOff>170435</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3714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149369</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493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62992</xdr:rowOff>
    </xdr:from>
    <xdr:to>
      <xdr:col>24</xdr:col>
      <xdr:colOff>114300</xdr:colOff>
      <xdr:row>74</xdr:row>
      <xdr:rowOff>62992</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750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133858</xdr:rowOff>
    </xdr:from>
    <xdr:to>
      <xdr:col>24</xdr:col>
      <xdr:colOff>25400</xdr:colOff>
      <xdr:row>78</xdr:row>
      <xdr:rowOff>17272</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3335508"/>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17290</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30474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763</xdr:rowOff>
    </xdr:from>
    <xdr:to>
      <xdr:col>24</xdr:col>
      <xdr:colOff>76200</xdr:colOff>
      <xdr:row>77</xdr:row>
      <xdr:rowOff>102363</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3202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101854</xdr:rowOff>
    </xdr:from>
    <xdr:to>
      <xdr:col>19</xdr:col>
      <xdr:colOff>187325</xdr:colOff>
      <xdr:row>78</xdr:row>
      <xdr:rowOff>17272</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a:off x="3098800" y="13303504"/>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46482</xdr:rowOff>
    </xdr:from>
    <xdr:to>
      <xdr:col>20</xdr:col>
      <xdr:colOff>38100</xdr:colOff>
      <xdr:row>77</xdr:row>
      <xdr:rowOff>148082</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158259</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3017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101854</xdr:rowOff>
    </xdr:from>
    <xdr:to>
      <xdr:col>15</xdr:col>
      <xdr:colOff>98425</xdr:colOff>
      <xdr:row>78</xdr:row>
      <xdr:rowOff>3556</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2209800" y="13303504"/>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46482</xdr:rowOff>
    </xdr:from>
    <xdr:to>
      <xdr:col>15</xdr:col>
      <xdr:colOff>149225</xdr:colOff>
      <xdr:row>77</xdr:row>
      <xdr:rowOff>148082</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158259</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3556</xdr:rowOff>
    </xdr:from>
    <xdr:to>
      <xdr:col>11</xdr:col>
      <xdr:colOff>9525</xdr:colOff>
      <xdr:row>78</xdr:row>
      <xdr:rowOff>62992</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1320800" y="13376656"/>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32765</xdr:rowOff>
    </xdr:from>
    <xdr:to>
      <xdr:col>11</xdr:col>
      <xdr:colOff>60325</xdr:colOff>
      <xdr:row>77</xdr:row>
      <xdr:rowOff>134365</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144542</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37337</xdr:rowOff>
    </xdr:from>
    <xdr:to>
      <xdr:col>6</xdr:col>
      <xdr:colOff>171450</xdr:colOff>
      <xdr:row>77</xdr:row>
      <xdr:rowOff>138937</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149114</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300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83058</xdr:rowOff>
    </xdr:from>
    <xdr:to>
      <xdr:col>24</xdr:col>
      <xdr:colOff>76200</xdr:colOff>
      <xdr:row>78</xdr:row>
      <xdr:rowOff>13208</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328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55135</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3256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137922</xdr:rowOff>
    </xdr:from>
    <xdr:to>
      <xdr:col>20</xdr:col>
      <xdr:colOff>38100</xdr:colOff>
      <xdr:row>78</xdr:row>
      <xdr:rowOff>68072</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3339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52849</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3425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51054</xdr:rowOff>
    </xdr:from>
    <xdr:to>
      <xdr:col>15</xdr:col>
      <xdr:colOff>149225</xdr:colOff>
      <xdr:row>77</xdr:row>
      <xdr:rowOff>152654</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3252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137431</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3339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124206</xdr:rowOff>
    </xdr:from>
    <xdr:to>
      <xdr:col>11</xdr:col>
      <xdr:colOff>60325</xdr:colOff>
      <xdr:row>78</xdr:row>
      <xdr:rowOff>54356</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3325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39133</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3412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12192</xdr:rowOff>
    </xdr:from>
    <xdr:to>
      <xdr:col>6</xdr:col>
      <xdr:colOff>171450</xdr:colOff>
      <xdr:row>78</xdr:row>
      <xdr:rowOff>113792</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3385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98569</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347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公債費以外に係る経常収支比率は、全国平均を下回っている。</a:t>
          </a:r>
        </a:p>
        <a:p>
          <a:r>
            <a:rPr kumimoji="1" lang="ja-JP" altLang="en-US" sz="1300">
              <a:latin typeface="ＭＳ Ｐゴシック" panose="020B0600070205080204" pitchFamily="50" charset="-128"/>
              <a:ea typeface="ＭＳ Ｐゴシック" panose="020B0600070205080204" pitchFamily="50" charset="-128"/>
            </a:rPr>
            <a:t>　今後も、行財政改革の推進等に努めることにより、行政の効率化、財政の健全化を図る。</a:t>
          </a: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id="{00000000-0008-0000-0400-0000A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8890</xdr:rowOff>
    </xdr:from>
    <xdr:to>
      <xdr:col>82</xdr:col>
      <xdr:colOff>107950</xdr:colOff>
      <xdr:row>81</xdr:row>
      <xdr:rowOff>54611</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6510000" y="12524740"/>
          <a:ext cx="0" cy="1417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26688</xdr:rowOff>
    </xdr:from>
    <xdr:ext cx="762000" cy="259045"/>
    <xdr:sp macro="" textlink="">
      <xdr:nvSpPr>
        <xdr:cNvPr id="424" name="公債費以外最小値テキスト">
          <a:extLst>
            <a:ext uri="{FF2B5EF4-FFF2-40B4-BE49-F238E27FC236}">
              <a16:creationId xmlns:a16="http://schemas.microsoft.com/office/drawing/2014/main" id="{00000000-0008-0000-0400-0000A8010000}"/>
            </a:ext>
          </a:extLst>
        </xdr:cNvPr>
        <xdr:cNvSpPr txBox="1"/>
      </xdr:nvSpPr>
      <xdr:spPr>
        <a:xfrm>
          <a:off x="16598900" y="13914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54611</xdr:rowOff>
    </xdr:from>
    <xdr:to>
      <xdr:col>82</xdr:col>
      <xdr:colOff>196850</xdr:colOff>
      <xdr:row>81</xdr:row>
      <xdr:rowOff>54611</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3942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95267</xdr:rowOff>
    </xdr:from>
    <xdr:ext cx="762000" cy="259045"/>
    <xdr:sp macro="" textlink="">
      <xdr:nvSpPr>
        <xdr:cNvPr id="426" name="公債費以外最大値テキスト">
          <a:extLst>
            <a:ext uri="{FF2B5EF4-FFF2-40B4-BE49-F238E27FC236}">
              <a16:creationId xmlns:a16="http://schemas.microsoft.com/office/drawing/2014/main" id="{00000000-0008-0000-0400-0000AA010000}"/>
            </a:ext>
          </a:extLst>
        </xdr:cNvPr>
        <xdr:cNvSpPr txBox="1"/>
      </xdr:nvSpPr>
      <xdr:spPr>
        <a:xfrm>
          <a:off x="16598900" y="1226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8890</xdr:rowOff>
    </xdr:from>
    <xdr:to>
      <xdr:col>82</xdr:col>
      <xdr:colOff>196850</xdr:colOff>
      <xdr:row>73</xdr:row>
      <xdr:rowOff>8890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2524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134620</xdr:rowOff>
    </xdr:from>
    <xdr:to>
      <xdr:col>82</xdr:col>
      <xdr:colOff>107950</xdr:colOff>
      <xdr:row>76</xdr:row>
      <xdr:rowOff>35561</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5671800" y="12821920"/>
          <a:ext cx="838200" cy="243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25416</xdr:rowOff>
    </xdr:from>
    <xdr:ext cx="762000" cy="259045"/>
    <xdr:sp macro="" textlink="">
      <xdr:nvSpPr>
        <xdr:cNvPr id="429" name="公債費以外平均値テキスト">
          <a:extLst>
            <a:ext uri="{FF2B5EF4-FFF2-40B4-BE49-F238E27FC236}">
              <a16:creationId xmlns:a16="http://schemas.microsoft.com/office/drawing/2014/main" id="{00000000-0008-0000-0400-0000AD010000}"/>
            </a:ext>
          </a:extLst>
        </xdr:cNvPr>
        <xdr:cNvSpPr txBox="1"/>
      </xdr:nvSpPr>
      <xdr:spPr>
        <a:xfrm>
          <a:off x="16598900" y="130556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53339</xdr:rowOff>
    </xdr:from>
    <xdr:to>
      <xdr:col>82</xdr:col>
      <xdr:colOff>158750</xdr:colOff>
      <xdr:row>76</xdr:row>
      <xdr:rowOff>154939</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6459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115570</xdr:rowOff>
    </xdr:from>
    <xdr:to>
      <xdr:col>78</xdr:col>
      <xdr:colOff>69850</xdr:colOff>
      <xdr:row>76</xdr:row>
      <xdr:rowOff>35561</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4782800" y="12974320"/>
          <a:ext cx="8890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110490</xdr:rowOff>
    </xdr:from>
    <xdr:to>
      <xdr:col>78</xdr:col>
      <xdr:colOff>120650</xdr:colOff>
      <xdr:row>76</xdr:row>
      <xdr:rowOff>40639</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56210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50817</xdr:rowOff>
    </xdr:from>
    <xdr:ext cx="7366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290800" y="12738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134620</xdr:rowOff>
    </xdr:from>
    <xdr:to>
      <xdr:col>73</xdr:col>
      <xdr:colOff>180975</xdr:colOff>
      <xdr:row>75</xdr:row>
      <xdr:rowOff>115570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893800" y="1282192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11430</xdr:rowOff>
    </xdr:from>
    <xdr:to>
      <xdr:col>74</xdr:col>
      <xdr:colOff>31750</xdr:colOff>
      <xdr:row>75</xdr:row>
      <xdr:rowOff>113030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732000" y="12870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123207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401800" y="1263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134620</xdr:rowOff>
    </xdr:from>
    <xdr:to>
      <xdr:col>69</xdr:col>
      <xdr:colOff>92075</xdr:colOff>
      <xdr:row>75</xdr:row>
      <xdr:rowOff>24130</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3004800" y="128219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73</xdr:row>
      <xdr:rowOff>95250</xdr:rowOff>
    </xdr:from>
    <xdr:to>
      <xdr:col>69</xdr:col>
      <xdr:colOff>142875</xdr:colOff>
      <xdr:row>74</xdr:row>
      <xdr:rowOff>25400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843000" y="1261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35577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512800" y="1237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87630</xdr:rowOff>
    </xdr:from>
    <xdr:to>
      <xdr:col>65</xdr:col>
      <xdr:colOff>53975</xdr:colOff>
      <xdr:row>76</xdr:row>
      <xdr:rowOff>17780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2954000" y="1294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2557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623800" y="13032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83820</xdr:rowOff>
    </xdr:from>
    <xdr:to>
      <xdr:col>82</xdr:col>
      <xdr:colOff>158750</xdr:colOff>
      <xdr:row>75</xdr:row>
      <xdr:rowOff>13970</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6459200" y="12771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73</xdr:row>
      <xdr:rowOff>100347</xdr:rowOff>
    </xdr:from>
    <xdr:ext cx="762000" cy="259045"/>
    <xdr:sp macro="" textlink="">
      <xdr:nvSpPr>
        <xdr:cNvPr id="448" name="公債費以外該当値テキスト">
          <a:extLst>
            <a:ext uri="{FF2B5EF4-FFF2-40B4-BE49-F238E27FC236}">
              <a16:creationId xmlns:a16="http://schemas.microsoft.com/office/drawing/2014/main" id="{00000000-0008-0000-0400-0000C0010000}"/>
            </a:ext>
          </a:extLst>
        </xdr:cNvPr>
        <xdr:cNvSpPr txBox="1"/>
      </xdr:nvSpPr>
      <xdr:spPr>
        <a:xfrm>
          <a:off x="16598900" y="1261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156211</xdr:rowOff>
    </xdr:from>
    <xdr:to>
      <xdr:col>78</xdr:col>
      <xdr:colOff>120650</xdr:colOff>
      <xdr:row>76</xdr:row>
      <xdr:rowOff>86361</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5621000" y="1301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71138</xdr:rowOff>
    </xdr:from>
    <xdr:ext cx="7366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290800" y="131013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64770</xdr:rowOff>
    </xdr:from>
    <xdr:to>
      <xdr:col>74</xdr:col>
      <xdr:colOff>31750</xdr:colOff>
      <xdr:row>75</xdr:row>
      <xdr:rowOff>166370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4732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151147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4401800" y="13009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83820</xdr:rowOff>
    </xdr:from>
    <xdr:to>
      <xdr:col>69</xdr:col>
      <xdr:colOff>142875</xdr:colOff>
      <xdr:row>75</xdr:row>
      <xdr:rowOff>13970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3843000" y="12771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170197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512800" y="1285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144780</xdr:rowOff>
    </xdr:from>
    <xdr:to>
      <xdr:col>65</xdr:col>
      <xdr:colOff>53975</xdr:colOff>
      <xdr:row>75</xdr:row>
      <xdr:rowOff>74930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2954000" y="1283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85107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623800" y="1260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74003</xdr:rowOff>
    </xdr:from>
    <xdr:to>
      <xdr:col>29</xdr:col>
      <xdr:colOff>127000</xdr:colOff>
      <xdr:row>20</xdr:row>
      <xdr:rowOff>164948</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79028"/>
          <a:ext cx="0" cy="146254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137025</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613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164948</xdr:rowOff>
    </xdr:from>
    <xdr:to>
      <xdr:col>30</xdr:col>
      <xdr:colOff>25400</xdr:colOff>
      <xdr:row>20</xdr:row>
      <xdr:rowOff>164948</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6415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160380</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2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74003</xdr:rowOff>
    </xdr:from>
    <xdr:to>
      <xdr:col>30</xdr:col>
      <xdr:colOff>25400</xdr:colOff>
      <xdr:row>12</xdr:row>
      <xdr:rowOff>74003</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7902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111131</xdr:rowOff>
    </xdr:from>
    <xdr:to>
      <xdr:col>29</xdr:col>
      <xdr:colOff>127000</xdr:colOff>
      <xdr:row>16</xdr:row>
      <xdr:rowOff>41046</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730506"/>
          <a:ext cx="647700" cy="1013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153528</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944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10001</xdr:rowOff>
    </xdr:from>
    <xdr:to>
      <xdr:col>29</xdr:col>
      <xdr:colOff>177800</xdr:colOff>
      <xdr:row>17</xdr:row>
      <xdr:rowOff>111601</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722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41046</xdr:rowOff>
    </xdr:from>
    <xdr:to>
      <xdr:col>26</xdr:col>
      <xdr:colOff>50800</xdr:colOff>
      <xdr:row>16</xdr:row>
      <xdr:rowOff>102368</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831871"/>
          <a:ext cx="698500" cy="613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131293</xdr:rowOff>
    </xdr:from>
    <xdr:to>
      <xdr:col>26</xdr:col>
      <xdr:colOff>101600</xdr:colOff>
      <xdr:row>18</xdr:row>
      <xdr:rowOff>61443</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935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46220</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1799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87643</xdr:rowOff>
    </xdr:from>
    <xdr:to>
      <xdr:col>22</xdr:col>
      <xdr:colOff>114300</xdr:colOff>
      <xdr:row>16</xdr:row>
      <xdr:rowOff>102368</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2878468"/>
          <a:ext cx="698500" cy="147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166230</xdr:rowOff>
    </xdr:from>
    <xdr:to>
      <xdr:col>22</xdr:col>
      <xdr:colOff>165100</xdr:colOff>
      <xdr:row>18</xdr:row>
      <xdr:rowOff>96380</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1285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81157</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214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87643</xdr:rowOff>
    </xdr:from>
    <xdr:to>
      <xdr:col>18</xdr:col>
      <xdr:colOff>177800</xdr:colOff>
      <xdr:row>16</xdr:row>
      <xdr:rowOff>128314</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878468"/>
          <a:ext cx="698500" cy="406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9430</xdr:rowOff>
    </xdr:from>
    <xdr:to>
      <xdr:col>19</xdr:col>
      <xdr:colOff>38100</xdr:colOff>
      <xdr:row>18</xdr:row>
      <xdr:rowOff>111030</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143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95807</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229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37605</xdr:rowOff>
    </xdr:from>
    <xdr:to>
      <xdr:col>15</xdr:col>
      <xdr:colOff>101600</xdr:colOff>
      <xdr:row>18</xdr:row>
      <xdr:rowOff>139205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1713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123982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257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60331</xdr:rowOff>
    </xdr:from>
    <xdr:to>
      <xdr:col>29</xdr:col>
      <xdr:colOff>177800</xdr:colOff>
      <xdr:row>15</xdr:row>
      <xdr:rowOff>161931</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6797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76858</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524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161696</xdr:rowOff>
    </xdr:from>
    <xdr:to>
      <xdr:col>26</xdr:col>
      <xdr:colOff>101600</xdr:colOff>
      <xdr:row>16</xdr:row>
      <xdr:rowOff>91846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7810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102023</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5499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51568</xdr:rowOff>
    </xdr:from>
    <xdr:to>
      <xdr:col>22</xdr:col>
      <xdr:colOff>165100</xdr:colOff>
      <xdr:row>16</xdr:row>
      <xdr:rowOff>153168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8423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163345</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611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36843</xdr:rowOff>
    </xdr:from>
    <xdr:to>
      <xdr:col>19</xdr:col>
      <xdr:colOff>38100</xdr:colOff>
      <xdr:row>16</xdr:row>
      <xdr:rowOff>138443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8276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148620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596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77514</xdr:rowOff>
    </xdr:from>
    <xdr:to>
      <xdr:col>15</xdr:col>
      <xdr:colOff>101600</xdr:colOff>
      <xdr:row>17</xdr:row>
      <xdr:rowOff>7664</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8683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17841</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637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124420</xdr:rowOff>
    </xdr:from>
    <xdr:to>
      <xdr:col>29</xdr:col>
      <xdr:colOff>127000</xdr:colOff>
      <xdr:row>37</xdr:row>
      <xdr:rowOff>329736</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6048970"/>
          <a:ext cx="0" cy="140546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301813</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426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329736</xdr:rowOff>
    </xdr:from>
    <xdr:to>
      <xdr:col>30</xdr:col>
      <xdr:colOff>25400</xdr:colOff>
      <xdr:row>37</xdr:row>
      <xdr:rowOff>329736</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544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39347</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792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124420</xdr:rowOff>
    </xdr:from>
    <xdr:to>
      <xdr:col>30</xdr:col>
      <xdr:colOff>25400</xdr:colOff>
      <xdr:row>33</xdr:row>
      <xdr:rowOff>124420</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60489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67466</xdr:rowOff>
    </xdr:from>
    <xdr:to>
      <xdr:col>29</xdr:col>
      <xdr:colOff>127000</xdr:colOff>
      <xdr:row>35</xdr:row>
      <xdr:rowOff>88367</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003800" y="6677816"/>
          <a:ext cx="647700" cy="209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98667</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709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126590</xdr:rowOff>
    </xdr:from>
    <xdr:to>
      <xdr:col>29</xdr:col>
      <xdr:colOff>177800</xdr:colOff>
      <xdr:row>35</xdr:row>
      <xdr:rowOff>228190</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7369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67466</xdr:rowOff>
    </xdr:from>
    <xdr:to>
      <xdr:col>26</xdr:col>
      <xdr:colOff>50800</xdr:colOff>
      <xdr:row>35</xdr:row>
      <xdr:rowOff>218963</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4305300" y="6677816"/>
          <a:ext cx="698500" cy="1514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116695</xdr:rowOff>
    </xdr:from>
    <xdr:to>
      <xdr:col>26</xdr:col>
      <xdr:colOff>101600</xdr:colOff>
      <xdr:row>35</xdr:row>
      <xdr:rowOff>218295</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7270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203072</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8134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335646</xdr:rowOff>
    </xdr:from>
    <xdr:to>
      <xdr:col>22</xdr:col>
      <xdr:colOff>114300</xdr:colOff>
      <xdr:row>35</xdr:row>
      <xdr:rowOff>218963</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a:off x="3606800" y="6603096"/>
          <a:ext cx="698500" cy="2262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124500</xdr:rowOff>
    </xdr:from>
    <xdr:to>
      <xdr:col>22</xdr:col>
      <xdr:colOff>165100</xdr:colOff>
      <xdr:row>35</xdr:row>
      <xdr:rowOff>226100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7348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236277</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50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335646</xdr:rowOff>
    </xdr:from>
    <xdr:to>
      <xdr:col>18</xdr:col>
      <xdr:colOff>177800</xdr:colOff>
      <xdr:row>35</xdr:row>
      <xdr:rowOff>103911</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2908300" y="6603096"/>
          <a:ext cx="698500" cy="1111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137988</xdr:rowOff>
    </xdr:from>
    <xdr:to>
      <xdr:col>19</xdr:col>
      <xdr:colOff>38100</xdr:colOff>
      <xdr:row>35</xdr:row>
      <xdr:rowOff>239588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7483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224365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834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196084</xdr:rowOff>
    </xdr:from>
    <xdr:to>
      <xdr:col>15</xdr:col>
      <xdr:colOff>101600</xdr:colOff>
      <xdr:row>35</xdr:row>
      <xdr:rowOff>297684</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064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282461</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892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37567</xdr:rowOff>
    </xdr:from>
    <xdr:to>
      <xdr:col>29</xdr:col>
      <xdr:colOff>177800</xdr:colOff>
      <xdr:row>35</xdr:row>
      <xdr:rowOff>139167</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6479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225544</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492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16666</xdr:rowOff>
    </xdr:from>
    <xdr:to>
      <xdr:col>26</xdr:col>
      <xdr:colOff>101600</xdr:colOff>
      <xdr:row>35</xdr:row>
      <xdr:rowOff>118266</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6270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128443</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63958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168163</xdr:rowOff>
    </xdr:from>
    <xdr:to>
      <xdr:col>22</xdr:col>
      <xdr:colOff>165100</xdr:colOff>
      <xdr:row>35</xdr:row>
      <xdr:rowOff>269763</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7785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254540</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6864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284846</xdr:rowOff>
    </xdr:from>
    <xdr:to>
      <xdr:col>19</xdr:col>
      <xdr:colOff>38100</xdr:colOff>
      <xdr:row>35</xdr:row>
      <xdr:rowOff>43546</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5522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53724</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63211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53111</xdr:rowOff>
    </xdr:from>
    <xdr:to>
      <xdr:col>15</xdr:col>
      <xdr:colOff>101600</xdr:colOff>
      <xdr:row>35</xdr:row>
      <xdr:rowOff>154711</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6634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164888</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6432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50,607
49,453
80.15
27,321,110
26,607,294
627,070
14,000,020
26,133,755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29.1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11929</xdr:rowOff>
    </xdr:from>
    <xdr:to>
      <xdr:col>24</xdr:col>
      <xdr:colOff>62865</xdr:colOff>
      <xdr:row>38</xdr:row>
      <xdr:rowOff>112333</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26879"/>
          <a:ext cx="1270" cy="13005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116160</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3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112333</xdr:rowOff>
    </xdr:from>
    <xdr:to>
      <xdr:col>24</xdr:col>
      <xdr:colOff>152400</xdr:colOff>
      <xdr:row>38</xdr:row>
      <xdr:rowOff>112333</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27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130056</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02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11929</xdr:rowOff>
    </xdr:from>
    <xdr:to>
      <xdr:col>24</xdr:col>
      <xdr:colOff>152400</xdr:colOff>
      <xdr:row>31</xdr:row>
      <xdr:rowOff>11929</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268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85571</xdr:rowOff>
    </xdr:from>
    <xdr:to>
      <xdr:col>24</xdr:col>
      <xdr:colOff>63500</xdr:colOff>
      <xdr:row>35</xdr:row>
      <xdr:rowOff>18656</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914871"/>
          <a:ext cx="838200" cy="104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48615</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493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70188</xdr:rowOff>
    </xdr:from>
    <xdr:to>
      <xdr:col>24</xdr:col>
      <xdr:colOff>114300</xdr:colOff>
      <xdr:row>36</xdr:row>
      <xdr:rowOff>338</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070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18656</xdr:rowOff>
    </xdr:from>
    <xdr:to>
      <xdr:col>19</xdr:col>
      <xdr:colOff>177800</xdr:colOff>
      <xdr:row>35</xdr:row>
      <xdr:rowOff>38267</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019406"/>
          <a:ext cx="889000" cy="19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10131</xdr:rowOff>
    </xdr:from>
    <xdr:to>
      <xdr:col>20</xdr:col>
      <xdr:colOff>38100</xdr:colOff>
      <xdr:row>36</xdr:row>
      <xdr:rowOff>111731</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182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102858</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275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159164</xdr:rowOff>
    </xdr:from>
    <xdr:to>
      <xdr:col>15</xdr:col>
      <xdr:colOff>50800</xdr:colOff>
      <xdr:row>35</xdr:row>
      <xdr:rowOff>38267</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5988464"/>
          <a:ext cx="889000" cy="50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16254</xdr:rowOff>
    </xdr:from>
    <xdr:to>
      <xdr:col>15</xdr:col>
      <xdr:colOff>101600</xdr:colOff>
      <xdr:row>36</xdr:row>
      <xdr:rowOff>117854</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188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108981</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281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159164</xdr:rowOff>
    </xdr:from>
    <xdr:to>
      <xdr:col>10</xdr:col>
      <xdr:colOff>114300</xdr:colOff>
      <xdr:row>35</xdr:row>
      <xdr:rowOff>50987</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5988464"/>
          <a:ext cx="889000" cy="63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34281</xdr:rowOff>
    </xdr:from>
    <xdr:to>
      <xdr:col>10</xdr:col>
      <xdr:colOff>165100</xdr:colOff>
      <xdr:row>36</xdr:row>
      <xdr:rowOff>135881</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206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127008</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299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62823</xdr:rowOff>
    </xdr:from>
    <xdr:to>
      <xdr:col>6</xdr:col>
      <xdr:colOff>38100</xdr:colOff>
      <xdr:row>36</xdr:row>
      <xdr:rowOff>164423</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235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155550</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327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34771</xdr:rowOff>
    </xdr:from>
    <xdr:to>
      <xdr:col>24</xdr:col>
      <xdr:colOff>114300</xdr:colOff>
      <xdr:row>34</xdr:row>
      <xdr:rowOff>136371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864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57648</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715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139306</xdr:rowOff>
    </xdr:from>
    <xdr:to>
      <xdr:col>20</xdr:col>
      <xdr:colOff>38100</xdr:colOff>
      <xdr:row>35</xdr:row>
      <xdr:rowOff>69456</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5968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85983</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743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158917</xdr:rowOff>
    </xdr:from>
    <xdr:to>
      <xdr:col>15</xdr:col>
      <xdr:colOff>101600</xdr:colOff>
      <xdr:row>35</xdr:row>
      <xdr:rowOff>89067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5988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105594</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763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108364</xdr:rowOff>
    </xdr:from>
    <xdr:to>
      <xdr:col>10</xdr:col>
      <xdr:colOff>165100</xdr:colOff>
      <xdr:row>35</xdr:row>
      <xdr:rowOff>38514</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5937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55041</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712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187</xdr:rowOff>
    </xdr:from>
    <xdr:to>
      <xdr:col>6</xdr:col>
      <xdr:colOff>38100</xdr:colOff>
      <xdr:row>35</xdr:row>
      <xdr:rowOff>101787</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000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118314</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776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a:extLst>
            <a:ext uri="{FF2B5EF4-FFF2-40B4-BE49-F238E27FC236}">
              <a16:creationId xmlns:a16="http://schemas.microsoft.com/office/drawing/2014/main" id="{00000000-0008-0000-06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33107</xdr:rowOff>
    </xdr:from>
    <xdr:to>
      <xdr:col>24</xdr:col>
      <xdr:colOff>62865</xdr:colOff>
      <xdr:row>58</xdr:row>
      <xdr:rowOff>163093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4633595" y="8605607"/>
          <a:ext cx="1270" cy="1501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166920</xdr:rowOff>
    </xdr:from>
    <xdr:ext cx="534377" cy="259045"/>
    <xdr:sp macro="" textlink="">
      <xdr:nvSpPr>
        <xdr:cNvPr id="119" name="物件費最小値テキスト">
          <a:extLst>
            <a:ext uri="{FF2B5EF4-FFF2-40B4-BE49-F238E27FC236}">
              <a16:creationId xmlns:a16="http://schemas.microsoft.com/office/drawing/2014/main" id="{00000000-0008-0000-0600-000077000000}"/>
            </a:ext>
          </a:extLst>
        </xdr:cNvPr>
        <xdr:cNvSpPr txBox="1"/>
      </xdr:nvSpPr>
      <xdr:spPr>
        <a:xfrm>
          <a:off x="4686300" y="10111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163093</xdr:rowOff>
    </xdr:from>
    <xdr:to>
      <xdr:col>24</xdr:col>
      <xdr:colOff>152400</xdr:colOff>
      <xdr:row>58</xdr:row>
      <xdr:rowOff>163093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1010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151234</xdr:rowOff>
    </xdr:from>
    <xdr:ext cx="599010" cy="259045"/>
    <xdr:sp macro="" textlink="">
      <xdr:nvSpPr>
        <xdr:cNvPr id="121" name="物件費最大値テキスト">
          <a:extLst>
            <a:ext uri="{FF2B5EF4-FFF2-40B4-BE49-F238E27FC236}">
              <a16:creationId xmlns:a16="http://schemas.microsoft.com/office/drawing/2014/main" id="{00000000-0008-0000-0600-000079000000}"/>
            </a:ext>
          </a:extLst>
        </xdr:cNvPr>
        <xdr:cNvSpPr txBox="1"/>
      </xdr:nvSpPr>
      <xdr:spPr>
        <a:xfrm>
          <a:off x="4686300" y="8380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33107</xdr:rowOff>
    </xdr:from>
    <xdr:to>
      <xdr:col>24</xdr:col>
      <xdr:colOff>152400</xdr:colOff>
      <xdr:row>50</xdr:row>
      <xdr:rowOff>33107</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8605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37843</xdr:rowOff>
    </xdr:from>
    <xdr:to>
      <xdr:col>24</xdr:col>
      <xdr:colOff>63500</xdr:colOff>
      <xdr:row>56</xdr:row>
      <xdr:rowOff>59461</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a:off x="3797300" y="9639043"/>
          <a:ext cx="838200" cy="21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34996</xdr:rowOff>
    </xdr:from>
    <xdr:ext cx="534377" cy="259045"/>
    <xdr:sp macro="" textlink="">
      <xdr:nvSpPr>
        <xdr:cNvPr id="124" name="物件費平均値テキスト">
          <a:extLst>
            <a:ext uri="{FF2B5EF4-FFF2-40B4-BE49-F238E27FC236}">
              <a16:creationId xmlns:a16="http://schemas.microsoft.com/office/drawing/2014/main" id="{00000000-0008-0000-0600-00007C000000}"/>
            </a:ext>
          </a:extLst>
        </xdr:cNvPr>
        <xdr:cNvSpPr txBox="1"/>
      </xdr:nvSpPr>
      <xdr:spPr>
        <a:xfrm>
          <a:off x="4686300" y="96361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56569</xdr:rowOff>
    </xdr:from>
    <xdr:to>
      <xdr:col>24</xdr:col>
      <xdr:colOff>114300</xdr:colOff>
      <xdr:row>56</xdr:row>
      <xdr:rowOff>158169</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4584700" y="9657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32443</xdr:rowOff>
    </xdr:from>
    <xdr:to>
      <xdr:col>19</xdr:col>
      <xdr:colOff>177800</xdr:colOff>
      <xdr:row>56</xdr:row>
      <xdr:rowOff>37843</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a:off x="2908300" y="9633643"/>
          <a:ext cx="889000" cy="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96237</xdr:rowOff>
    </xdr:from>
    <xdr:to>
      <xdr:col>20</xdr:col>
      <xdr:colOff>38100</xdr:colOff>
      <xdr:row>57</xdr:row>
      <xdr:rowOff>26387</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3746500" y="969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17514</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530111" y="9790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32443</xdr:rowOff>
    </xdr:from>
    <xdr:to>
      <xdr:col>15</xdr:col>
      <xdr:colOff>50800</xdr:colOff>
      <xdr:row>56</xdr:row>
      <xdr:rowOff>106096</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flipV="1">
          <a:off x="2019300" y="9633643"/>
          <a:ext cx="889000" cy="73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82554</xdr:rowOff>
    </xdr:from>
    <xdr:to>
      <xdr:col>15</xdr:col>
      <xdr:colOff>101600</xdr:colOff>
      <xdr:row>57</xdr:row>
      <xdr:rowOff>12704</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2857500" y="968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3831</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641111" y="9776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106096</xdr:rowOff>
    </xdr:from>
    <xdr:to>
      <xdr:col>10</xdr:col>
      <xdr:colOff>114300</xdr:colOff>
      <xdr:row>56</xdr:row>
      <xdr:rowOff>161852</xdr:rowOff>
    </xdr:to>
    <xdr:cxnSp macro="">
      <xdr:nvCxnSpPr>
        <xdr:cNvPr id="132" name="直線コネクタ 131">
          <a:extLst>
            <a:ext uri="{FF2B5EF4-FFF2-40B4-BE49-F238E27FC236}">
              <a16:creationId xmlns:a16="http://schemas.microsoft.com/office/drawing/2014/main" id="{00000000-0008-0000-0600-000084000000}"/>
            </a:ext>
          </a:extLst>
        </xdr:cNvPr>
        <xdr:cNvCxnSpPr/>
      </xdr:nvCxnSpPr>
      <xdr:spPr>
        <a:xfrm flipV="1">
          <a:off x="1130300" y="9707296"/>
          <a:ext cx="889000" cy="55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127947</xdr:rowOff>
    </xdr:from>
    <xdr:to>
      <xdr:col>10</xdr:col>
      <xdr:colOff>165100</xdr:colOff>
      <xdr:row>57</xdr:row>
      <xdr:rowOff>58097</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968500" y="9729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49224</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752111" y="9821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410</xdr:rowOff>
    </xdr:from>
    <xdr:to>
      <xdr:col>6</xdr:col>
      <xdr:colOff>38100</xdr:colOff>
      <xdr:row>57</xdr:row>
      <xdr:rowOff>102010</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079500" y="977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93137</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863111" y="9865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8661</xdr:rowOff>
    </xdr:from>
    <xdr:to>
      <xdr:col>24</xdr:col>
      <xdr:colOff>114300</xdr:colOff>
      <xdr:row>56</xdr:row>
      <xdr:rowOff>110261</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4584700" y="9609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31538</xdr:rowOff>
    </xdr:from>
    <xdr:ext cx="534377" cy="259045"/>
    <xdr:sp macro="" textlink="">
      <xdr:nvSpPr>
        <xdr:cNvPr id="143" name="物件費該当値テキスト">
          <a:extLst>
            <a:ext uri="{FF2B5EF4-FFF2-40B4-BE49-F238E27FC236}">
              <a16:creationId xmlns:a16="http://schemas.microsoft.com/office/drawing/2014/main" id="{00000000-0008-0000-0600-00008F000000}"/>
            </a:ext>
          </a:extLst>
        </xdr:cNvPr>
        <xdr:cNvSpPr txBox="1"/>
      </xdr:nvSpPr>
      <xdr:spPr>
        <a:xfrm>
          <a:off x="4686300" y="9461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158493</xdr:rowOff>
    </xdr:from>
    <xdr:to>
      <xdr:col>20</xdr:col>
      <xdr:colOff>38100</xdr:colOff>
      <xdr:row>56</xdr:row>
      <xdr:rowOff>88643</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3746500" y="9588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105170</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3530111" y="9363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153093</xdr:rowOff>
    </xdr:from>
    <xdr:to>
      <xdr:col>15</xdr:col>
      <xdr:colOff>101600</xdr:colOff>
      <xdr:row>56</xdr:row>
      <xdr:rowOff>83243</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2857500" y="958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99770</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2641111" y="9358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55296</xdr:rowOff>
    </xdr:from>
    <xdr:to>
      <xdr:col>10</xdr:col>
      <xdr:colOff>165100</xdr:colOff>
      <xdr:row>56</xdr:row>
      <xdr:rowOff>156896</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968500" y="9656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1973</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1752111" y="9431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111052</xdr:rowOff>
    </xdr:from>
    <xdr:to>
      <xdr:col>6</xdr:col>
      <xdr:colOff>38100</xdr:colOff>
      <xdr:row>57</xdr:row>
      <xdr:rowOff>41202</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079500" y="9712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57729</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863111" y="9487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a:extLst>
            <a:ext uri="{FF2B5EF4-FFF2-40B4-BE49-F238E27FC236}">
              <a16:creationId xmlns:a16="http://schemas.microsoft.com/office/drawing/2014/main" id="{00000000-0008-0000-06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165684</xdr:rowOff>
    </xdr:from>
    <xdr:to>
      <xdr:col>24</xdr:col>
      <xdr:colOff>62865</xdr:colOff>
      <xdr:row>79</xdr:row>
      <xdr:rowOff>5550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4633595" y="12167184"/>
          <a:ext cx="1270" cy="13829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9377</xdr:rowOff>
    </xdr:from>
    <xdr:ext cx="469744" cy="259045"/>
    <xdr:sp macro="" textlink="">
      <xdr:nvSpPr>
        <xdr:cNvPr id="176" name="維持補修費最小値テキスト">
          <a:extLst>
            <a:ext uri="{FF2B5EF4-FFF2-40B4-BE49-F238E27FC236}">
              <a16:creationId xmlns:a16="http://schemas.microsoft.com/office/drawing/2014/main" id="{00000000-0008-0000-0600-0000B0000000}"/>
            </a:ext>
          </a:extLst>
        </xdr:cNvPr>
        <xdr:cNvSpPr txBox="1"/>
      </xdr:nvSpPr>
      <xdr:spPr>
        <a:xfrm>
          <a:off x="4686300" y="13553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5550</xdr:rowOff>
    </xdr:from>
    <xdr:to>
      <xdr:col>24</xdr:col>
      <xdr:colOff>152400</xdr:colOff>
      <xdr:row>79</xdr:row>
      <xdr:rowOff>5550</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3550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112361</xdr:rowOff>
    </xdr:from>
    <xdr:ext cx="534377" cy="259045"/>
    <xdr:sp macro="" textlink="">
      <xdr:nvSpPr>
        <xdr:cNvPr id="178" name="維持補修費最大値テキスト">
          <a:extLst>
            <a:ext uri="{FF2B5EF4-FFF2-40B4-BE49-F238E27FC236}">
              <a16:creationId xmlns:a16="http://schemas.microsoft.com/office/drawing/2014/main" id="{00000000-0008-0000-0600-0000B2000000}"/>
            </a:ext>
          </a:extLst>
        </xdr:cNvPr>
        <xdr:cNvSpPr txBox="1"/>
      </xdr:nvSpPr>
      <xdr:spPr>
        <a:xfrm>
          <a:off x="4686300" y="11942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165684</xdr:rowOff>
    </xdr:from>
    <xdr:to>
      <xdr:col>24</xdr:col>
      <xdr:colOff>152400</xdr:colOff>
      <xdr:row>70</xdr:row>
      <xdr:rowOff>165684</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4546600" y="12167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160198</xdr:rowOff>
    </xdr:from>
    <xdr:to>
      <xdr:col>24</xdr:col>
      <xdr:colOff>63500</xdr:colOff>
      <xdr:row>79</xdr:row>
      <xdr:rowOff>13133</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3797300" y="13533298"/>
          <a:ext cx="838200" cy="24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130712</xdr:rowOff>
    </xdr:from>
    <xdr:ext cx="469744" cy="259045"/>
    <xdr:sp macro="" textlink="">
      <xdr:nvSpPr>
        <xdr:cNvPr id="181" name="維持補修費平均値テキスト">
          <a:extLst>
            <a:ext uri="{FF2B5EF4-FFF2-40B4-BE49-F238E27FC236}">
              <a16:creationId xmlns:a16="http://schemas.microsoft.com/office/drawing/2014/main" id="{00000000-0008-0000-0600-0000B5000000}"/>
            </a:ext>
          </a:extLst>
        </xdr:cNvPr>
        <xdr:cNvSpPr txBox="1"/>
      </xdr:nvSpPr>
      <xdr:spPr>
        <a:xfrm>
          <a:off x="4686300" y="131609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107835</xdr:rowOff>
    </xdr:from>
    <xdr:to>
      <xdr:col>24</xdr:col>
      <xdr:colOff>114300</xdr:colOff>
      <xdr:row>78</xdr:row>
      <xdr:rowOff>37985</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4584700" y="13309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169227</xdr:rowOff>
    </xdr:from>
    <xdr:to>
      <xdr:col>19</xdr:col>
      <xdr:colOff>177800</xdr:colOff>
      <xdr:row>79</xdr:row>
      <xdr:rowOff>13133</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2908300" y="13542327"/>
          <a:ext cx="889000" cy="15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140754</xdr:rowOff>
    </xdr:from>
    <xdr:to>
      <xdr:col>20</xdr:col>
      <xdr:colOff>38100</xdr:colOff>
      <xdr:row>78</xdr:row>
      <xdr:rowOff>70904</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3746500" y="13342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87431</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562428" y="13117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169227</xdr:rowOff>
    </xdr:from>
    <xdr:to>
      <xdr:col>15</xdr:col>
      <xdr:colOff>50800</xdr:colOff>
      <xdr:row>79</xdr:row>
      <xdr:rowOff>12142</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flipV="1">
          <a:off x="2019300" y="13542327"/>
          <a:ext cx="889000" cy="14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114236</xdr:rowOff>
    </xdr:from>
    <xdr:to>
      <xdr:col>15</xdr:col>
      <xdr:colOff>101600</xdr:colOff>
      <xdr:row>78</xdr:row>
      <xdr:rowOff>44386</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2857500" y="13315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60913</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673428" y="13091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2311</xdr:rowOff>
    </xdr:from>
    <xdr:to>
      <xdr:col>10</xdr:col>
      <xdr:colOff>114300</xdr:colOff>
      <xdr:row>79</xdr:row>
      <xdr:rowOff>12142</xdr:rowOff>
    </xdr:to>
    <xdr:cxnSp macro="">
      <xdr:nvCxnSpPr>
        <xdr:cNvPr id="189" name="直線コネクタ 188">
          <a:extLst>
            <a:ext uri="{FF2B5EF4-FFF2-40B4-BE49-F238E27FC236}">
              <a16:creationId xmlns:a16="http://schemas.microsoft.com/office/drawing/2014/main" id="{00000000-0008-0000-0600-0000BD000000}"/>
            </a:ext>
          </a:extLst>
        </xdr:cNvPr>
        <xdr:cNvCxnSpPr/>
      </xdr:nvCxnSpPr>
      <xdr:spPr>
        <a:xfrm>
          <a:off x="1130300" y="13546861"/>
          <a:ext cx="889000" cy="9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119838</xdr:rowOff>
    </xdr:from>
    <xdr:to>
      <xdr:col>10</xdr:col>
      <xdr:colOff>165100</xdr:colOff>
      <xdr:row>78</xdr:row>
      <xdr:rowOff>49988</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968500" y="13321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66515</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784428" y="13096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150661</xdr:rowOff>
    </xdr:from>
    <xdr:to>
      <xdr:col>6</xdr:col>
      <xdr:colOff>38100</xdr:colOff>
      <xdr:row>78</xdr:row>
      <xdr:rowOff>80811</xdr:rowOff>
    </xdr:to>
    <xdr:sp macro="" textlink="">
      <xdr:nvSpPr>
        <xdr:cNvPr id="192" name="フローチャート: 判断 191">
          <a:extLst>
            <a:ext uri="{FF2B5EF4-FFF2-40B4-BE49-F238E27FC236}">
              <a16:creationId xmlns:a16="http://schemas.microsoft.com/office/drawing/2014/main" id="{00000000-0008-0000-0600-0000C0000000}"/>
            </a:ext>
          </a:extLst>
        </xdr:cNvPr>
        <xdr:cNvSpPr/>
      </xdr:nvSpPr>
      <xdr:spPr>
        <a:xfrm>
          <a:off x="1079500" y="1335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97338</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895428" y="13127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109398</xdr:rowOff>
    </xdr:from>
    <xdr:to>
      <xdr:col>24</xdr:col>
      <xdr:colOff>114300</xdr:colOff>
      <xdr:row>79</xdr:row>
      <xdr:rowOff>39548</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4584700" y="13482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24325</xdr:rowOff>
    </xdr:from>
    <xdr:ext cx="469744" cy="259045"/>
    <xdr:sp macro="" textlink="">
      <xdr:nvSpPr>
        <xdr:cNvPr id="200" name="維持補修費該当値テキスト">
          <a:extLst>
            <a:ext uri="{FF2B5EF4-FFF2-40B4-BE49-F238E27FC236}">
              <a16:creationId xmlns:a16="http://schemas.microsoft.com/office/drawing/2014/main" id="{00000000-0008-0000-0600-0000C8000000}"/>
            </a:ext>
          </a:extLst>
        </xdr:cNvPr>
        <xdr:cNvSpPr txBox="1"/>
      </xdr:nvSpPr>
      <xdr:spPr>
        <a:xfrm>
          <a:off x="4686300" y="13397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133783</xdr:rowOff>
    </xdr:from>
    <xdr:to>
      <xdr:col>20</xdr:col>
      <xdr:colOff>38100</xdr:colOff>
      <xdr:row>79</xdr:row>
      <xdr:rowOff>63933</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3746500" y="13506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79</xdr:row>
      <xdr:rowOff>55060</xdr:rowOff>
    </xdr:from>
    <xdr:ext cx="378565"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3608017" y="135996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118427</xdr:rowOff>
    </xdr:from>
    <xdr:to>
      <xdr:col>15</xdr:col>
      <xdr:colOff>101600</xdr:colOff>
      <xdr:row>79</xdr:row>
      <xdr:rowOff>48577</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2857500" y="13491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39704</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2673428" y="13584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132792</xdr:rowOff>
    </xdr:from>
    <xdr:to>
      <xdr:col>10</xdr:col>
      <xdr:colOff>165100</xdr:colOff>
      <xdr:row>79</xdr:row>
      <xdr:rowOff>62942</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968500" y="13505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79</xdr:row>
      <xdr:rowOff>54069</xdr:rowOff>
    </xdr:from>
    <xdr:ext cx="378565"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1830017" y="135986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122961</xdr:rowOff>
    </xdr:from>
    <xdr:to>
      <xdr:col>6</xdr:col>
      <xdr:colOff>38100</xdr:colOff>
      <xdr:row>79</xdr:row>
      <xdr:rowOff>53111</xdr:rowOff>
    </xdr:to>
    <xdr:sp macro="" textlink="">
      <xdr:nvSpPr>
        <xdr:cNvPr id="207" name="楕円 206">
          <a:extLst>
            <a:ext uri="{FF2B5EF4-FFF2-40B4-BE49-F238E27FC236}">
              <a16:creationId xmlns:a16="http://schemas.microsoft.com/office/drawing/2014/main" id="{00000000-0008-0000-0600-0000CF000000}"/>
            </a:ext>
          </a:extLst>
        </xdr:cNvPr>
        <xdr:cNvSpPr/>
      </xdr:nvSpPr>
      <xdr:spPr>
        <a:xfrm>
          <a:off x="1079500" y="13496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44238</xdr:rowOff>
    </xdr:from>
    <xdr:ext cx="469744" cy="259045"/>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895428" y="13588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125,290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5855</xdr:rowOff>
    </xdr:from>
    <xdr:to>
      <xdr:col>24</xdr:col>
      <xdr:colOff>62865</xdr:colOff>
      <xdr:row>98</xdr:row>
      <xdr:rowOff>76949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607805"/>
          <a:ext cx="1270" cy="1271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80776</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6882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76949</xdr:rowOff>
    </xdr:from>
    <xdr:to>
      <xdr:col>24</xdr:col>
      <xdr:colOff>152400</xdr:colOff>
      <xdr:row>98</xdr:row>
      <xdr:rowOff>76949</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6879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123982</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383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5855</xdr:rowOff>
    </xdr:from>
    <xdr:to>
      <xdr:col>24</xdr:col>
      <xdr:colOff>152400</xdr:colOff>
      <xdr:row>91</xdr:row>
      <xdr:rowOff>5855</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607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45123</xdr:rowOff>
    </xdr:from>
    <xdr:to>
      <xdr:col>24</xdr:col>
      <xdr:colOff>63500</xdr:colOff>
      <xdr:row>96</xdr:row>
      <xdr:rowOff>79287</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3797300" y="16332873"/>
          <a:ext cx="838200" cy="205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152964</xdr:rowOff>
    </xdr:from>
    <xdr:ext cx="599010"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0978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130087</xdr:rowOff>
    </xdr:from>
    <xdr:to>
      <xdr:col>24</xdr:col>
      <xdr:colOff>114300</xdr:colOff>
      <xdr:row>95</xdr:row>
      <xdr:rowOff>60237</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246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79287</xdr:rowOff>
    </xdr:from>
    <xdr:to>
      <xdr:col>19</xdr:col>
      <xdr:colOff>177800</xdr:colOff>
      <xdr:row>96</xdr:row>
      <xdr:rowOff>157277</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908300" y="16538487"/>
          <a:ext cx="889000" cy="77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79299</xdr:rowOff>
    </xdr:from>
    <xdr:to>
      <xdr:col>20</xdr:col>
      <xdr:colOff>38100</xdr:colOff>
      <xdr:row>96</xdr:row>
      <xdr:rowOff>9449</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367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25976</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497795" y="16142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14033</xdr:rowOff>
    </xdr:from>
    <xdr:to>
      <xdr:col>15</xdr:col>
      <xdr:colOff>50800</xdr:colOff>
      <xdr:row>96</xdr:row>
      <xdr:rowOff>157277</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a:off x="2019300" y="16473233"/>
          <a:ext cx="889000" cy="143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10058</xdr:rowOff>
    </xdr:from>
    <xdr:to>
      <xdr:col>15</xdr:col>
      <xdr:colOff>101600</xdr:colOff>
      <xdr:row>96</xdr:row>
      <xdr:rowOff>111658</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469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128185</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41111" y="16244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14033</xdr:rowOff>
    </xdr:from>
    <xdr:to>
      <xdr:col>10</xdr:col>
      <xdr:colOff>114300</xdr:colOff>
      <xdr:row>97</xdr:row>
      <xdr:rowOff>104063</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1130300" y="16473233"/>
          <a:ext cx="889000" cy="261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29744</xdr:rowOff>
    </xdr:from>
    <xdr:to>
      <xdr:col>10</xdr:col>
      <xdr:colOff>165100</xdr:colOff>
      <xdr:row>95</xdr:row>
      <xdr:rowOff>131344</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317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147871</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19795" y="16092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158268</xdr:rowOff>
    </xdr:from>
    <xdr:to>
      <xdr:col>6</xdr:col>
      <xdr:colOff>38100</xdr:colOff>
      <xdr:row>97</xdr:row>
      <xdr:rowOff>88418</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617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104945</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63111" y="16392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165773</xdr:rowOff>
    </xdr:from>
    <xdr:to>
      <xdr:col>24</xdr:col>
      <xdr:colOff>114300</xdr:colOff>
      <xdr:row>95</xdr:row>
      <xdr:rowOff>95923</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6282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144200</xdr:rowOff>
    </xdr:from>
    <xdr:ext cx="599010"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6260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28487</xdr:rowOff>
    </xdr:from>
    <xdr:to>
      <xdr:col>20</xdr:col>
      <xdr:colOff>38100</xdr:colOff>
      <xdr:row>96</xdr:row>
      <xdr:rowOff>130087</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6487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121214</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530111" y="16580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106477</xdr:rowOff>
    </xdr:from>
    <xdr:to>
      <xdr:col>15</xdr:col>
      <xdr:colOff>101600</xdr:colOff>
      <xdr:row>97</xdr:row>
      <xdr:rowOff>36627</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565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27754</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41111" y="16658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134683</xdr:rowOff>
    </xdr:from>
    <xdr:to>
      <xdr:col>10</xdr:col>
      <xdr:colOff>165100</xdr:colOff>
      <xdr:row>96</xdr:row>
      <xdr:rowOff>64833</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422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55960</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19795" y="16515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53263</xdr:rowOff>
    </xdr:from>
    <xdr:to>
      <xdr:col>6</xdr:col>
      <xdr:colOff>38100</xdr:colOff>
      <xdr:row>97</xdr:row>
      <xdr:rowOff>154863</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683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145990</xdr:rowOff>
    </xdr:from>
    <xdr:ext cx="534377"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63111" y="16776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補助費等グラフ枠">
          <a:extLst>
            <a:ext uri="{FF2B5EF4-FFF2-40B4-BE49-F238E27FC236}">
              <a16:creationId xmlns:a16="http://schemas.microsoft.com/office/drawing/2014/main" id="{00000000-0008-0000-0600-00002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135683</xdr:rowOff>
    </xdr:from>
    <xdr:to>
      <xdr:col>54</xdr:col>
      <xdr:colOff>189865</xdr:colOff>
      <xdr:row>39</xdr:row>
      <xdr:rowOff>164955</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10475595" y="5793533"/>
          <a:ext cx="1270" cy="1057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168782</xdr:rowOff>
    </xdr:from>
    <xdr:ext cx="534377" cy="259045"/>
    <xdr:sp macro="" textlink="">
      <xdr:nvSpPr>
        <xdr:cNvPr id="294" name="補助費等最小値テキスト">
          <a:extLst>
            <a:ext uri="{FF2B5EF4-FFF2-40B4-BE49-F238E27FC236}">
              <a16:creationId xmlns:a16="http://schemas.microsoft.com/office/drawing/2014/main" id="{00000000-0008-0000-0600-000026010000}"/>
            </a:ext>
          </a:extLst>
        </xdr:cNvPr>
        <xdr:cNvSpPr txBox="1"/>
      </xdr:nvSpPr>
      <xdr:spPr>
        <a:xfrm>
          <a:off x="10528300" y="6855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164955</xdr:rowOff>
    </xdr:from>
    <xdr:to>
      <xdr:col>55</xdr:col>
      <xdr:colOff>88900</xdr:colOff>
      <xdr:row>39</xdr:row>
      <xdr:rowOff>164955</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6851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82360</xdr:rowOff>
    </xdr:from>
    <xdr:ext cx="599010" cy="259045"/>
    <xdr:sp macro="" textlink="">
      <xdr:nvSpPr>
        <xdr:cNvPr id="296" name="補助費等最大値テキスト">
          <a:extLst>
            <a:ext uri="{FF2B5EF4-FFF2-40B4-BE49-F238E27FC236}">
              <a16:creationId xmlns:a16="http://schemas.microsoft.com/office/drawing/2014/main" id="{00000000-0008-0000-0600-000028010000}"/>
            </a:ext>
          </a:extLst>
        </xdr:cNvPr>
        <xdr:cNvSpPr txBox="1"/>
      </xdr:nvSpPr>
      <xdr:spPr>
        <a:xfrm>
          <a:off x="10528300" y="5568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135683</xdr:rowOff>
    </xdr:from>
    <xdr:to>
      <xdr:col>55</xdr:col>
      <xdr:colOff>88900</xdr:colOff>
      <xdr:row>33</xdr:row>
      <xdr:rowOff>135683</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10388600" y="5793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49403</xdr:rowOff>
    </xdr:from>
    <xdr:to>
      <xdr:col>55</xdr:col>
      <xdr:colOff>0</xdr:colOff>
      <xdr:row>37</xdr:row>
      <xdr:rowOff>167807</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9639300" y="6393053"/>
          <a:ext cx="838200" cy="118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45603</xdr:rowOff>
    </xdr:from>
    <xdr:ext cx="534377" cy="259045"/>
    <xdr:sp macro="" textlink="">
      <xdr:nvSpPr>
        <xdr:cNvPr id="299" name="補助費等平均値テキスト">
          <a:extLst>
            <a:ext uri="{FF2B5EF4-FFF2-40B4-BE49-F238E27FC236}">
              <a16:creationId xmlns:a16="http://schemas.microsoft.com/office/drawing/2014/main" id="{00000000-0008-0000-0600-00002B010000}"/>
            </a:ext>
          </a:extLst>
        </xdr:cNvPr>
        <xdr:cNvSpPr txBox="1"/>
      </xdr:nvSpPr>
      <xdr:spPr>
        <a:xfrm>
          <a:off x="10528300" y="62178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22726</xdr:rowOff>
    </xdr:from>
    <xdr:to>
      <xdr:col>55</xdr:col>
      <xdr:colOff>50800</xdr:colOff>
      <xdr:row>37</xdr:row>
      <xdr:rowOff>124326</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10426700" y="6366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49403</xdr:rowOff>
    </xdr:from>
    <xdr:to>
      <xdr:col>50</xdr:col>
      <xdr:colOff>114300</xdr:colOff>
      <xdr:row>37</xdr:row>
      <xdr:rowOff>160775</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8750300" y="6393053"/>
          <a:ext cx="889000" cy="11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11688</xdr:rowOff>
    </xdr:from>
    <xdr:to>
      <xdr:col>50</xdr:col>
      <xdr:colOff>165100</xdr:colOff>
      <xdr:row>37</xdr:row>
      <xdr:rowOff>113288</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9588500" y="635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104415</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372111" y="6448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160775</xdr:rowOff>
    </xdr:from>
    <xdr:to>
      <xdr:col>45</xdr:col>
      <xdr:colOff>177800</xdr:colOff>
      <xdr:row>38</xdr:row>
      <xdr:rowOff>87905</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flipV="1">
          <a:off x="7861300" y="6504425"/>
          <a:ext cx="889000" cy="9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8944</xdr:rowOff>
    </xdr:from>
    <xdr:to>
      <xdr:col>46</xdr:col>
      <xdr:colOff>38100</xdr:colOff>
      <xdr:row>37</xdr:row>
      <xdr:rowOff>110544</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8699500" y="635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127071</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483111" y="6127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25008</xdr:rowOff>
    </xdr:from>
    <xdr:to>
      <xdr:col>41</xdr:col>
      <xdr:colOff>50800</xdr:colOff>
      <xdr:row>38</xdr:row>
      <xdr:rowOff>87905</xdr:rowOff>
    </xdr:to>
    <xdr:cxnSp macro="">
      <xdr:nvCxnSpPr>
        <xdr:cNvPr id="307" name="直線コネクタ 306">
          <a:extLst>
            <a:ext uri="{FF2B5EF4-FFF2-40B4-BE49-F238E27FC236}">
              <a16:creationId xmlns:a16="http://schemas.microsoft.com/office/drawing/2014/main" id="{00000000-0008-0000-0600-000033010000}"/>
            </a:ext>
          </a:extLst>
        </xdr:cNvPr>
        <xdr:cNvCxnSpPr/>
      </xdr:nvCxnSpPr>
      <xdr:spPr>
        <a:xfrm>
          <a:off x="6972300" y="5511408"/>
          <a:ext cx="889000" cy="10915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43485</xdr:rowOff>
    </xdr:from>
    <xdr:to>
      <xdr:col>41</xdr:col>
      <xdr:colOff>101600</xdr:colOff>
      <xdr:row>37</xdr:row>
      <xdr:rowOff>145085</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7810500" y="6387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161612</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594111" y="6162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149675</xdr:rowOff>
    </xdr:from>
    <xdr:to>
      <xdr:col>36</xdr:col>
      <xdr:colOff>165100</xdr:colOff>
      <xdr:row>31</xdr:row>
      <xdr:rowOff>79825</xdr:rowOff>
    </xdr:to>
    <xdr:sp macro="" textlink="">
      <xdr:nvSpPr>
        <xdr:cNvPr id="310" name="フローチャート: 判断 309">
          <a:extLst>
            <a:ext uri="{FF2B5EF4-FFF2-40B4-BE49-F238E27FC236}">
              <a16:creationId xmlns:a16="http://schemas.microsoft.com/office/drawing/2014/main" id="{00000000-0008-0000-0600-000036010000}"/>
            </a:ext>
          </a:extLst>
        </xdr:cNvPr>
        <xdr:cNvSpPr/>
      </xdr:nvSpPr>
      <xdr:spPr>
        <a:xfrm>
          <a:off x="6921500" y="5293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96352</xdr:rowOff>
    </xdr:from>
    <xdr:ext cx="59901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672795" y="5068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117007</xdr:rowOff>
    </xdr:from>
    <xdr:to>
      <xdr:col>55</xdr:col>
      <xdr:colOff>50800</xdr:colOff>
      <xdr:row>38</xdr:row>
      <xdr:rowOff>47157</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10426700" y="6460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95434</xdr:rowOff>
    </xdr:from>
    <xdr:ext cx="534377" cy="259045"/>
    <xdr:sp macro="" textlink="">
      <xdr:nvSpPr>
        <xdr:cNvPr id="318" name="補助費等該当値テキスト">
          <a:extLst>
            <a:ext uri="{FF2B5EF4-FFF2-40B4-BE49-F238E27FC236}">
              <a16:creationId xmlns:a16="http://schemas.microsoft.com/office/drawing/2014/main" id="{00000000-0008-0000-0600-00003E010000}"/>
            </a:ext>
          </a:extLst>
        </xdr:cNvPr>
        <xdr:cNvSpPr txBox="1"/>
      </xdr:nvSpPr>
      <xdr:spPr>
        <a:xfrm>
          <a:off x="10528300" y="6439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170053</xdr:rowOff>
    </xdr:from>
    <xdr:to>
      <xdr:col>50</xdr:col>
      <xdr:colOff>165100</xdr:colOff>
      <xdr:row>37</xdr:row>
      <xdr:rowOff>100203</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9588500" y="6342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116730</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9372111" y="6117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109975</xdr:rowOff>
    </xdr:from>
    <xdr:to>
      <xdr:col>46</xdr:col>
      <xdr:colOff>38100</xdr:colOff>
      <xdr:row>38</xdr:row>
      <xdr:rowOff>40125</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8699500" y="6453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31252</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8483111" y="6546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37105</xdr:rowOff>
    </xdr:from>
    <xdr:to>
      <xdr:col>41</xdr:col>
      <xdr:colOff>101600</xdr:colOff>
      <xdr:row>38</xdr:row>
      <xdr:rowOff>138705</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7810500" y="6552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129832</xdr:rowOff>
    </xdr:from>
    <xdr:ext cx="534377"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7594111" y="6644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145658</xdr:rowOff>
    </xdr:from>
    <xdr:to>
      <xdr:col>36</xdr:col>
      <xdr:colOff>165100</xdr:colOff>
      <xdr:row>32</xdr:row>
      <xdr:rowOff>75808</xdr:rowOff>
    </xdr:to>
    <xdr:sp macro="" textlink="">
      <xdr:nvSpPr>
        <xdr:cNvPr id="325" name="楕円 324">
          <a:extLst>
            <a:ext uri="{FF2B5EF4-FFF2-40B4-BE49-F238E27FC236}">
              <a16:creationId xmlns:a16="http://schemas.microsoft.com/office/drawing/2014/main" id="{00000000-0008-0000-0600-000045010000}"/>
            </a:ext>
          </a:extLst>
        </xdr:cNvPr>
        <xdr:cNvSpPr/>
      </xdr:nvSpPr>
      <xdr:spPr>
        <a:xfrm>
          <a:off x="6921500" y="5460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32</xdr:row>
      <xdr:rowOff>66935</xdr:rowOff>
    </xdr:from>
    <xdr:ext cx="599010"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672795" y="5553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a:extLst>
            <a:ext uri="{FF2B5EF4-FFF2-40B4-BE49-F238E27FC236}">
              <a16:creationId xmlns:a16="http://schemas.microsoft.com/office/drawing/2014/main" id="{00000000-0008-0000-0600-00004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98878</xdr:rowOff>
    </xdr:from>
    <xdr:to>
      <xdr:col>59</xdr:col>
      <xdr:colOff>50800</xdr:colOff>
      <xdr:row>59</xdr:row>
      <xdr:rowOff>98878</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128105</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9" name="テキスト ボックス 348">
          <a:extLst>
            <a:ext uri="{FF2B5EF4-FFF2-40B4-BE49-F238E27FC236}">
              <a16:creationId xmlns:a16="http://schemas.microsoft.com/office/drawing/2014/main" id="{00000000-0008-0000-0600-00005D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2" name="普通建設事業費グラフ枠">
          <a:extLst>
            <a:ext uri="{FF2B5EF4-FFF2-40B4-BE49-F238E27FC236}">
              <a16:creationId xmlns:a16="http://schemas.microsoft.com/office/drawing/2014/main" id="{00000000-0008-0000-0600-000060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74353</xdr:rowOff>
    </xdr:from>
    <xdr:to>
      <xdr:col>54</xdr:col>
      <xdr:colOff>189865</xdr:colOff>
      <xdr:row>59</xdr:row>
      <xdr:rowOff>114407</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10475595" y="8646853"/>
          <a:ext cx="1270" cy="1583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118234</xdr:rowOff>
    </xdr:from>
    <xdr:ext cx="534377" cy="259045"/>
    <xdr:sp macro="" textlink="">
      <xdr:nvSpPr>
        <xdr:cNvPr id="354" name="普通建設事業費最小値テキスト">
          <a:extLst>
            <a:ext uri="{FF2B5EF4-FFF2-40B4-BE49-F238E27FC236}">
              <a16:creationId xmlns:a16="http://schemas.microsoft.com/office/drawing/2014/main" id="{00000000-0008-0000-0600-000062010000}"/>
            </a:ext>
          </a:extLst>
        </xdr:cNvPr>
        <xdr:cNvSpPr txBox="1"/>
      </xdr:nvSpPr>
      <xdr:spPr>
        <a:xfrm>
          <a:off x="10528300" y="10233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114407</xdr:rowOff>
    </xdr:from>
    <xdr:to>
      <xdr:col>55</xdr:col>
      <xdr:colOff>88900</xdr:colOff>
      <xdr:row>59</xdr:row>
      <xdr:rowOff>114407</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10388600" y="10229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21030</xdr:rowOff>
    </xdr:from>
    <xdr:ext cx="599010" cy="259045"/>
    <xdr:sp macro="" textlink="">
      <xdr:nvSpPr>
        <xdr:cNvPr id="356" name="普通建設事業費最大値テキスト">
          <a:extLst>
            <a:ext uri="{FF2B5EF4-FFF2-40B4-BE49-F238E27FC236}">
              <a16:creationId xmlns:a16="http://schemas.microsoft.com/office/drawing/2014/main" id="{00000000-0008-0000-0600-000064010000}"/>
            </a:ext>
          </a:extLst>
        </xdr:cNvPr>
        <xdr:cNvSpPr txBox="1"/>
      </xdr:nvSpPr>
      <xdr:spPr>
        <a:xfrm>
          <a:off x="10528300" y="8422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74353</xdr:rowOff>
    </xdr:from>
    <xdr:to>
      <xdr:col>55</xdr:col>
      <xdr:colOff>88900</xdr:colOff>
      <xdr:row>50</xdr:row>
      <xdr:rowOff>74353</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10388600" y="8646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52</xdr:row>
      <xdr:rowOff>76394</xdr:rowOff>
    </xdr:from>
    <xdr:to>
      <xdr:col>55</xdr:col>
      <xdr:colOff>0</xdr:colOff>
      <xdr:row>57</xdr:row>
      <xdr:rowOff>20844</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9639300" y="8991794"/>
          <a:ext cx="838200" cy="801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128677</xdr:rowOff>
    </xdr:from>
    <xdr:ext cx="534377" cy="259045"/>
    <xdr:sp macro="" textlink="">
      <xdr:nvSpPr>
        <xdr:cNvPr id="359" name="普通建設事業費平均値テキスト">
          <a:extLst>
            <a:ext uri="{FF2B5EF4-FFF2-40B4-BE49-F238E27FC236}">
              <a16:creationId xmlns:a16="http://schemas.microsoft.com/office/drawing/2014/main" id="{00000000-0008-0000-0600-000067010000}"/>
            </a:ext>
          </a:extLst>
        </xdr:cNvPr>
        <xdr:cNvSpPr txBox="1"/>
      </xdr:nvSpPr>
      <xdr:spPr>
        <a:xfrm>
          <a:off x="10528300" y="93869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105800</xdr:rowOff>
    </xdr:from>
    <xdr:to>
      <xdr:col>55</xdr:col>
      <xdr:colOff>50800</xdr:colOff>
      <xdr:row>56</xdr:row>
      <xdr:rowOff>35950</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10426700" y="953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52</xdr:row>
      <xdr:rowOff>76394</xdr:rowOff>
    </xdr:from>
    <xdr:to>
      <xdr:col>50</xdr:col>
      <xdr:colOff>114300</xdr:colOff>
      <xdr:row>58</xdr:row>
      <xdr:rowOff>11439</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flipV="1">
          <a:off x="8750300" y="8991794"/>
          <a:ext cx="889000" cy="963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27080</xdr:rowOff>
    </xdr:from>
    <xdr:to>
      <xdr:col>50</xdr:col>
      <xdr:colOff>165100</xdr:colOff>
      <xdr:row>56</xdr:row>
      <xdr:rowOff>128680</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9588500" y="9628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119807</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9372111" y="9721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99303</xdr:rowOff>
    </xdr:from>
    <xdr:to>
      <xdr:col>45</xdr:col>
      <xdr:colOff>177800</xdr:colOff>
      <xdr:row>58</xdr:row>
      <xdr:rowOff>11439</xdr:rowOff>
    </xdr:to>
    <xdr:cxnSp macro="">
      <xdr:nvCxnSpPr>
        <xdr:cNvPr id="364" name="直線コネクタ 363">
          <a:extLst>
            <a:ext uri="{FF2B5EF4-FFF2-40B4-BE49-F238E27FC236}">
              <a16:creationId xmlns:a16="http://schemas.microsoft.com/office/drawing/2014/main" id="{00000000-0008-0000-0600-00006C010000}"/>
            </a:ext>
          </a:extLst>
        </xdr:cNvPr>
        <xdr:cNvCxnSpPr/>
      </xdr:nvCxnSpPr>
      <xdr:spPr>
        <a:xfrm>
          <a:off x="7861300" y="9700503"/>
          <a:ext cx="889000" cy="255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6996</xdr:rowOff>
    </xdr:from>
    <xdr:to>
      <xdr:col>46</xdr:col>
      <xdr:colOff>38100</xdr:colOff>
      <xdr:row>56</xdr:row>
      <xdr:rowOff>108596</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8699500" y="9608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125123</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483111" y="9383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129332</xdr:rowOff>
    </xdr:from>
    <xdr:to>
      <xdr:col>41</xdr:col>
      <xdr:colOff>50800</xdr:colOff>
      <xdr:row>56</xdr:row>
      <xdr:rowOff>99303</xdr:rowOff>
    </xdr:to>
    <xdr:cxnSp macro="">
      <xdr:nvCxnSpPr>
        <xdr:cNvPr id="367" name="直線コネクタ 366">
          <a:extLst>
            <a:ext uri="{FF2B5EF4-FFF2-40B4-BE49-F238E27FC236}">
              <a16:creationId xmlns:a16="http://schemas.microsoft.com/office/drawing/2014/main" id="{00000000-0008-0000-0600-00006F010000}"/>
            </a:ext>
          </a:extLst>
        </xdr:cNvPr>
        <xdr:cNvCxnSpPr/>
      </xdr:nvCxnSpPr>
      <xdr:spPr>
        <a:xfrm>
          <a:off x="6972300" y="9216182"/>
          <a:ext cx="889000" cy="484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3584</xdr:rowOff>
    </xdr:from>
    <xdr:to>
      <xdr:col>41</xdr:col>
      <xdr:colOff>101600</xdr:colOff>
      <xdr:row>56</xdr:row>
      <xdr:rowOff>105184</xdr:rowOff>
    </xdr:to>
    <xdr:sp macro="" textlink="">
      <xdr:nvSpPr>
        <xdr:cNvPr id="368" name="フローチャート: 判断 367">
          <a:extLst>
            <a:ext uri="{FF2B5EF4-FFF2-40B4-BE49-F238E27FC236}">
              <a16:creationId xmlns:a16="http://schemas.microsoft.com/office/drawing/2014/main" id="{00000000-0008-0000-0600-000070010000}"/>
            </a:ext>
          </a:extLst>
        </xdr:cNvPr>
        <xdr:cNvSpPr/>
      </xdr:nvSpPr>
      <xdr:spPr>
        <a:xfrm>
          <a:off x="7810500" y="9604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121711</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594111" y="9380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18491</xdr:rowOff>
    </xdr:from>
    <xdr:to>
      <xdr:col>36</xdr:col>
      <xdr:colOff>165100</xdr:colOff>
      <xdr:row>55</xdr:row>
      <xdr:rowOff>120091</xdr:rowOff>
    </xdr:to>
    <xdr:sp macro="" textlink="">
      <xdr:nvSpPr>
        <xdr:cNvPr id="370" name="フローチャート: 判断 369">
          <a:extLst>
            <a:ext uri="{FF2B5EF4-FFF2-40B4-BE49-F238E27FC236}">
              <a16:creationId xmlns:a16="http://schemas.microsoft.com/office/drawing/2014/main" id="{00000000-0008-0000-0600-000072010000}"/>
            </a:ext>
          </a:extLst>
        </xdr:cNvPr>
        <xdr:cNvSpPr/>
      </xdr:nvSpPr>
      <xdr:spPr>
        <a:xfrm>
          <a:off x="6921500" y="9448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111218</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705111" y="9540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141494</xdr:rowOff>
    </xdr:from>
    <xdr:to>
      <xdr:col>55</xdr:col>
      <xdr:colOff>50800</xdr:colOff>
      <xdr:row>57</xdr:row>
      <xdr:rowOff>71644</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10426700" y="9742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119921</xdr:rowOff>
    </xdr:from>
    <xdr:ext cx="534377" cy="259045"/>
    <xdr:sp macro="" textlink="">
      <xdr:nvSpPr>
        <xdr:cNvPr id="378" name="普通建設事業費該当値テキスト">
          <a:extLst>
            <a:ext uri="{FF2B5EF4-FFF2-40B4-BE49-F238E27FC236}">
              <a16:creationId xmlns:a16="http://schemas.microsoft.com/office/drawing/2014/main" id="{00000000-0008-0000-0600-00007A010000}"/>
            </a:ext>
          </a:extLst>
        </xdr:cNvPr>
        <xdr:cNvSpPr txBox="1"/>
      </xdr:nvSpPr>
      <xdr:spPr>
        <a:xfrm>
          <a:off x="10528300" y="9721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52</xdr:row>
      <xdr:rowOff>25594</xdr:rowOff>
    </xdr:from>
    <xdr:to>
      <xdr:col>50</xdr:col>
      <xdr:colOff>165100</xdr:colOff>
      <xdr:row>52</xdr:row>
      <xdr:rowOff>127194</xdr:rowOff>
    </xdr:to>
    <xdr:sp macro="" textlink="">
      <xdr:nvSpPr>
        <xdr:cNvPr id="379" name="楕円 378">
          <a:extLst>
            <a:ext uri="{FF2B5EF4-FFF2-40B4-BE49-F238E27FC236}">
              <a16:creationId xmlns:a16="http://schemas.microsoft.com/office/drawing/2014/main" id="{00000000-0008-0000-0600-00007B010000}"/>
            </a:ext>
          </a:extLst>
        </xdr:cNvPr>
        <xdr:cNvSpPr/>
      </xdr:nvSpPr>
      <xdr:spPr>
        <a:xfrm>
          <a:off x="9588500" y="8940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50</xdr:row>
      <xdr:rowOff>143721</xdr:rowOff>
    </xdr:from>
    <xdr:ext cx="534377" cy="259045"/>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9372111" y="8716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132089</xdr:rowOff>
    </xdr:from>
    <xdr:to>
      <xdr:col>46</xdr:col>
      <xdr:colOff>38100</xdr:colOff>
      <xdr:row>58</xdr:row>
      <xdr:rowOff>62239</xdr:rowOff>
    </xdr:to>
    <xdr:sp macro="" textlink="">
      <xdr:nvSpPr>
        <xdr:cNvPr id="381" name="楕円 380">
          <a:extLst>
            <a:ext uri="{FF2B5EF4-FFF2-40B4-BE49-F238E27FC236}">
              <a16:creationId xmlns:a16="http://schemas.microsoft.com/office/drawing/2014/main" id="{00000000-0008-0000-0600-00007D010000}"/>
            </a:ext>
          </a:extLst>
        </xdr:cNvPr>
        <xdr:cNvSpPr/>
      </xdr:nvSpPr>
      <xdr:spPr>
        <a:xfrm>
          <a:off x="8699500" y="9904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53366</xdr:rowOff>
    </xdr:from>
    <xdr:ext cx="534377" cy="259045"/>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8483111" y="9997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48503</xdr:rowOff>
    </xdr:from>
    <xdr:to>
      <xdr:col>41</xdr:col>
      <xdr:colOff>101600</xdr:colOff>
      <xdr:row>56</xdr:row>
      <xdr:rowOff>150103</xdr:rowOff>
    </xdr:to>
    <xdr:sp macro="" textlink="">
      <xdr:nvSpPr>
        <xdr:cNvPr id="383" name="楕円 382">
          <a:extLst>
            <a:ext uri="{FF2B5EF4-FFF2-40B4-BE49-F238E27FC236}">
              <a16:creationId xmlns:a16="http://schemas.microsoft.com/office/drawing/2014/main" id="{00000000-0008-0000-0600-00007F010000}"/>
            </a:ext>
          </a:extLst>
        </xdr:cNvPr>
        <xdr:cNvSpPr/>
      </xdr:nvSpPr>
      <xdr:spPr>
        <a:xfrm>
          <a:off x="7810500" y="9649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141230</xdr:rowOff>
    </xdr:from>
    <xdr:ext cx="534377"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7594111" y="9742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78532</xdr:rowOff>
    </xdr:from>
    <xdr:to>
      <xdr:col>36</xdr:col>
      <xdr:colOff>165100</xdr:colOff>
      <xdr:row>54</xdr:row>
      <xdr:rowOff>8682</xdr:rowOff>
    </xdr:to>
    <xdr:sp macro="" textlink="">
      <xdr:nvSpPr>
        <xdr:cNvPr id="385" name="楕円 384">
          <a:extLst>
            <a:ext uri="{FF2B5EF4-FFF2-40B4-BE49-F238E27FC236}">
              <a16:creationId xmlns:a16="http://schemas.microsoft.com/office/drawing/2014/main" id="{00000000-0008-0000-0600-000081010000}"/>
            </a:ext>
          </a:extLst>
        </xdr:cNvPr>
        <xdr:cNvSpPr/>
      </xdr:nvSpPr>
      <xdr:spPr>
        <a:xfrm>
          <a:off x="6921500" y="9165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25209</xdr:rowOff>
    </xdr:from>
    <xdr:ext cx="534377"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705111" y="8940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2" name="正方形/長方形 391">
          <a:extLst>
            <a:ext uri="{FF2B5EF4-FFF2-40B4-BE49-F238E27FC236}">
              <a16:creationId xmlns:a16="http://schemas.microsoft.com/office/drawing/2014/main" id="{00000000-0008-0000-0600-000088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3" name="正方形/長方形 392">
          <a:extLst>
            <a:ext uri="{FF2B5EF4-FFF2-40B4-BE49-F238E27FC236}">
              <a16:creationId xmlns:a16="http://schemas.microsoft.com/office/drawing/2014/main" id="{00000000-0008-0000-0600-000089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4" name="正方形/長方形 393">
          <a:extLst>
            <a:ext uri="{FF2B5EF4-FFF2-40B4-BE49-F238E27FC236}">
              <a16:creationId xmlns:a16="http://schemas.microsoft.com/office/drawing/2014/main" id="{00000000-0008-0000-0600-00008A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7" name="普通建設事業費 （ うち新規整備　）グラフ枠">
          <a:extLst>
            <a:ext uri="{FF2B5EF4-FFF2-40B4-BE49-F238E27FC236}">
              <a16:creationId xmlns:a16="http://schemas.microsoft.com/office/drawing/2014/main" id="{00000000-0008-0000-0600-000097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105821</xdr:rowOff>
    </xdr:from>
    <xdr:to>
      <xdr:col>54</xdr:col>
      <xdr:colOff>189865</xdr:colOff>
      <xdr:row>78</xdr:row>
      <xdr:rowOff>139700</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10475595" y="12107321"/>
          <a:ext cx="1270" cy="1405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409" name="普通建設事業費 （ うち新規整備　）最小値テキスト">
          <a:extLst>
            <a:ext uri="{FF2B5EF4-FFF2-40B4-BE49-F238E27FC236}">
              <a16:creationId xmlns:a16="http://schemas.microsoft.com/office/drawing/2014/main" id="{00000000-0008-0000-0600-000099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52498</xdr:rowOff>
    </xdr:from>
    <xdr:ext cx="534377" cy="259045"/>
    <xdr:sp macro="" textlink="">
      <xdr:nvSpPr>
        <xdr:cNvPr id="411" name="普通建設事業費 （ うち新規整備　）最大値テキスト">
          <a:extLst>
            <a:ext uri="{FF2B5EF4-FFF2-40B4-BE49-F238E27FC236}">
              <a16:creationId xmlns:a16="http://schemas.microsoft.com/office/drawing/2014/main" id="{00000000-0008-0000-0600-00009B010000}"/>
            </a:ext>
          </a:extLst>
        </xdr:cNvPr>
        <xdr:cNvSpPr txBox="1"/>
      </xdr:nvSpPr>
      <xdr:spPr>
        <a:xfrm>
          <a:off x="10528300" y="11882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105821</xdr:rowOff>
    </xdr:from>
    <xdr:to>
      <xdr:col>55</xdr:col>
      <xdr:colOff>88900</xdr:colOff>
      <xdr:row>70</xdr:row>
      <xdr:rowOff>105821</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10388600" y="12107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139700</xdr:rowOff>
    </xdr:from>
    <xdr:to>
      <xdr:col>55</xdr:col>
      <xdr:colOff>0</xdr:colOff>
      <xdr:row>78</xdr:row>
      <xdr:rowOff>139700</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9639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63794</xdr:rowOff>
    </xdr:from>
    <xdr:ext cx="469744" cy="259045"/>
    <xdr:sp macro="" textlink="">
      <xdr:nvSpPr>
        <xdr:cNvPr id="414" name="普通建設事業費 （ うち新規整備　）平均値テキスト">
          <a:extLst>
            <a:ext uri="{FF2B5EF4-FFF2-40B4-BE49-F238E27FC236}">
              <a16:creationId xmlns:a16="http://schemas.microsoft.com/office/drawing/2014/main" id="{00000000-0008-0000-0600-00009E010000}"/>
            </a:ext>
          </a:extLst>
        </xdr:cNvPr>
        <xdr:cNvSpPr txBox="1"/>
      </xdr:nvSpPr>
      <xdr:spPr>
        <a:xfrm>
          <a:off x="10528300" y="130939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40917</xdr:rowOff>
    </xdr:from>
    <xdr:to>
      <xdr:col>55</xdr:col>
      <xdr:colOff>50800</xdr:colOff>
      <xdr:row>77</xdr:row>
      <xdr:rowOff>142517</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10426700" y="13242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139700</xdr:rowOff>
    </xdr:from>
    <xdr:to>
      <xdr:col>50</xdr:col>
      <xdr:colOff>114300</xdr:colOff>
      <xdr:row>78</xdr:row>
      <xdr:rowOff>139700</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a:off x="8750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34699</xdr:rowOff>
    </xdr:from>
    <xdr:to>
      <xdr:col>50</xdr:col>
      <xdr:colOff>165100</xdr:colOff>
      <xdr:row>77</xdr:row>
      <xdr:rowOff>136299</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9588500" y="13236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152826</xdr:rowOff>
    </xdr:from>
    <xdr:ext cx="469744"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9404428" y="13011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119400</xdr:rowOff>
    </xdr:from>
    <xdr:to>
      <xdr:col>45</xdr:col>
      <xdr:colOff>177800</xdr:colOff>
      <xdr:row>78</xdr:row>
      <xdr:rowOff>139700</xdr:rowOff>
    </xdr:to>
    <xdr:cxnSp macro="">
      <xdr:nvCxnSpPr>
        <xdr:cNvPr id="419" name="直線コネクタ 418">
          <a:extLst>
            <a:ext uri="{FF2B5EF4-FFF2-40B4-BE49-F238E27FC236}">
              <a16:creationId xmlns:a16="http://schemas.microsoft.com/office/drawing/2014/main" id="{00000000-0008-0000-0600-0000A3010000}"/>
            </a:ext>
          </a:extLst>
        </xdr:cNvPr>
        <xdr:cNvCxnSpPr/>
      </xdr:nvCxnSpPr>
      <xdr:spPr>
        <a:xfrm>
          <a:off x="7861300" y="13492500"/>
          <a:ext cx="889000" cy="20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3152</xdr:rowOff>
    </xdr:from>
    <xdr:to>
      <xdr:col>46</xdr:col>
      <xdr:colOff>38100</xdr:colOff>
      <xdr:row>77</xdr:row>
      <xdr:rowOff>104752</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8699500" y="13204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121279</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483111" y="12980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133596</xdr:rowOff>
    </xdr:from>
    <xdr:to>
      <xdr:col>41</xdr:col>
      <xdr:colOff>50800</xdr:colOff>
      <xdr:row>78</xdr:row>
      <xdr:rowOff>119400</xdr:rowOff>
    </xdr:to>
    <xdr:cxnSp macro="">
      <xdr:nvCxnSpPr>
        <xdr:cNvPr id="422" name="直線コネクタ 421">
          <a:extLst>
            <a:ext uri="{FF2B5EF4-FFF2-40B4-BE49-F238E27FC236}">
              <a16:creationId xmlns:a16="http://schemas.microsoft.com/office/drawing/2014/main" id="{00000000-0008-0000-0600-0000A6010000}"/>
            </a:ext>
          </a:extLst>
        </xdr:cNvPr>
        <xdr:cNvCxnSpPr/>
      </xdr:nvCxnSpPr>
      <xdr:spPr>
        <a:xfrm>
          <a:off x="6972300" y="13163796"/>
          <a:ext cx="889000" cy="328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135306</xdr:rowOff>
    </xdr:from>
    <xdr:to>
      <xdr:col>41</xdr:col>
      <xdr:colOff>101600</xdr:colOff>
      <xdr:row>77</xdr:row>
      <xdr:rowOff>65456</xdr:rowOff>
    </xdr:to>
    <xdr:sp macro="" textlink="">
      <xdr:nvSpPr>
        <xdr:cNvPr id="423" name="フローチャート: 判断 422">
          <a:extLst>
            <a:ext uri="{FF2B5EF4-FFF2-40B4-BE49-F238E27FC236}">
              <a16:creationId xmlns:a16="http://schemas.microsoft.com/office/drawing/2014/main" id="{00000000-0008-0000-0600-0000A7010000}"/>
            </a:ext>
          </a:extLst>
        </xdr:cNvPr>
        <xdr:cNvSpPr/>
      </xdr:nvSpPr>
      <xdr:spPr>
        <a:xfrm>
          <a:off x="7810500" y="13165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81983</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594111" y="12940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7862</xdr:rowOff>
    </xdr:from>
    <xdr:to>
      <xdr:col>36</xdr:col>
      <xdr:colOff>165100</xdr:colOff>
      <xdr:row>76</xdr:row>
      <xdr:rowOff>109462</xdr:rowOff>
    </xdr:to>
    <xdr:sp macro="" textlink="">
      <xdr:nvSpPr>
        <xdr:cNvPr id="425" name="フローチャート: 判断 424">
          <a:extLst>
            <a:ext uri="{FF2B5EF4-FFF2-40B4-BE49-F238E27FC236}">
              <a16:creationId xmlns:a16="http://schemas.microsoft.com/office/drawing/2014/main" id="{00000000-0008-0000-0600-0000A9010000}"/>
            </a:ext>
          </a:extLst>
        </xdr:cNvPr>
        <xdr:cNvSpPr/>
      </xdr:nvSpPr>
      <xdr:spPr>
        <a:xfrm>
          <a:off x="6921500" y="13038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125989</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6705111" y="12813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88900</xdr:rowOff>
    </xdr:from>
    <xdr:to>
      <xdr:col>55</xdr:col>
      <xdr:colOff>50800</xdr:colOff>
      <xdr:row>79</xdr:row>
      <xdr:rowOff>19050</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10426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3827</xdr:rowOff>
    </xdr:from>
    <xdr:ext cx="249299" cy="259045"/>
    <xdr:sp macro="" textlink="">
      <xdr:nvSpPr>
        <xdr:cNvPr id="433" name="普通建設事業費 （ うち新規整備　）該当値テキスト">
          <a:extLst>
            <a:ext uri="{FF2B5EF4-FFF2-40B4-BE49-F238E27FC236}">
              <a16:creationId xmlns:a16="http://schemas.microsoft.com/office/drawing/2014/main" id="{00000000-0008-0000-0600-0000B1010000}"/>
            </a:ext>
          </a:extLst>
        </xdr:cNvPr>
        <xdr:cNvSpPr txBox="1"/>
      </xdr:nvSpPr>
      <xdr:spPr>
        <a:xfrm>
          <a:off x="10528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88900</xdr:rowOff>
    </xdr:from>
    <xdr:to>
      <xdr:col>50</xdr:col>
      <xdr:colOff>165100</xdr:colOff>
      <xdr:row>79</xdr:row>
      <xdr:rowOff>19050</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9588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79</xdr:row>
      <xdr:rowOff>10177</xdr:rowOff>
    </xdr:from>
    <xdr:ext cx="249299"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9514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88900</xdr:rowOff>
    </xdr:from>
    <xdr:to>
      <xdr:col>46</xdr:col>
      <xdr:colOff>38100</xdr:colOff>
      <xdr:row>79</xdr:row>
      <xdr:rowOff>19050</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8699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79</xdr:row>
      <xdr:rowOff>10177</xdr:rowOff>
    </xdr:from>
    <xdr:ext cx="249299"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8625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68600</xdr:rowOff>
    </xdr:from>
    <xdr:to>
      <xdr:col>41</xdr:col>
      <xdr:colOff>101600</xdr:colOff>
      <xdr:row>78</xdr:row>
      <xdr:rowOff>170200</xdr:rowOff>
    </xdr:to>
    <xdr:sp macro="" textlink="">
      <xdr:nvSpPr>
        <xdr:cNvPr id="438" name="楕円 437">
          <a:extLst>
            <a:ext uri="{FF2B5EF4-FFF2-40B4-BE49-F238E27FC236}">
              <a16:creationId xmlns:a16="http://schemas.microsoft.com/office/drawing/2014/main" id="{00000000-0008-0000-0600-0000B6010000}"/>
            </a:ext>
          </a:extLst>
        </xdr:cNvPr>
        <xdr:cNvSpPr/>
      </xdr:nvSpPr>
      <xdr:spPr>
        <a:xfrm>
          <a:off x="7810500" y="1344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78</xdr:row>
      <xdr:rowOff>161327</xdr:rowOff>
    </xdr:from>
    <xdr:ext cx="378565"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7672017" y="135344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82796</xdr:rowOff>
    </xdr:from>
    <xdr:to>
      <xdr:col>36</xdr:col>
      <xdr:colOff>165100</xdr:colOff>
      <xdr:row>77</xdr:row>
      <xdr:rowOff>12946</xdr:rowOff>
    </xdr:to>
    <xdr:sp macro="" textlink="">
      <xdr:nvSpPr>
        <xdr:cNvPr id="440" name="楕円 439">
          <a:extLst>
            <a:ext uri="{FF2B5EF4-FFF2-40B4-BE49-F238E27FC236}">
              <a16:creationId xmlns:a16="http://schemas.microsoft.com/office/drawing/2014/main" id="{00000000-0008-0000-0600-0000B8010000}"/>
            </a:ext>
          </a:extLst>
        </xdr:cNvPr>
        <xdr:cNvSpPr/>
      </xdr:nvSpPr>
      <xdr:spPr>
        <a:xfrm>
          <a:off x="6921500" y="13112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4073</xdr:rowOff>
    </xdr:from>
    <xdr:ext cx="534377"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705111" y="13205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9" name="正方形/長方形 448">
          <a:extLst>
            <a:ext uri="{FF2B5EF4-FFF2-40B4-BE49-F238E27FC236}">
              <a16:creationId xmlns:a16="http://schemas.microsoft.com/office/drawing/2014/main" id="{00000000-0008-0000-0600-0000C1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6" name="普通建設事業費 （ うち更新整備　）グラフ枠">
          <a:extLst>
            <a:ext uri="{FF2B5EF4-FFF2-40B4-BE49-F238E27FC236}">
              <a16:creationId xmlns:a16="http://schemas.microsoft.com/office/drawing/2014/main" id="{00000000-0008-0000-0600-0000D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152045</xdr:rowOff>
    </xdr:from>
    <xdr:to>
      <xdr:col>54</xdr:col>
      <xdr:colOff>189865</xdr:colOff>
      <xdr:row>98</xdr:row>
      <xdr:rowOff>112660</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10475595" y="15582545"/>
          <a:ext cx="1270" cy="13322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116487</xdr:rowOff>
    </xdr:from>
    <xdr:ext cx="469744" cy="259045"/>
    <xdr:sp macro="" textlink="">
      <xdr:nvSpPr>
        <xdr:cNvPr id="468" name="普通建設事業費 （ うち更新整備　）最小値テキスト">
          <a:extLst>
            <a:ext uri="{FF2B5EF4-FFF2-40B4-BE49-F238E27FC236}">
              <a16:creationId xmlns:a16="http://schemas.microsoft.com/office/drawing/2014/main" id="{00000000-0008-0000-0600-0000D4010000}"/>
            </a:ext>
          </a:extLst>
        </xdr:cNvPr>
        <xdr:cNvSpPr txBox="1"/>
      </xdr:nvSpPr>
      <xdr:spPr>
        <a:xfrm>
          <a:off x="10528300" y="1691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112660</xdr:rowOff>
    </xdr:from>
    <xdr:to>
      <xdr:col>55</xdr:col>
      <xdr:colOff>88900</xdr:colOff>
      <xdr:row>98</xdr:row>
      <xdr:rowOff>112660</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10388600" y="16914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98722</xdr:rowOff>
    </xdr:from>
    <xdr:ext cx="534377" cy="259045"/>
    <xdr:sp macro="" textlink="">
      <xdr:nvSpPr>
        <xdr:cNvPr id="470" name="普通建設事業費 （ うち更新整備　）最大値テキスト">
          <a:extLst>
            <a:ext uri="{FF2B5EF4-FFF2-40B4-BE49-F238E27FC236}">
              <a16:creationId xmlns:a16="http://schemas.microsoft.com/office/drawing/2014/main" id="{00000000-0008-0000-0600-0000D6010000}"/>
            </a:ext>
          </a:extLst>
        </xdr:cNvPr>
        <xdr:cNvSpPr txBox="1"/>
      </xdr:nvSpPr>
      <xdr:spPr>
        <a:xfrm>
          <a:off x="10528300" y="15357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152045</xdr:rowOff>
    </xdr:from>
    <xdr:to>
      <xdr:col>55</xdr:col>
      <xdr:colOff>88900</xdr:colOff>
      <xdr:row>90</xdr:row>
      <xdr:rowOff>152045</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10388600" y="15582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92</xdr:row>
      <xdr:rowOff>144729</xdr:rowOff>
    </xdr:from>
    <xdr:to>
      <xdr:col>55</xdr:col>
      <xdr:colOff>0</xdr:colOff>
      <xdr:row>95</xdr:row>
      <xdr:rowOff>60556</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9639300" y="15918129"/>
          <a:ext cx="838200" cy="430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54101</xdr:rowOff>
    </xdr:from>
    <xdr:ext cx="534377" cy="259045"/>
    <xdr:sp macro="" textlink="">
      <xdr:nvSpPr>
        <xdr:cNvPr id="473" name="普通建設事業費 （ うち更新整備　）平均値テキスト">
          <a:extLst>
            <a:ext uri="{FF2B5EF4-FFF2-40B4-BE49-F238E27FC236}">
              <a16:creationId xmlns:a16="http://schemas.microsoft.com/office/drawing/2014/main" id="{00000000-0008-0000-0600-0000D9010000}"/>
            </a:ext>
          </a:extLst>
        </xdr:cNvPr>
        <xdr:cNvSpPr txBox="1"/>
      </xdr:nvSpPr>
      <xdr:spPr>
        <a:xfrm>
          <a:off x="10528300" y="163418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75674</xdr:rowOff>
    </xdr:from>
    <xdr:to>
      <xdr:col>55</xdr:col>
      <xdr:colOff>50800</xdr:colOff>
      <xdr:row>96</xdr:row>
      <xdr:rowOff>5824</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10426700" y="16363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92</xdr:row>
      <xdr:rowOff>144729</xdr:rowOff>
    </xdr:from>
    <xdr:to>
      <xdr:col>50</xdr:col>
      <xdr:colOff>114300</xdr:colOff>
      <xdr:row>96</xdr:row>
      <xdr:rowOff>57714</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8750300" y="15918129"/>
          <a:ext cx="889000" cy="598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5917</xdr:rowOff>
    </xdr:from>
    <xdr:to>
      <xdr:col>50</xdr:col>
      <xdr:colOff>165100</xdr:colOff>
      <xdr:row>96</xdr:row>
      <xdr:rowOff>107517</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9588500" y="16465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98644</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372111" y="16557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2507</xdr:rowOff>
    </xdr:from>
    <xdr:to>
      <xdr:col>45</xdr:col>
      <xdr:colOff>177800</xdr:colOff>
      <xdr:row>96</xdr:row>
      <xdr:rowOff>57714</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a:off x="7861300" y="16290257"/>
          <a:ext cx="889000" cy="226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13103</xdr:rowOff>
    </xdr:from>
    <xdr:to>
      <xdr:col>46</xdr:col>
      <xdr:colOff>38100</xdr:colOff>
      <xdr:row>96</xdr:row>
      <xdr:rowOff>114703</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8699500" y="16472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105830</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483111" y="16565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93</xdr:row>
      <xdr:rowOff>80558</xdr:rowOff>
    </xdr:from>
    <xdr:to>
      <xdr:col>41</xdr:col>
      <xdr:colOff>50800</xdr:colOff>
      <xdr:row>95</xdr:row>
      <xdr:rowOff>2507</xdr:rowOff>
    </xdr:to>
    <xdr:cxnSp macro="">
      <xdr:nvCxnSpPr>
        <xdr:cNvPr id="481" name="直線コネクタ 480">
          <a:extLst>
            <a:ext uri="{FF2B5EF4-FFF2-40B4-BE49-F238E27FC236}">
              <a16:creationId xmlns:a16="http://schemas.microsoft.com/office/drawing/2014/main" id="{00000000-0008-0000-0600-0000E1010000}"/>
            </a:ext>
          </a:extLst>
        </xdr:cNvPr>
        <xdr:cNvCxnSpPr/>
      </xdr:nvCxnSpPr>
      <xdr:spPr>
        <a:xfrm>
          <a:off x="6972300" y="16025408"/>
          <a:ext cx="889000" cy="264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34837</xdr:rowOff>
    </xdr:from>
    <xdr:to>
      <xdr:col>41</xdr:col>
      <xdr:colOff>101600</xdr:colOff>
      <xdr:row>96</xdr:row>
      <xdr:rowOff>136437</xdr:rowOff>
    </xdr:to>
    <xdr:sp macro="" textlink="">
      <xdr:nvSpPr>
        <xdr:cNvPr id="482" name="フローチャート: 判断 481">
          <a:extLst>
            <a:ext uri="{FF2B5EF4-FFF2-40B4-BE49-F238E27FC236}">
              <a16:creationId xmlns:a16="http://schemas.microsoft.com/office/drawing/2014/main" id="{00000000-0008-0000-0600-0000E2010000}"/>
            </a:ext>
          </a:extLst>
        </xdr:cNvPr>
        <xdr:cNvSpPr/>
      </xdr:nvSpPr>
      <xdr:spPr>
        <a:xfrm>
          <a:off x="7810500" y="16494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127564</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594111" y="16586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136024</xdr:rowOff>
    </xdr:from>
    <xdr:to>
      <xdr:col>36</xdr:col>
      <xdr:colOff>165100</xdr:colOff>
      <xdr:row>96</xdr:row>
      <xdr:rowOff>66174</xdr:rowOff>
    </xdr:to>
    <xdr:sp macro="" textlink="">
      <xdr:nvSpPr>
        <xdr:cNvPr id="484" name="フローチャート: 判断 483">
          <a:extLst>
            <a:ext uri="{FF2B5EF4-FFF2-40B4-BE49-F238E27FC236}">
              <a16:creationId xmlns:a16="http://schemas.microsoft.com/office/drawing/2014/main" id="{00000000-0008-0000-0600-0000E4010000}"/>
            </a:ext>
          </a:extLst>
        </xdr:cNvPr>
        <xdr:cNvSpPr/>
      </xdr:nvSpPr>
      <xdr:spPr>
        <a:xfrm>
          <a:off x="6921500" y="16423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57301</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05111" y="16516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9756</xdr:rowOff>
    </xdr:from>
    <xdr:to>
      <xdr:col>55</xdr:col>
      <xdr:colOff>50800</xdr:colOff>
      <xdr:row>95</xdr:row>
      <xdr:rowOff>111356</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10426700" y="16297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32633</xdr:rowOff>
    </xdr:from>
    <xdr:ext cx="534377" cy="259045"/>
    <xdr:sp macro="" textlink="">
      <xdr:nvSpPr>
        <xdr:cNvPr id="492" name="普通建設事業費 （ うち更新整備　）該当値テキスト">
          <a:extLst>
            <a:ext uri="{FF2B5EF4-FFF2-40B4-BE49-F238E27FC236}">
              <a16:creationId xmlns:a16="http://schemas.microsoft.com/office/drawing/2014/main" id="{00000000-0008-0000-0600-0000EC010000}"/>
            </a:ext>
          </a:extLst>
        </xdr:cNvPr>
        <xdr:cNvSpPr txBox="1"/>
      </xdr:nvSpPr>
      <xdr:spPr>
        <a:xfrm>
          <a:off x="10528300" y="16148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92</xdr:row>
      <xdr:rowOff>93929</xdr:rowOff>
    </xdr:from>
    <xdr:to>
      <xdr:col>50</xdr:col>
      <xdr:colOff>165100</xdr:colOff>
      <xdr:row>93</xdr:row>
      <xdr:rowOff>24079</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9588500" y="15867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91</xdr:row>
      <xdr:rowOff>40606</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9372111" y="15642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6914</xdr:rowOff>
    </xdr:from>
    <xdr:to>
      <xdr:col>46</xdr:col>
      <xdr:colOff>38100</xdr:colOff>
      <xdr:row>96</xdr:row>
      <xdr:rowOff>108514</xdr:rowOff>
    </xdr:to>
    <xdr:sp macro="" textlink="">
      <xdr:nvSpPr>
        <xdr:cNvPr id="495" name="楕円 494">
          <a:extLst>
            <a:ext uri="{FF2B5EF4-FFF2-40B4-BE49-F238E27FC236}">
              <a16:creationId xmlns:a16="http://schemas.microsoft.com/office/drawing/2014/main" id="{00000000-0008-0000-0600-0000EF010000}"/>
            </a:ext>
          </a:extLst>
        </xdr:cNvPr>
        <xdr:cNvSpPr/>
      </xdr:nvSpPr>
      <xdr:spPr>
        <a:xfrm>
          <a:off x="8699500" y="16466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125041</xdr:rowOff>
    </xdr:from>
    <xdr:ext cx="534377"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8483111" y="16241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123157</xdr:rowOff>
    </xdr:from>
    <xdr:to>
      <xdr:col>41</xdr:col>
      <xdr:colOff>101600</xdr:colOff>
      <xdr:row>95</xdr:row>
      <xdr:rowOff>53307</xdr:rowOff>
    </xdr:to>
    <xdr:sp macro="" textlink="">
      <xdr:nvSpPr>
        <xdr:cNvPr id="497" name="楕円 496">
          <a:extLst>
            <a:ext uri="{FF2B5EF4-FFF2-40B4-BE49-F238E27FC236}">
              <a16:creationId xmlns:a16="http://schemas.microsoft.com/office/drawing/2014/main" id="{00000000-0008-0000-0600-0000F1010000}"/>
            </a:ext>
          </a:extLst>
        </xdr:cNvPr>
        <xdr:cNvSpPr/>
      </xdr:nvSpPr>
      <xdr:spPr>
        <a:xfrm>
          <a:off x="7810500" y="16239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69834</xdr:rowOff>
    </xdr:from>
    <xdr:ext cx="534377"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7594111" y="16014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93</xdr:row>
      <xdr:rowOff>29758</xdr:rowOff>
    </xdr:from>
    <xdr:to>
      <xdr:col>36</xdr:col>
      <xdr:colOff>165100</xdr:colOff>
      <xdr:row>93</xdr:row>
      <xdr:rowOff>131358</xdr:rowOff>
    </xdr:to>
    <xdr:sp macro="" textlink="">
      <xdr:nvSpPr>
        <xdr:cNvPr id="499" name="楕円 498">
          <a:extLst>
            <a:ext uri="{FF2B5EF4-FFF2-40B4-BE49-F238E27FC236}">
              <a16:creationId xmlns:a16="http://schemas.microsoft.com/office/drawing/2014/main" id="{00000000-0008-0000-0600-0000F3010000}"/>
            </a:ext>
          </a:extLst>
        </xdr:cNvPr>
        <xdr:cNvSpPr/>
      </xdr:nvSpPr>
      <xdr:spPr>
        <a:xfrm>
          <a:off x="6921500" y="15974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91</xdr:row>
      <xdr:rowOff>147885</xdr:rowOff>
    </xdr:from>
    <xdr:ext cx="534377"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6705111" y="15749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8" name="正方形/長方形 507">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1" name="災害復旧事業費グラフ枠">
          <a:extLst>
            <a:ext uri="{FF2B5EF4-FFF2-40B4-BE49-F238E27FC236}">
              <a16:creationId xmlns:a16="http://schemas.microsoft.com/office/drawing/2014/main" id="{00000000-0008-0000-0600-000009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30886</xdr:rowOff>
    </xdr:from>
    <xdr:to>
      <xdr:col>85</xdr:col>
      <xdr:colOff>126364</xdr:colOff>
      <xdr:row>38</xdr:row>
      <xdr:rowOff>139700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6317595" y="5517286"/>
          <a:ext cx="1269" cy="1137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23" name="災害復旧事業費最小値テキスト">
          <a:extLst>
            <a:ext uri="{FF2B5EF4-FFF2-40B4-BE49-F238E27FC236}">
              <a16:creationId xmlns:a16="http://schemas.microsoft.com/office/drawing/2014/main" id="{00000000-0008-0000-0600-00000B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149013</xdr:rowOff>
    </xdr:from>
    <xdr:ext cx="534377" cy="259045"/>
    <xdr:sp macro="" textlink="">
      <xdr:nvSpPr>
        <xdr:cNvPr id="525" name="災害復旧事業費最大値テキスト">
          <a:extLst>
            <a:ext uri="{FF2B5EF4-FFF2-40B4-BE49-F238E27FC236}">
              <a16:creationId xmlns:a16="http://schemas.microsoft.com/office/drawing/2014/main" id="{00000000-0008-0000-0600-00000D020000}"/>
            </a:ext>
          </a:extLst>
        </xdr:cNvPr>
        <xdr:cNvSpPr txBox="1"/>
      </xdr:nvSpPr>
      <xdr:spPr>
        <a:xfrm>
          <a:off x="16370300" y="5292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30886</xdr:rowOff>
    </xdr:from>
    <xdr:to>
      <xdr:col>86</xdr:col>
      <xdr:colOff>25400</xdr:colOff>
      <xdr:row>32</xdr:row>
      <xdr:rowOff>30886</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6230600" y="5517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21800</xdr:rowOff>
    </xdr:from>
    <xdr:ext cx="469744" cy="259045"/>
    <xdr:sp macro="" textlink="">
      <xdr:nvSpPr>
        <xdr:cNvPr id="528" name="災害復旧事業費平均値テキスト">
          <a:extLst>
            <a:ext uri="{FF2B5EF4-FFF2-40B4-BE49-F238E27FC236}">
              <a16:creationId xmlns:a16="http://schemas.microsoft.com/office/drawing/2014/main" id="{00000000-0008-0000-0600-000010020000}"/>
            </a:ext>
          </a:extLst>
        </xdr:cNvPr>
        <xdr:cNvSpPr txBox="1"/>
      </xdr:nvSpPr>
      <xdr:spPr>
        <a:xfrm>
          <a:off x="16370300" y="63654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170373</xdr:rowOff>
    </xdr:from>
    <xdr:to>
      <xdr:col>85</xdr:col>
      <xdr:colOff>177800</xdr:colOff>
      <xdr:row>38</xdr:row>
      <xdr:rowOff>100523</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6268700" y="6514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144450</xdr:rowOff>
    </xdr:from>
    <xdr:to>
      <xdr:col>81</xdr:col>
      <xdr:colOff>101600</xdr:colOff>
      <xdr:row>38</xdr:row>
      <xdr:rowOff>74600</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5430500" y="648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91127</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5246428" y="626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146324</xdr:rowOff>
    </xdr:from>
    <xdr:to>
      <xdr:col>76</xdr:col>
      <xdr:colOff>165100</xdr:colOff>
      <xdr:row>38</xdr:row>
      <xdr:rowOff>76474</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4541500" y="648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93001</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4357428" y="6265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139380</xdr:rowOff>
    </xdr:from>
    <xdr:to>
      <xdr:col>71</xdr:col>
      <xdr:colOff>177800</xdr:colOff>
      <xdr:row>38</xdr:row>
      <xdr:rowOff>139700</xdr:rowOff>
    </xdr:to>
    <xdr:cxnSp macro="">
      <xdr:nvCxnSpPr>
        <xdr:cNvPr id="536" name="直線コネクタ 535">
          <a:extLst>
            <a:ext uri="{FF2B5EF4-FFF2-40B4-BE49-F238E27FC236}">
              <a16:creationId xmlns:a16="http://schemas.microsoft.com/office/drawing/2014/main" id="{00000000-0008-0000-0600-000018020000}"/>
            </a:ext>
          </a:extLst>
        </xdr:cNvPr>
        <xdr:cNvCxnSpPr/>
      </xdr:nvCxnSpPr>
      <xdr:spPr>
        <a:xfrm>
          <a:off x="12814300" y="6654480"/>
          <a:ext cx="889000" cy="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150805</xdr:rowOff>
    </xdr:from>
    <xdr:to>
      <xdr:col>72</xdr:col>
      <xdr:colOff>38100</xdr:colOff>
      <xdr:row>38</xdr:row>
      <xdr:rowOff>80955</xdr:rowOff>
    </xdr:to>
    <xdr:sp macro="" textlink="">
      <xdr:nvSpPr>
        <xdr:cNvPr id="537" name="フローチャート: 判断 536">
          <a:extLst>
            <a:ext uri="{FF2B5EF4-FFF2-40B4-BE49-F238E27FC236}">
              <a16:creationId xmlns:a16="http://schemas.microsoft.com/office/drawing/2014/main" id="{00000000-0008-0000-0600-000019020000}"/>
            </a:ext>
          </a:extLst>
        </xdr:cNvPr>
        <xdr:cNvSpPr/>
      </xdr:nvSpPr>
      <xdr:spPr>
        <a:xfrm>
          <a:off x="13652500" y="6494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97482</xdr:rowOff>
    </xdr:from>
    <xdr:ext cx="469744"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468428" y="626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63480</xdr:rowOff>
    </xdr:from>
    <xdr:to>
      <xdr:col>67</xdr:col>
      <xdr:colOff>101600</xdr:colOff>
      <xdr:row>37</xdr:row>
      <xdr:rowOff>165080</xdr:rowOff>
    </xdr:to>
    <xdr:sp macro="" textlink="">
      <xdr:nvSpPr>
        <xdr:cNvPr id="539" name="フローチャート: 判断 538">
          <a:extLst>
            <a:ext uri="{FF2B5EF4-FFF2-40B4-BE49-F238E27FC236}">
              <a16:creationId xmlns:a16="http://schemas.microsoft.com/office/drawing/2014/main" id="{00000000-0008-0000-0600-00001B020000}"/>
            </a:ext>
          </a:extLst>
        </xdr:cNvPr>
        <xdr:cNvSpPr/>
      </xdr:nvSpPr>
      <xdr:spPr>
        <a:xfrm>
          <a:off x="12763500" y="6407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10157</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2579428" y="618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3827</xdr:rowOff>
    </xdr:from>
    <xdr:ext cx="249299" cy="259045"/>
    <xdr:sp macro="" textlink="">
      <xdr:nvSpPr>
        <xdr:cNvPr id="547" name="災害復旧事業費該当値テキスト">
          <a:extLst>
            <a:ext uri="{FF2B5EF4-FFF2-40B4-BE49-F238E27FC236}">
              <a16:creationId xmlns:a16="http://schemas.microsoft.com/office/drawing/2014/main" id="{00000000-0008-0000-0600-000023020000}"/>
            </a:ext>
          </a:extLst>
        </xdr:cNvPr>
        <xdr:cNvSpPr txBox="1"/>
      </xdr:nvSpPr>
      <xdr:spPr>
        <a:xfrm>
          <a:off x="16370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50" name="楕円 549">
          <a:extLst>
            <a:ext uri="{FF2B5EF4-FFF2-40B4-BE49-F238E27FC236}">
              <a16:creationId xmlns:a16="http://schemas.microsoft.com/office/drawing/2014/main" id="{00000000-0008-0000-0600-000026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52" name="楕円 551">
          <a:extLst>
            <a:ext uri="{FF2B5EF4-FFF2-40B4-BE49-F238E27FC236}">
              <a16:creationId xmlns:a16="http://schemas.microsoft.com/office/drawing/2014/main" id="{00000000-0008-0000-0600-000028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88580</xdr:rowOff>
    </xdr:from>
    <xdr:to>
      <xdr:col>67</xdr:col>
      <xdr:colOff>101600</xdr:colOff>
      <xdr:row>39</xdr:row>
      <xdr:rowOff>18730</xdr:rowOff>
    </xdr:to>
    <xdr:sp macro="" textlink="">
      <xdr:nvSpPr>
        <xdr:cNvPr id="554" name="楕円 553">
          <a:extLst>
            <a:ext uri="{FF2B5EF4-FFF2-40B4-BE49-F238E27FC236}">
              <a16:creationId xmlns:a16="http://schemas.microsoft.com/office/drawing/2014/main" id="{00000000-0008-0000-0600-00002A020000}"/>
            </a:ext>
          </a:extLst>
        </xdr:cNvPr>
        <xdr:cNvSpPr/>
      </xdr:nvSpPr>
      <xdr:spPr>
        <a:xfrm>
          <a:off x="12763500" y="660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9857</xdr:rowOff>
    </xdr:from>
    <xdr:ext cx="249299"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689650" y="669640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失業対策事業費グラフ枠">
          <a:extLst>
            <a:ext uri="{FF2B5EF4-FFF2-40B4-BE49-F238E27FC236}">
              <a16:creationId xmlns:a16="http://schemas.microsoft.com/office/drawing/2014/main" id="{00000000-0008-0000-06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2" name="失業対策事業費最小値テキスト">
          <a:extLst>
            <a:ext uri="{FF2B5EF4-FFF2-40B4-BE49-F238E27FC236}">
              <a16:creationId xmlns:a16="http://schemas.microsoft.com/office/drawing/2014/main" id="{00000000-0008-0000-0600-00003C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4" name="失業対策事業費最大値テキスト">
          <a:extLst>
            <a:ext uri="{FF2B5EF4-FFF2-40B4-BE49-F238E27FC236}">
              <a16:creationId xmlns:a16="http://schemas.microsoft.com/office/drawing/2014/main" id="{00000000-0008-0000-0600-00003E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7" name="失業対策事業費平均値テキスト">
          <a:extLst>
            <a:ext uri="{FF2B5EF4-FFF2-40B4-BE49-F238E27FC236}">
              <a16:creationId xmlns:a16="http://schemas.microsoft.com/office/drawing/2014/main" id="{00000000-0008-0000-0600-000041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5" name="直線コネクタ 584">
          <a:extLst>
            <a:ext uri="{FF2B5EF4-FFF2-40B4-BE49-F238E27FC236}">
              <a16:creationId xmlns:a16="http://schemas.microsoft.com/office/drawing/2014/main" id="{00000000-0008-0000-0600-000049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6" name="フローチャート: 判断 585">
          <a:extLst>
            <a:ext uri="{FF2B5EF4-FFF2-40B4-BE49-F238E27FC236}">
              <a16:creationId xmlns:a16="http://schemas.microsoft.com/office/drawing/2014/main" id="{00000000-0008-0000-0600-00004A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8" name="フローチャート: 判断 587">
          <a:extLst>
            <a:ext uri="{FF2B5EF4-FFF2-40B4-BE49-F238E27FC236}">
              <a16:creationId xmlns:a16="http://schemas.microsoft.com/office/drawing/2014/main" id="{00000000-0008-0000-0600-00004C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6" name="失業対策事業費該当値テキスト">
          <a:extLst>
            <a:ext uri="{FF2B5EF4-FFF2-40B4-BE49-F238E27FC236}">
              <a16:creationId xmlns:a16="http://schemas.microsoft.com/office/drawing/2014/main" id="{00000000-0008-0000-0600-000054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9" name="楕円 598">
          <a:extLst>
            <a:ext uri="{FF2B5EF4-FFF2-40B4-BE49-F238E27FC236}">
              <a16:creationId xmlns:a16="http://schemas.microsoft.com/office/drawing/2014/main" id="{00000000-0008-0000-0600-000057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1" name="楕円 600">
          <a:extLst>
            <a:ext uri="{FF2B5EF4-FFF2-40B4-BE49-F238E27FC236}">
              <a16:creationId xmlns:a16="http://schemas.microsoft.com/office/drawing/2014/main" id="{00000000-0008-0000-0600-000059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3" name="楕円 602">
          <a:extLst>
            <a:ext uri="{FF2B5EF4-FFF2-40B4-BE49-F238E27FC236}">
              <a16:creationId xmlns:a16="http://schemas.microsoft.com/office/drawing/2014/main" id="{00000000-0008-0000-0600-00005B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公債費グラフ枠">
          <a:extLst>
            <a:ext uri="{FF2B5EF4-FFF2-40B4-BE49-F238E27FC236}">
              <a16:creationId xmlns:a16="http://schemas.microsoft.com/office/drawing/2014/main" id="{00000000-0008-0000-06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31589</xdr:rowOff>
    </xdr:from>
    <xdr:to>
      <xdr:col>85</xdr:col>
      <xdr:colOff>126364</xdr:colOff>
      <xdr:row>78</xdr:row>
      <xdr:rowOff>79153</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6317595" y="12033089"/>
          <a:ext cx="1269" cy="1419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82980</xdr:rowOff>
    </xdr:from>
    <xdr:ext cx="534377" cy="259045"/>
    <xdr:sp macro="" textlink="">
      <xdr:nvSpPr>
        <xdr:cNvPr id="631" name="公債費最小値テキスト">
          <a:extLst>
            <a:ext uri="{FF2B5EF4-FFF2-40B4-BE49-F238E27FC236}">
              <a16:creationId xmlns:a16="http://schemas.microsoft.com/office/drawing/2014/main" id="{00000000-0008-0000-0600-000077020000}"/>
            </a:ext>
          </a:extLst>
        </xdr:cNvPr>
        <xdr:cNvSpPr txBox="1"/>
      </xdr:nvSpPr>
      <xdr:spPr>
        <a:xfrm>
          <a:off x="16370300" y="13456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79153</xdr:rowOff>
    </xdr:from>
    <xdr:to>
      <xdr:col>86</xdr:col>
      <xdr:colOff>25400</xdr:colOff>
      <xdr:row>78</xdr:row>
      <xdr:rowOff>79153</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6230600" y="13452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149716</xdr:rowOff>
    </xdr:from>
    <xdr:ext cx="534377" cy="259045"/>
    <xdr:sp macro="" textlink="">
      <xdr:nvSpPr>
        <xdr:cNvPr id="633" name="公債費最大値テキスト">
          <a:extLst>
            <a:ext uri="{FF2B5EF4-FFF2-40B4-BE49-F238E27FC236}">
              <a16:creationId xmlns:a16="http://schemas.microsoft.com/office/drawing/2014/main" id="{00000000-0008-0000-0600-000079020000}"/>
            </a:ext>
          </a:extLst>
        </xdr:cNvPr>
        <xdr:cNvSpPr txBox="1"/>
      </xdr:nvSpPr>
      <xdr:spPr>
        <a:xfrm>
          <a:off x="16370300" y="11808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31589</xdr:rowOff>
    </xdr:from>
    <xdr:to>
      <xdr:col>86</xdr:col>
      <xdr:colOff>25400</xdr:colOff>
      <xdr:row>70</xdr:row>
      <xdr:rowOff>31589</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6230600" y="12033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1022</xdr:rowOff>
    </xdr:from>
    <xdr:to>
      <xdr:col>85</xdr:col>
      <xdr:colOff>127000</xdr:colOff>
      <xdr:row>75</xdr:row>
      <xdr:rowOff>25220</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5481300" y="12859772"/>
          <a:ext cx="838200" cy="24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25853</xdr:rowOff>
    </xdr:from>
    <xdr:ext cx="534377" cy="259045"/>
    <xdr:sp macro="" textlink="">
      <xdr:nvSpPr>
        <xdr:cNvPr id="636" name="公債費平均値テキスト">
          <a:extLst>
            <a:ext uri="{FF2B5EF4-FFF2-40B4-BE49-F238E27FC236}">
              <a16:creationId xmlns:a16="http://schemas.microsoft.com/office/drawing/2014/main" id="{00000000-0008-0000-0600-00007C020000}"/>
            </a:ext>
          </a:extLst>
        </xdr:cNvPr>
        <xdr:cNvSpPr txBox="1"/>
      </xdr:nvSpPr>
      <xdr:spPr>
        <a:xfrm>
          <a:off x="16370300" y="128846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47426</xdr:rowOff>
    </xdr:from>
    <xdr:to>
      <xdr:col>85</xdr:col>
      <xdr:colOff>177800</xdr:colOff>
      <xdr:row>75</xdr:row>
      <xdr:rowOff>149027</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6268700" y="1290617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25220</xdr:rowOff>
    </xdr:from>
    <xdr:to>
      <xdr:col>81</xdr:col>
      <xdr:colOff>50800</xdr:colOff>
      <xdr:row>75</xdr:row>
      <xdr:rowOff>29433</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4592300" y="12883970"/>
          <a:ext cx="889000" cy="4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5493</xdr:rowOff>
    </xdr:from>
    <xdr:to>
      <xdr:col>81</xdr:col>
      <xdr:colOff>101600</xdr:colOff>
      <xdr:row>75</xdr:row>
      <xdr:rowOff>107093</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5430500" y="1286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98220</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2956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139096</xdr:rowOff>
    </xdr:from>
    <xdr:to>
      <xdr:col>76</xdr:col>
      <xdr:colOff>114300</xdr:colOff>
      <xdr:row>75</xdr:row>
      <xdr:rowOff>29433</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a:off x="13703300" y="12826396"/>
          <a:ext cx="889000" cy="61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28403</xdr:rowOff>
    </xdr:from>
    <xdr:to>
      <xdr:col>76</xdr:col>
      <xdr:colOff>165100</xdr:colOff>
      <xdr:row>75</xdr:row>
      <xdr:rowOff>130003</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4541500" y="12887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121130</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325111" y="12979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139096</xdr:rowOff>
    </xdr:from>
    <xdr:to>
      <xdr:col>71</xdr:col>
      <xdr:colOff>177800</xdr:colOff>
      <xdr:row>74</xdr:row>
      <xdr:rowOff>166560</xdr:rowOff>
    </xdr:to>
    <xdr:cxnSp macro="">
      <xdr:nvCxnSpPr>
        <xdr:cNvPr id="644" name="直線コネクタ 643">
          <a:extLst>
            <a:ext uri="{FF2B5EF4-FFF2-40B4-BE49-F238E27FC236}">
              <a16:creationId xmlns:a16="http://schemas.microsoft.com/office/drawing/2014/main" id="{00000000-0008-0000-0600-000084020000}"/>
            </a:ext>
          </a:extLst>
        </xdr:cNvPr>
        <xdr:cNvCxnSpPr/>
      </xdr:nvCxnSpPr>
      <xdr:spPr>
        <a:xfrm flipV="1">
          <a:off x="12814300" y="12826396"/>
          <a:ext cx="889000" cy="27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23880</xdr:rowOff>
    </xdr:from>
    <xdr:to>
      <xdr:col>72</xdr:col>
      <xdr:colOff>38100</xdr:colOff>
      <xdr:row>75</xdr:row>
      <xdr:rowOff>125480</xdr:rowOff>
    </xdr:to>
    <xdr:sp macro="" textlink="">
      <xdr:nvSpPr>
        <xdr:cNvPr id="645" name="フローチャート: 判断 644">
          <a:extLst>
            <a:ext uri="{FF2B5EF4-FFF2-40B4-BE49-F238E27FC236}">
              <a16:creationId xmlns:a16="http://schemas.microsoft.com/office/drawing/2014/main" id="{00000000-0008-0000-0600-000085020000}"/>
            </a:ext>
          </a:extLst>
        </xdr:cNvPr>
        <xdr:cNvSpPr/>
      </xdr:nvSpPr>
      <xdr:spPr>
        <a:xfrm>
          <a:off x="13652500" y="12882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116606</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297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85553</xdr:rowOff>
    </xdr:from>
    <xdr:to>
      <xdr:col>67</xdr:col>
      <xdr:colOff>101600</xdr:colOff>
      <xdr:row>76</xdr:row>
      <xdr:rowOff>15703</xdr:rowOff>
    </xdr:to>
    <xdr:sp macro="" textlink="">
      <xdr:nvSpPr>
        <xdr:cNvPr id="647" name="フローチャート: 判断 646">
          <a:extLst>
            <a:ext uri="{FF2B5EF4-FFF2-40B4-BE49-F238E27FC236}">
              <a16:creationId xmlns:a16="http://schemas.microsoft.com/office/drawing/2014/main" id="{00000000-0008-0000-0600-000087020000}"/>
            </a:ext>
          </a:extLst>
        </xdr:cNvPr>
        <xdr:cNvSpPr/>
      </xdr:nvSpPr>
      <xdr:spPr>
        <a:xfrm>
          <a:off x="12763500" y="12944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6830</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3037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121672</xdr:rowOff>
    </xdr:from>
    <xdr:to>
      <xdr:col>85</xdr:col>
      <xdr:colOff>177800</xdr:colOff>
      <xdr:row>75</xdr:row>
      <xdr:rowOff>51822</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6268700" y="12808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144549</xdr:rowOff>
    </xdr:from>
    <xdr:ext cx="534377" cy="259045"/>
    <xdr:sp macro="" textlink="">
      <xdr:nvSpPr>
        <xdr:cNvPr id="655" name="公債費該当値テキスト">
          <a:extLst>
            <a:ext uri="{FF2B5EF4-FFF2-40B4-BE49-F238E27FC236}">
              <a16:creationId xmlns:a16="http://schemas.microsoft.com/office/drawing/2014/main" id="{00000000-0008-0000-0600-00008F020000}"/>
            </a:ext>
          </a:extLst>
        </xdr:cNvPr>
        <xdr:cNvSpPr txBox="1"/>
      </xdr:nvSpPr>
      <xdr:spPr>
        <a:xfrm>
          <a:off x="16370300" y="12660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145870</xdr:rowOff>
    </xdr:from>
    <xdr:to>
      <xdr:col>81</xdr:col>
      <xdr:colOff>101600</xdr:colOff>
      <xdr:row>75</xdr:row>
      <xdr:rowOff>76020</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5430500" y="12833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92547</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5214111" y="12608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150083</xdr:rowOff>
    </xdr:from>
    <xdr:to>
      <xdr:col>76</xdr:col>
      <xdr:colOff>165100</xdr:colOff>
      <xdr:row>75</xdr:row>
      <xdr:rowOff>80233</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4541500" y="12837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96760</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4325111" y="12612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88296</xdr:rowOff>
    </xdr:from>
    <xdr:to>
      <xdr:col>72</xdr:col>
      <xdr:colOff>38100</xdr:colOff>
      <xdr:row>75</xdr:row>
      <xdr:rowOff>18446</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3652500" y="12775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34973</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3436111" y="12550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115760</xdr:rowOff>
    </xdr:from>
    <xdr:to>
      <xdr:col>67</xdr:col>
      <xdr:colOff>101600</xdr:colOff>
      <xdr:row>75</xdr:row>
      <xdr:rowOff>45910</xdr:rowOff>
    </xdr:to>
    <xdr:sp macro="" textlink="">
      <xdr:nvSpPr>
        <xdr:cNvPr id="662" name="楕円 661">
          <a:extLst>
            <a:ext uri="{FF2B5EF4-FFF2-40B4-BE49-F238E27FC236}">
              <a16:creationId xmlns:a16="http://schemas.microsoft.com/office/drawing/2014/main" id="{00000000-0008-0000-0600-000096020000}"/>
            </a:ext>
          </a:extLst>
        </xdr:cNvPr>
        <xdr:cNvSpPr/>
      </xdr:nvSpPr>
      <xdr:spPr>
        <a:xfrm>
          <a:off x="12763500" y="12803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62437</xdr:rowOff>
    </xdr:from>
    <xdr:ext cx="534377"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547111" y="1257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積立金グラフ枠">
          <a:extLst>
            <a:ext uri="{FF2B5EF4-FFF2-40B4-BE49-F238E27FC236}">
              <a16:creationId xmlns:a16="http://schemas.microsoft.com/office/drawing/2014/main" id="{00000000-0008-0000-06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78612</xdr:rowOff>
    </xdr:from>
    <xdr:to>
      <xdr:col>85</xdr:col>
      <xdr:colOff>126364</xdr:colOff>
      <xdr:row>99</xdr:row>
      <xdr:rowOff>38139</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6317595" y="15680562"/>
          <a:ext cx="1269" cy="13311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41966</xdr:rowOff>
    </xdr:from>
    <xdr:ext cx="378565" cy="259045"/>
    <xdr:sp macro="" textlink="">
      <xdr:nvSpPr>
        <xdr:cNvPr id="688" name="積立金最小値テキスト">
          <a:extLst>
            <a:ext uri="{FF2B5EF4-FFF2-40B4-BE49-F238E27FC236}">
              <a16:creationId xmlns:a16="http://schemas.microsoft.com/office/drawing/2014/main" id="{00000000-0008-0000-0600-0000B0020000}"/>
            </a:ext>
          </a:extLst>
        </xdr:cNvPr>
        <xdr:cNvSpPr txBox="1"/>
      </xdr:nvSpPr>
      <xdr:spPr>
        <a:xfrm>
          <a:off x="16370300" y="170155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38139</xdr:rowOff>
    </xdr:from>
    <xdr:to>
      <xdr:col>86</xdr:col>
      <xdr:colOff>25400</xdr:colOff>
      <xdr:row>99</xdr:row>
      <xdr:rowOff>38139</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6230600" y="17011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25289</xdr:rowOff>
    </xdr:from>
    <xdr:ext cx="599010" cy="259045"/>
    <xdr:sp macro="" textlink="">
      <xdr:nvSpPr>
        <xdr:cNvPr id="690" name="積立金最大値テキスト">
          <a:extLst>
            <a:ext uri="{FF2B5EF4-FFF2-40B4-BE49-F238E27FC236}">
              <a16:creationId xmlns:a16="http://schemas.microsoft.com/office/drawing/2014/main" id="{00000000-0008-0000-0600-0000B2020000}"/>
            </a:ext>
          </a:extLst>
        </xdr:cNvPr>
        <xdr:cNvSpPr txBox="1"/>
      </xdr:nvSpPr>
      <xdr:spPr>
        <a:xfrm>
          <a:off x="16370300" y="15455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78612</xdr:rowOff>
    </xdr:from>
    <xdr:to>
      <xdr:col>86</xdr:col>
      <xdr:colOff>25400</xdr:colOff>
      <xdr:row>91</xdr:row>
      <xdr:rowOff>78612</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6230600" y="156805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143218</xdr:rowOff>
    </xdr:from>
    <xdr:to>
      <xdr:col>85</xdr:col>
      <xdr:colOff>127000</xdr:colOff>
      <xdr:row>95</xdr:row>
      <xdr:rowOff>165188</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5481300" y="16430968"/>
          <a:ext cx="838200" cy="21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10532</xdr:rowOff>
    </xdr:from>
    <xdr:ext cx="534377" cy="259045"/>
    <xdr:sp macro="" textlink="">
      <xdr:nvSpPr>
        <xdr:cNvPr id="693" name="積立金平均値テキスト">
          <a:extLst>
            <a:ext uri="{FF2B5EF4-FFF2-40B4-BE49-F238E27FC236}">
              <a16:creationId xmlns:a16="http://schemas.microsoft.com/office/drawing/2014/main" id="{00000000-0008-0000-0600-0000B5020000}"/>
            </a:ext>
          </a:extLst>
        </xdr:cNvPr>
        <xdr:cNvSpPr txBox="1"/>
      </xdr:nvSpPr>
      <xdr:spPr>
        <a:xfrm>
          <a:off x="16370300" y="166411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32105</xdr:rowOff>
    </xdr:from>
    <xdr:to>
      <xdr:col>85</xdr:col>
      <xdr:colOff>177800</xdr:colOff>
      <xdr:row>97</xdr:row>
      <xdr:rowOff>133705</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6268700" y="16662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85344</xdr:rowOff>
    </xdr:from>
    <xdr:to>
      <xdr:col>81</xdr:col>
      <xdr:colOff>50800</xdr:colOff>
      <xdr:row>95</xdr:row>
      <xdr:rowOff>165188</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a:off x="14592300" y="16201644"/>
          <a:ext cx="889000" cy="251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29820</xdr:rowOff>
    </xdr:from>
    <xdr:to>
      <xdr:col>81</xdr:col>
      <xdr:colOff>101600</xdr:colOff>
      <xdr:row>97</xdr:row>
      <xdr:rowOff>131420</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5430500" y="1666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122547</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14111" y="16753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85344</xdr:rowOff>
    </xdr:from>
    <xdr:to>
      <xdr:col>76</xdr:col>
      <xdr:colOff>114300</xdr:colOff>
      <xdr:row>97</xdr:row>
      <xdr:rowOff>11900</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3703300" y="16201644"/>
          <a:ext cx="889000" cy="440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12802</xdr:rowOff>
    </xdr:from>
    <xdr:to>
      <xdr:col>76</xdr:col>
      <xdr:colOff>165100</xdr:colOff>
      <xdr:row>97</xdr:row>
      <xdr:rowOff>114402</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4541500" y="16643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105529</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325111" y="16736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11900</xdr:rowOff>
    </xdr:from>
    <xdr:to>
      <xdr:col>71</xdr:col>
      <xdr:colOff>177800</xdr:colOff>
      <xdr:row>98</xdr:row>
      <xdr:rowOff>128575</xdr:rowOff>
    </xdr:to>
    <xdr:cxnSp macro="">
      <xdr:nvCxnSpPr>
        <xdr:cNvPr id="701" name="直線コネクタ 700">
          <a:extLst>
            <a:ext uri="{FF2B5EF4-FFF2-40B4-BE49-F238E27FC236}">
              <a16:creationId xmlns:a16="http://schemas.microsoft.com/office/drawing/2014/main" id="{00000000-0008-0000-0600-0000BD020000}"/>
            </a:ext>
          </a:extLst>
        </xdr:cNvPr>
        <xdr:cNvCxnSpPr/>
      </xdr:nvCxnSpPr>
      <xdr:spPr>
        <a:xfrm flipV="1">
          <a:off x="12814300" y="16642550"/>
          <a:ext cx="889000" cy="288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1206</xdr:rowOff>
    </xdr:from>
    <xdr:to>
      <xdr:col>72</xdr:col>
      <xdr:colOff>38100</xdr:colOff>
      <xdr:row>97</xdr:row>
      <xdr:rowOff>102806</xdr:rowOff>
    </xdr:to>
    <xdr:sp macro="" textlink="">
      <xdr:nvSpPr>
        <xdr:cNvPr id="702" name="フローチャート: 判断 701">
          <a:extLst>
            <a:ext uri="{FF2B5EF4-FFF2-40B4-BE49-F238E27FC236}">
              <a16:creationId xmlns:a16="http://schemas.microsoft.com/office/drawing/2014/main" id="{00000000-0008-0000-0600-0000BE020000}"/>
            </a:ext>
          </a:extLst>
        </xdr:cNvPr>
        <xdr:cNvSpPr/>
      </xdr:nvSpPr>
      <xdr:spPr>
        <a:xfrm>
          <a:off x="13652500" y="16631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93933</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36111" y="16724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123406</xdr:rowOff>
    </xdr:from>
    <xdr:to>
      <xdr:col>67</xdr:col>
      <xdr:colOff>101600</xdr:colOff>
      <xdr:row>98</xdr:row>
      <xdr:rowOff>53556</xdr:rowOff>
    </xdr:to>
    <xdr:sp macro="" textlink="">
      <xdr:nvSpPr>
        <xdr:cNvPr id="704" name="フローチャート: 判断 703">
          <a:extLst>
            <a:ext uri="{FF2B5EF4-FFF2-40B4-BE49-F238E27FC236}">
              <a16:creationId xmlns:a16="http://schemas.microsoft.com/office/drawing/2014/main" id="{00000000-0008-0000-0600-0000C0020000}"/>
            </a:ext>
          </a:extLst>
        </xdr:cNvPr>
        <xdr:cNvSpPr/>
      </xdr:nvSpPr>
      <xdr:spPr>
        <a:xfrm>
          <a:off x="12763500" y="16754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70083</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47111" y="16529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92418</xdr:rowOff>
    </xdr:from>
    <xdr:to>
      <xdr:col>85</xdr:col>
      <xdr:colOff>177800</xdr:colOff>
      <xdr:row>96</xdr:row>
      <xdr:rowOff>22568</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6268700" y="16380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115295</xdr:rowOff>
    </xdr:from>
    <xdr:ext cx="534377" cy="259045"/>
    <xdr:sp macro="" textlink="">
      <xdr:nvSpPr>
        <xdr:cNvPr id="712" name="積立金該当値テキスト">
          <a:extLst>
            <a:ext uri="{FF2B5EF4-FFF2-40B4-BE49-F238E27FC236}">
              <a16:creationId xmlns:a16="http://schemas.microsoft.com/office/drawing/2014/main" id="{00000000-0008-0000-0600-0000C8020000}"/>
            </a:ext>
          </a:extLst>
        </xdr:cNvPr>
        <xdr:cNvSpPr txBox="1"/>
      </xdr:nvSpPr>
      <xdr:spPr>
        <a:xfrm>
          <a:off x="16370300" y="16231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114388</xdr:rowOff>
    </xdr:from>
    <xdr:to>
      <xdr:col>81</xdr:col>
      <xdr:colOff>101600</xdr:colOff>
      <xdr:row>96</xdr:row>
      <xdr:rowOff>44538</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5430500" y="16402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61065</xdr:rowOff>
    </xdr:from>
    <xdr:ext cx="534377"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5214111" y="16177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34544</xdr:rowOff>
    </xdr:from>
    <xdr:to>
      <xdr:col>76</xdr:col>
      <xdr:colOff>165100</xdr:colOff>
      <xdr:row>94</xdr:row>
      <xdr:rowOff>136144</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4541500" y="16150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152671</xdr:rowOff>
    </xdr:from>
    <xdr:ext cx="534377"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4325111" y="15926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132550</xdr:rowOff>
    </xdr:from>
    <xdr:to>
      <xdr:col>72</xdr:col>
      <xdr:colOff>38100</xdr:colOff>
      <xdr:row>97</xdr:row>
      <xdr:rowOff>62700</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3652500" y="1659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79227</xdr:rowOff>
    </xdr:from>
    <xdr:ext cx="534377"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3436111" y="16366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77775</xdr:rowOff>
    </xdr:from>
    <xdr:to>
      <xdr:col>67</xdr:col>
      <xdr:colOff>101600</xdr:colOff>
      <xdr:row>99</xdr:row>
      <xdr:rowOff>7925</xdr:rowOff>
    </xdr:to>
    <xdr:sp macro="" textlink="">
      <xdr:nvSpPr>
        <xdr:cNvPr id="719" name="楕円 718">
          <a:extLst>
            <a:ext uri="{FF2B5EF4-FFF2-40B4-BE49-F238E27FC236}">
              <a16:creationId xmlns:a16="http://schemas.microsoft.com/office/drawing/2014/main" id="{00000000-0008-0000-0600-0000CF020000}"/>
            </a:ext>
          </a:extLst>
        </xdr:cNvPr>
        <xdr:cNvSpPr/>
      </xdr:nvSpPr>
      <xdr:spPr>
        <a:xfrm>
          <a:off x="12763500" y="16879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170502</xdr:rowOff>
    </xdr:from>
    <xdr:ext cx="469744"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2579428" y="16972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投資及び出資金グラフ枠">
          <a:extLst>
            <a:ext uri="{FF2B5EF4-FFF2-40B4-BE49-F238E27FC236}">
              <a16:creationId xmlns:a16="http://schemas.microsoft.com/office/drawing/2014/main" id="{00000000-0008-0000-06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99146</xdr:rowOff>
    </xdr:from>
    <xdr:to>
      <xdr:col>116</xdr:col>
      <xdr:colOff>62864</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2159595" y="5585546"/>
          <a:ext cx="1269" cy="1069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3" name="投資及び出資金最小値テキスト">
          <a:extLst>
            <a:ext uri="{FF2B5EF4-FFF2-40B4-BE49-F238E27FC236}">
              <a16:creationId xmlns:a16="http://schemas.microsoft.com/office/drawing/2014/main" id="{00000000-0008-0000-0600-0000E7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45823</xdr:rowOff>
    </xdr:from>
    <xdr:ext cx="534377" cy="259045"/>
    <xdr:sp macro="" textlink="">
      <xdr:nvSpPr>
        <xdr:cNvPr id="745" name="投資及び出資金最大値テキスト">
          <a:extLst>
            <a:ext uri="{FF2B5EF4-FFF2-40B4-BE49-F238E27FC236}">
              <a16:creationId xmlns:a16="http://schemas.microsoft.com/office/drawing/2014/main" id="{00000000-0008-0000-0600-0000E9020000}"/>
            </a:ext>
          </a:extLst>
        </xdr:cNvPr>
        <xdr:cNvSpPr txBox="1"/>
      </xdr:nvSpPr>
      <xdr:spPr>
        <a:xfrm>
          <a:off x="22212300" y="5360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99146</xdr:rowOff>
    </xdr:from>
    <xdr:to>
      <xdr:col>116</xdr:col>
      <xdr:colOff>152400</xdr:colOff>
      <xdr:row>32</xdr:row>
      <xdr:rowOff>99146</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2072600" y="55855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49175</xdr:rowOff>
    </xdr:from>
    <xdr:to>
      <xdr:col>116</xdr:col>
      <xdr:colOff>63500</xdr:colOff>
      <xdr:row>37</xdr:row>
      <xdr:rowOff>72034</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flipV="1">
          <a:off x="21323300" y="6392825"/>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84883</xdr:rowOff>
    </xdr:from>
    <xdr:ext cx="469744" cy="259045"/>
    <xdr:sp macro="" textlink="">
      <xdr:nvSpPr>
        <xdr:cNvPr id="748" name="投資及び出資金平均値テキスト">
          <a:extLst>
            <a:ext uri="{FF2B5EF4-FFF2-40B4-BE49-F238E27FC236}">
              <a16:creationId xmlns:a16="http://schemas.microsoft.com/office/drawing/2014/main" id="{00000000-0008-0000-0600-0000EC020000}"/>
            </a:ext>
          </a:extLst>
        </xdr:cNvPr>
        <xdr:cNvSpPr txBox="1"/>
      </xdr:nvSpPr>
      <xdr:spPr>
        <a:xfrm>
          <a:off x="22212300" y="64285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106456</xdr:rowOff>
    </xdr:from>
    <xdr:to>
      <xdr:col>116</xdr:col>
      <xdr:colOff>114300</xdr:colOff>
      <xdr:row>38</xdr:row>
      <xdr:rowOff>36606</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2110700" y="6450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72034</xdr:rowOff>
    </xdr:from>
    <xdr:to>
      <xdr:col>111</xdr:col>
      <xdr:colOff>177800</xdr:colOff>
      <xdr:row>38</xdr:row>
      <xdr:rowOff>47072</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flipV="1">
          <a:off x="20434300" y="6415684"/>
          <a:ext cx="889000" cy="146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98867</xdr:rowOff>
    </xdr:from>
    <xdr:to>
      <xdr:col>112</xdr:col>
      <xdr:colOff>38100</xdr:colOff>
      <xdr:row>38</xdr:row>
      <xdr:rowOff>29017</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1272500" y="6442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20144</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088428" y="6535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23800</xdr:rowOff>
    </xdr:from>
    <xdr:to>
      <xdr:col>107</xdr:col>
      <xdr:colOff>50800</xdr:colOff>
      <xdr:row>38</xdr:row>
      <xdr:rowOff>47072</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a:off x="19545300" y="6538900"/>
          <a:ext cx="889000" cy="23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100879</xdr:rowOff>
    </xdr:from>
    <xdr:to>
      <xdr:col>107</xdr:col>
      <xdr:colOff>101600</xdr:colOff>
      <xdr:row>38</xdr:row>
      <xdr:rowOff>31029</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20383500" y="6444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47556</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199428" y="6219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130373</xdr:rowOff>
    </xdr:from>
    <xdr:to>
      <xdr:col>102</xdr:col>
      <xdr:colOff>114300</xdr:colOff>
      <xdr:row>38</xdr:row>
      <xdr:rowOff>23800</xdr:rowOff>
    </xdr:to>
    <xdr:cxnSp macro="">
      <xdr:nvCxnSpPr>
        <xdr:cNvPr id="756" name="直線コネクタ 755">
          <a:extLst>
            <a:ext uri="{FF2B5EF4-FFF2-40B4-BE49-F238E27FC236}">
              <a16:creationId xmlns:a16="http://schemas.microsoft.com/office/drawing/2014/main" id="{00000000-0008-0000-0600-0000F4020000}"/>
            </a:ext>
          </a:extLst>
        </xdr:cNvPr>
        <xdr:cNvCxnSpPr/>
      </xdr:nvCxnSpPr>
      <xdr:spPr>
        <a:xfrm>
          <a:off x="18656300" y="6302573"/>
          <a:ext cx="889000" cy="236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97221</xdr:rowOff>
    </xdr:from>
    <xdr:to>
      <xdr:col>102</xdr:col>
      <xdr:colOff>165100</xdr:colOff>
      <xdr:row>38</xdr:row>
      <xdr:rowOff>27371</xdr:rowOff>
    </xdr:to>
    <xdr:sp macro="" textlink="">
      <xdr:nvSpPr>
        <xdr:cNvPr id="757" name="フローチャート: 判断 756">
          <a:extLst>
            <a:ext uri="{FF2B5EF4-FFF2-40B4-BE49-F238E27FC236}">
              <a16:creationId xmlns:a16="http://schemas.microsoft.com/office/drawing/2014/main" id="{00000000-0008-0000-0600-0000F5020000}"/>
            </a:ext>
          </a:extLst>
        </xdr:cNvPr>
        <xdr:cNvSpPr/>
      </xdr:nvSpPr>
      <xdr:spPr>
        <a:xfrm>
          <a:off x="19494500" y="644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43898</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10428" y="6216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92558</xdr:rowOff>
    </xdr:from>
    <xdr:to>
      <xdr:col>98</xdr:col>
      <xdr:colOff>38100</xdr:colOff>
      <xdr:row>38</xdr:row>
      <xdr:rowOff>22707</xdr:rowOff>
    </xdr:to>
    <xdr:sp macro="" textlink="">
      <xdr:nvSpPr>
        <xdr:cNvPr id="759" name="フローチャート: 判断 758">
          <a:extLst>
            <a:ext uri="{FF2B5EF4-FFF2-40B4-BE49-F238E27FC236}">
              <a16:creationId xmlns:a16="http://schemas.microsoft.com/office/drawing/2014/main" id="{00000000-0008-0000-0600-0000F7020000}"/>
            </a:ext>
          </a:extLst>
        </xdr:cNvPr>
        <xdr:cNvSpPr/>
      </xdr:nvSpPr>
      <xdr:spPr>
        <a:xfrm>
          <a:off x="18605500" y="643620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13835</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21428" y="6528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169825</xdr:rowOff>
    </xdr:from>
    <xdr:to>
      <xdr:col>116</xdr:col>
      <xdr:colOff>114300</xdr:colOff>
      <xdr:row>37</xdr:row>
      <xdr:rowOff>99975</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2110700" y="6342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21252</xdr:rowOff>
    </xdr:from>
    <xdr:ext cx="469744" cy="259045"/>
    <xdr:sp macro="" textlink="">
      <xdr:nvSpPr>
        <xdr:cNvPr id="767" name="投資及び出資金該当値テキスト">
          <a:extLst>
            <a:ext uri="{FF2B5EF4-FFF2-40B4-BE49-F238E27FC236}">
              <a16:creationId xmlns:a16="http://schemas.microsoft.com/office/drawing/2014/main" id="{00000000-0008-0000-0600-0000FF020000}"/>
            </a:ext>
          </a:extLst>
        </xdr:cNvPr>
        <xdr:cNvSpPr txBox="1"/>
      </xdr:nvSpPr>
      <xdr:spPr>
        <a:xfrm>
          <a:off x="22212300" y="6193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21234</xdr:rowOff>
    </xdr:from>
    <xdr:to>
      <xdr:col>112</xdr:col>
      <xdr:colOff>38100</xdr:colOff>
      <xdr:row>37</xdr:row>
      <xdr:rowOff>122834</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1272500" y="6364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139361</xdr:rowOff>
    </xdr:from>
    <xdr:ext cx="469744"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21088428" y="6140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167722</xdr:rowOff>
    </xdr:from>
    <xdr:to>
      <xdr:col>107</xdr:col>
      <xdr:colOff>101600</xdr:colOff>
      <xdr:row>38</xdr:row>
      <xdr:rowOff>97872</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0383500" y="6511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88999</xdr:rowOff>
    </xdr:from>
    <xdr:ext cx="469744"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20199428" y="6604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144450</xdr:rowOff>
    </xdr:from>
    <xdr:to>
      <xdr:col>102</xdr:col>
      <xdr:colOff>165100</xdr:colOff>
      <xdr:row>38</xdr:row>
      <xdr:rowOff>74600</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19494500" y="648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65727</xdr:rowOff>
    </xdr:from>
    <xdr:ext cx="469744"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9310428" y="658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79573</xdr:rowOff>
    </xdr:from>
    <xdr:to>
      <xdr:col>98</xdr:col>
      <xdr:colOff>38100</xdr:colOff>
      <xdr:row>37</xdr:row>
      <xdr:rowOff>9723</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18605500" y="6251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26250</xdr:rowOff>
    </xdr:from>
    <xdr:ext cx="469744"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421428" y="6027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6" name="貸付金グラフ枠">
          <a:extLst>
            <a:ext uri="{FF2B5EF4-FFF2-40B4-BE49-F238E27FC236}">
              <a16:creationId xmlns:a16="http://schemas.microsoft.com/office/drawing/2014/main" id="{00000000-0008-0000-0600-00001C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114920</xdr:rowOff>
    </xdr:from>
    <xdr:to>
      <xdr:col>116</xdr:col>
      <xdr:colOff>62864</xdr:colOff>
      <xdr:row>58</xdr:row>
      <xdr:rowOff>139700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flipV="1">
          <a:off x="22159595" y="8858870"/>
          <a:ext cx="1269" cy="12249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98" name="貸付金最小値テキスト">
          <a:extLst>
            <a:ext uri="{FF2B5EF4-FFF2-40B4-BE49-F238E27FC236}">
              <a16:creationId xmlns:a16="http://schemas.microsoft.com/office/drawing/2014/main" id="{00000000-0008-0000-0600-00001E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61597</xdr:rowOff>
    </xdr:from>
    <xdr:ext cx="534377" cy="259045"/>
    <xdr:sp macro="" textlink="">
      <xdr:nvSpPr>
        <xdr:cNvPr id="800" name="貸付金最大値テキスト">
          <a:extLst>
            <a:ext uri="{FF2B5EF4-FFF2-40B4-BE49-F238E27FC236}">
              <a16:creationId xmlns:a16="http://schemas.microsoft.com/office/drawing/2014/main" id="{00000000-0008-0000-0600-000020030000}"/>
            </a:ext>
          </a:extLst>
        </xdr:cNvPr>
        <xdr:cNvSpPr txBox="1"/>
      </xdr:nvSpPr>
      <xdr:spPr>
        <a:xfrm>
          <a:off x="22212300" y="8634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114920</xdr:rowOff>
    </xdr:from>
    <xdr:to>
      <xdr:col>116</xdr:col>
      <xdr:colOff>152400</xdr:colOff>
      <xdr:row>51</xdr:row>
      <xdr:rowOff>114920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2072600" y="8858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138146</xdr:rowOff>
    </xdr:from>
    <xdr:to>
      <xdr:col>116</xdr:col>
      <xdr:colOff>63500</xdr:colOff>
      <xdr:row>58</xdr:row>
      <xdr:rowOff>138146</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1323300" y="1008224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99936</xdr:rowOff>
    </xdr:from>
    <xdr:ext cx="469744" cy="259045"/>
    <xdr:sp macro="" textlink="">
      <xdr:nvSpPr>
        <xdr:cNvPr id="803" name="貸付金平均値テキスト">
          <a:extLst>
            <a:ext uri="{FF2B5EF4-FFF2-40B4-BE49-F238E27FC236}">
              <a16:creationId xmlns:a16="http://schemas.microsoft.com/office/drawing/2014/main" id="{00000000-0008-0000-0600-000023030000}"/>
            </a:ext>
          </a:extLst>
        </xdr:cNvPr>
        <xdr:cNvSpPr txBox="1"/>
      </xdr:nvSpPr>
      <xdr:spPr>
        <a:xfrm>
          <a:off x="22212300" y="97011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77059</xdr:rowOff>
    </xdr:from>
    <xdr:to>
      <xdr:col>116</xdr:col>
      <xdr:colOff>114300</xdr:colOff>
      <xdr:row>58</xdr:row>
      <xdr:rowOff>7209</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2110700" y="9849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138146</xdr:rowOff>
    </xdr:from>
    <xdr:to>
      <xdr:col>111</xdr:col>
      <xdr:colOff>177800</xdr:colOff>
      <xdr:row>58</xdr:row>
      <xdr:rowOff>138419</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flipV="1">
          <a:off x="20434300" y="10082246"/>
          <a:ext cx="889000" cy="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54976</xdr:rowOff>
    </xdr:from>
    <xdr:to>
      <xdr:col>112</xdr:col>
      <xdr:colOff>38100</xdr:colOff>
      <xdr:row>57</xdr:row>
      <xdr:rowOff>156576</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1272500" y="9827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1653</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088428" y="9602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138419</xdr:rowOff>
    </xdr:from>
    <xdr:to>
      <xdr:col>107</xdr:col>
      <xdr:colOff>50800</xdr:colOff>
      <xdr:row>58</xdr:row>
      <xdr:rowOff>138419</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19545300" y="1008251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57627</xdr:rowOff>
    </xdr:from>
    <xdr:to>
      <xdr:col>107</xdr:col>
      <xdr:colOff>101600</xdr:colOff>
      <xdr:row>57</xdr:row>
      <xdr:rowOff>159227</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20383500" y="983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4304</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0199428" y="9605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138419</xdr:rowOff>
    </xdr:from>
    <xdr:to>
      <xdr:col>102</xdr:col>
      <xdr:colOff>114300</xdr:colOff>
      <xdr:row>58</xdr:row>
      <xdr:rowOff>138465</xdr:rowOff>
    </xdr:to>
    <xdr:cxnSp macro="">
      <xdr:nvCxnSpPr>
        <xdr:cNvPr id="811" name="直線コネクタ 810">
          <a:extLst>
            <a:ext uri="{FF2B5EF4-FFF2-40B4-BE49-F238E27FC236}">
              <a16:creationId xmlns:a16="http://schemas.microsoft.com/office/drawing/2014/main" id="{00000000-0008-0000-0600-00002B030000}"/>
            </a:ext>
          </a:extLst>
        </xdr:cNvPr>
        <xdr:cNvCxnSpPr/>
      </xdr:nvCxnSpPr>
      <xdr:spPr>
        <a:xfrm flipV="1">
          <a:off x="18656300" y="10082519"/>
          <a:ext cx="8890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54244</xdr:rowOff>
    </xdr:from>
    <xdr:to>
      <xdr:col>102</xdr:col>
      <xdr:colOff>165100</xdr:colOff>
      <xdr:row>57</xdr:row>
      <xdr:rowOff>155844</xdr:rowOff>
    </xdr:to>
    <xdr:sp macro="" textlink="">
      <xdr:nvSpPr>
        <xdr:cNvPr id="812" name="フローチャート: 判断 811">
          <a:extLst>
            <a:ext uri="{FF2B5EF4-FFF2-40B4-BE49-F238E27FC236}">
              <a16:creationId xmlns:a16="http://schemas.microsoft.com/office/drawing/2014/main" id="{00000000-0008-0000-0600-00002C030000}"/>
            </a:ext>
          </a:extLst>
        </xdr:cNvPr>
        <xdr:cNvSpPr/>
      </xdr:nvSpPr>
      <xdr:spPr>
        <a:xfrm>
          <a:off x="19494500" y="9826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921</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10428" y="9602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27361</xdr:rowOff>
    </xdr:from>
    <xdr:to>
      <xdr:col>98</xdr:col>
      <xdr:colOff>38100</xdr:colOff>
      <xdr:row>57</xdr:row>
      <xdr:rowOff>128961</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18605500" y="9800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145488</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21428" y="9575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87346</xdr:rowOff>
    </xdr:from>
    <xdr:to>
      <xdr:col>116</xdr:col>
      <xdr:colOff>114300</xdr:colOff>
      <xdr:row>59</xdr:row>
      <xdr:rowOff>17496</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22110700" y="10031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2273</xdr:rowOff>
    </xdr:from>
    <xdr:ext cx="313932" cy="259045"/>
    <xdr:sp macro="" textlink="">
      <xdr:nvSpPr>
        <xdr:cNvPr id="822" name="貸付金該当値テキスト">
          <a:extLst>
            <a:ext uri="{FF2B5EF4-FFF2-40B4-BE49-F238E27FC236}">
              <a16:creationId xmlns:a16="http://schemas.microsoft.com/office/drawing/2014/main" id="{00000000-0008-0000-0600-000036030000}"/>
            </a:ext>
          </a:extLst>
        </xdr:cNvPr>
        <xdr:cNvSpPr txBox="1"/>
      </xdr:nvSpPr>
      <xdr:spPr>
        <a:xfrm>
          <a:off x="22212300" y="994637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87346</xdr:rowOff>
    </xdr:from>
    <xdr:to>
      <xdr:col>112</xdr:col>
      <xdr:colOff>38100</xdr:colOff>
      <xdr:row>59</xdr:row>
      <xdr:rowOff>17496</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21272500" y="10031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8623</xdr:rowOff>
    </xdr:from>
    <xdr:ext cx="313932"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21166333" y="1012417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87619</xdr:rowOff>
    </xdr:from>
    <xdr:to>
      <xdr:col>107</xdr:col>
      <xdr:colOff>101600</xdr:colOff>
      <xdr:row>59</xdr:row>
      <xdr:rowOff>17769</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0383500" y="10031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8896</xdr:rowOff>
    </xdr:from>
    <xdr:ext cx="313932"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0277333" y="101244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87619</xdr:rowOff>
    </xdr:from>
    <xdr:to>
      <xdr:col>102</xdr:col>
      <xdr:colOff>165100</xdr:colOff>
      <xdr:row>59</xdr:row>
      <xdr:rowOff>17769</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19494500" y="10031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8896</xdr:rowOff>
    </xdr:from>
    <xdr:ext cx="313932"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9388333" y="101244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87665</xdr:rowOff>
    </xdr:from>
    <xdr:to>
      <xdr:col>98</xdr:col>
      <xdr:colOff>38100</xdr:colOff>
      <xdr:row>59</xdr:row>
      <xdr:rowOff>17815</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18605500" y="10031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8942</xdr:rowOff>
    </xdr:from>
    <xdr:ext cx="313932"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8499333" y="1012449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a:extLst>
            <a:ext uri="{FF2B5EF4-FFF2-40B4-BE49-F238E27FC236}">
              <a16:creationId xmlns:a16="http://schemas.microsoft.com/office/drawing/2014/main" id="{00000000-0008-0000-0600-000054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4255</xdr:rowOff>
    </xdr:from>
    <xdr:to>
      <xdr:col>116</xdr:col>
      <xdr:colOff>62864</xdr:colOff>
      <xdr:row>79</xdr:row>
      <xdr:rowOff>16050</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2159595" y="12177205"/>
          <a:ext cx="1269" cy="1383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19877</xdr:rowOff>
    </xdr:from>
    <xdr:ext cx="534377" cy="259045"/>
    <xdr:sp macro="" textlink="">
      <xdr:nvSpPr>
        <xdr:cNvPr id="854" name="繰出金最小値テキスト">
          <a:extLst>
            <a:ext uri="{FF2B5EF4-FFF2-40B4-BE49-F238E27FC236}">
              <a16:creationId xmlns:a16="http://schemas.microsoft.com/office/drawing/2014/main" id="{00000000-0008-0000-0600-000056030000}"/>
            </a:ext>
          </a:extLst>
        </xdr:cNvPr>
        <xdr:cNvSpPr txBox="1"/>
      </xdr:nvSpPr>
      <xdr:spPr>
        <a:xfrm>
          <a:off x="22212300" y="13564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16050</xdr:rowOff>
    </xdr:from>
    <xdr:to>
      <xdr:col>116</xdr:col>
      <xdr:colOff>152400</xdr:colOff>
      <xdr:row>79</xdr:row>
      <xdr:rowOff>16050</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3560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122382</xdr:rowOff>
    </xdr:from>
    <xdr:ext cx="534377" cy="259045"/>
    <xdr:sp macro="" textlink="">
      <xdr:nvSpPr>
        <xdr:cNvPr id="856" name="繰出金最大値テキスト">
          <a:extLst>
            <a:ext uri="{FF2B5EF4-FFF2-40B4-BE49-F238E27FC236}">
              <a16:creationId xmlns:a16="http://schemas.microsoft.com/office/drawing/2014/main" id="{00000000-0008-0000-0600-000058030000}"/>
            </a:ext>
          </a:extLst>
        </xdr:cNvPr>
        <xdr:cNvSpPr txBox="1"/>
      </xdr:nvSpPr>
      <xdr:spPr>
        <a:xfrm>
          <a:off x="22212300" y="11952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4255</xdr:rowOff>
    </xdr:from>
    <xdr:to>
      <xdr:col>116</xdr:col>
      <xdr:colOff>152400</xdr:colOff>
      <xdr:row>71</xdr:row>
      <xdr:rowOff>4255</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22072600" y="12177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134190</xdr:rowOff>
    </xdr:from>
    <xdr:to>
      <xdr:col>116</xdr:col>
      <xdr:colOff>63500</xdr:colOff>
      <xdr:row>76</xdr:row>
      <xdr:rowOff>152981</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1323300" y="13164390"/>
          <a:ext cx="838200" cy="18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17868</xdr:rowOff>
    </xdr:from>
    <xdr:ext cx="534377" cy="259045"/>
    <xdr:sp macro="" textlink="">
      <xdr:nvSpPr>
        <xdr:cNvPr id="859" name="繰出金平均値テキスト">
          <a:extLst>
            <a:ext uri="{FF2B5EF4-FFF2-40B4-BE49-F238E27FC236}">
              <a16:creationId xmlns:a16="http://schemas.microsoft.com/office/drawing/2014/main" id="{00000000-0008-0000-0600-00005B030000}"/>
            </a:ext>
          </a:extLst>
        </xdr:cNvPr>
        <xdr:cNvSpPr txBox="1"/>
      </xdr:nvSpPr>
      <xdr:spPr>
        <a:xfrm>
          <a:off x="22212300" y="128766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166441</xdr:rowOff>
    </xdr:from>
    <xdr:to>
      <xdr:col>116</xdr:col>
      <xdr:colOff>114300</xdr:colOff>
      <xdr:row>76</xdr:row>
      <xdr:rowOff>96591</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2110700" y="13025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152981</xdr:rowOff>
    </xdr:from>
    <xdr:to>
      <xdr:col>111</xdr:col>
      <xdr:colOff>177800</xdr:colOff>
      <xdr:row>77</xdr:row>
      <xdr:rowOff>4643</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20434300" y="13183181"/>
          <a:ext cx="889000" cy="23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19405</xdr:rowOff>
    </xdr:from>
    <xdr:to>
      <xdr:col>112</xdr:col>
      <xdr:colOff>38100</xdr:colOff>
      <xdr:row>76</xdr:row>
      <xdr:rowOff>121005</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1272500" y="13049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137533</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056111" y="12824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44991</xdr:rowOff>
    </xdr:from>
    <xdr:to>
      <xdr:col>107</xdr:col>
      <xdr:colOff>50800</xdr:colOff>
      <xdr:row>77</xdr:row>
      <xdr:rowOff>4643</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a:off x="19545300" y="13075191"/>
          <a:ext cx="889000" cy="131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51090</xdr:rowOff>
    </xdr:from>
    <xdr:to>
      <xdr:col>107</xdr:col>
      <xdr:colOff>101600</xdr:colOff>
      <xdr:row>76</xdr:row>
      <xdr:rowOff>152690</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20383500" y="1308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169217</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0167111" y="12856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44991</xdr:rowOff>
    </xdr:from>
    <xdr:to>
      <xdr:col>102</xdr:col>
      <xdr:colOff>114300</xdr:colOff>
      <xdr:row>77</xdr:row>
      <xdr:rowOff>49884</xdr:rowOff>
    </xdr:to>
    <xdr:cxnSp macro="">
      <xdr:nvCxnSpPr>
        <xdr:cNvPr id="867" name="直線コネクタ 866">
          <a:extLst>
            <a:ext uri="{FF2B5EF4-FFF2-40B4-BE49-F238E27FC236}">
              <a16:creationId xmlns:a16="http://schemas.microsoft.com/office/drawing/2014/main" id="{00000000-0008-0000-0600-000063030000}"/>
            </a:ext>
          </a:extLst>
        </xdr:cNvPr>
        <xdr:cNvCxnSpPr/>
      </xdr:nvCxnSpPr>
      <xdr:spPr>
        <a:xfrm flipV="1">
          <a:off x="18656300" y="13075191"/>
          <a:ext cx="889000" cy="176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62497</xdr:rowOff>
    </xdr:from>
    <xdr:to>
      <xdr:col>102</xdr:col>
      <xdr:colOff>165100</xdr:colOff>
      <xdr:row>76</xdr:row>
      <xdr:rowOff>164097</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9494500" y="13092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155224</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278111" y="13185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93495</xdr:rowOff>
    </xdr:from>
    <xdr:to>
      <xdr:col>98</xdr:col>
      <xdr:colOff>38100</xdr:colOff>
      <xdr:row>77</xdr:row>
      <xdr:rowOff>23645</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18605500" y="13123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40172</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389111" y="12898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83390</xdr:rowOff>
    </xdr:from>
    <xdr:to>
      <xdr:col>116</xdr:col>
      <xdr:colOff>114300</xdr:colOff>
      <xdr:row>77</xdr:row>
      <xdr:rowOff>13540</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2110700" y="13113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61817</xdr:rowOff>
    </xdr:from>
    <xdr:ext cx="534377" cy="259045"/>
    <xdr:sp macro="" textlink="">
      <xdr:nvSpPr>
        <xdr:cNvPr id="878" name="繰出金該当値テキスト">
          <a:extLst>
            <a:ext uri="{FF2B5EF4-FFF2-40B4-BE49-F238E27FC236}">
              <a16:creationId xmlns:a16="http://schemas.microsoft.com/office/drawing/2014/main" id="{00000000-0008-0000-0600-00006E030000}"/>
            </a:ext>
          </a:extLst>
        </xdr:cNvPr>
        <xdr:cNvSpPr txBox="1"/>
      </xdr:nvSpPr>
      <xdr:spPr>
        <a:xfrm>
          <a:off x="22212300" y="13092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102181</xdr:rowOff>
    </xdr:from>
    <xdr:to>
      <xdr:col>112</xdr:col>
      <xdr:colOff>38100</xdr:colOff>
      <xdr:row>77</xdr:row>
      <xdr:rowOff>32331</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1272500" y="13132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23458</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1056111" y="13225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125293</xdr:rowOff>
    </xdr:from>
    <xdr:to>
      <xdr:col>107</xdr:col>
      <xdr:colOff>101600</xdr:colOff>
      <xdr:row>77</xdr:row>
      <xdr:rowOff>55443</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0383500" y="13155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46570</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20167111" y="13248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165641</xdr:rowOff>
    </xdr:from>
    <xdr:to>
      <xdr:col>102</xdr:col>
      <xdr:colOff>165100</xdr:colOff>
      <xdr:row>76</xdr:row>
      <xdr:rowOff>95791</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9494500" y="13024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112318</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9278111" y="12799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170534</xdr:rowOff>
    </xdr:from>
    <xdr:to>
      <xdr:col>98</xdr:col>
      <xdr:colOff>38100</xdr:colOff>
      <xdr:row>77</xdr:row>
      <xdr:rowOff>100684</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18605500" y="13200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91811</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389111" y="13293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1" name="前年度繰上充用金グラフ枠">
          <a:extLst>
            <a:ext uri="{FF2B5EF4-FFF2-40B4-BE49-F238E27FC236}">
              <a16:creationId xmlns:a16="http://schemas.microsoft.com/office/drawing/2014/main" id="{00000000-0008-0000-0600-000085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3" name="前年度繰上充用金最小値テキスト">
          <a:extLst>
            <a:ext uri="{FF2B5EF4-FFF2-40B4-BE49-F238E27FC236}">
              <a16:creationId xmlns:a16="http://schemas.microsoft.com/office/drawing/2014/main" id="{00000000-0008-0000-0600-000087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5" name="前年度繰上充用金最大値テキスト">
          <a:extLst>
            <a:ext uri="{FF2B5EF4-FFF2-40B4-BE49-F238E27FC236}">
              <a16:creationId xmlns:a16="http://schemas.microsoft.com/office/drawing/2014/main" id="{00000000-0008-0000-0600-000089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8" name="前年度繰上充用金平均値テキスト">
          <a:extLst>
            <a:ext uri="{FF2B5EF4-FFF2-40B4-BE49-F238E27FC236}">
              <a16:creationId xmlns:a16="http://schemas.microsoft.com/office/drawing/2014/main" id="{00000000-0008-0000-0600-00008C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6" name="直線コネクタ 915">
          <a:extLst>
            <a:ext uri="{FF2B5EF4-FFF2-40B4-BE49-F238E27FC236}">
              <a16:creationId xmlns:a16="http://schemas.microsoft.com/office/drawing/2014/main" id="{00000000-0008-0000-0600-000094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7" name="前年度繰上充用金該当値テキスト">
          <a:extLst>
            <a:ext uri="{FF2B5EF4-FFF2-40B4-BE49-F238E27FC236}">
              <a16:creationId xmlns:a16="http://schemas.microsoft.com/office/drawing/2014/main" id="{00000000-0008-0000-0600-00009F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7" name="正方形/長方形 936">
          <a:extLst>
            <a:ext uri="{FF2B5EF4-FFF2-40B4-BE49-F238E27FC236}">
              <a16:creationId xmlns:a16="http://schemas.microsoft.com/office/drawing/2014/main" id="{00000000-0008-0000-0600-0000A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en-US" altLang="ja-JP" sz="1300" baseline="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latin typeface="ＭＳ Ｐゴシック" panose="020B0600070205080204" pitchFamily="50" charset="-128"/>
              <a:ea typeface="ＭＳ Ｐゴシック" panose="020B0600070205080204" pitchFamily="50" charset="-128"/>
            </a:rPr>
            <a:t>525,763</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6.1</a:t>
          </a:r>
          <a:r>
            <a:rPr kumimoji="1" lang="ja-JP" altLang="en-US" sz="1300">
              <a:latin typeface="ＭＳ Ｐゴシック" panose="020B0600070205080204" pitchFamily="50" charset="-128"/>
              <a:ea typeface="ＭＳ Ｐゴシック" panose="020B0600070205080204" pitchFamily="50" charset="-128"/>
            </a:rPr>
            <a:t>％減）となっている。</a:t>
          </a:r>
        </a:p>
        <a:p>
          <a:r>
            <a:rPr kumimoji="1" lang="ja-JP" altLang="en-US" sz="1300">
              <a:latin typeface="ＭＳ Ｐゴシック" panose="020B0600070205080204" pitchFamily="50" charset="-128"/>
              <a:ea typeface="ＭＳ Ｐゴシック" panose="020B0600070205080204" pitchFamily="50" charset="-128"/>
            </a:rPr>
            <a:t>　人件費は、住民一人当たり</a:t>
          </a:r>
          <a:r>
            <a:rPr kumimoji="1" lang="en-US" altLang="ja-JP" sz="1300">
              <a:latin typeface="ＭＳ Ｐゴシック" panose="020B0600070205080204" pitchFamily="50" charset="-128"/>
              <a:ea typeface="ＭＳ Ｐゴシック" panose="020B0600070205080204" pitchFamily="50" charset="-128"/>
            </a:rPr>
            <a:t>93,315</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7.4</a:t>
          </a:r>
          <a:r>
            <a:rPr kumimoji="1" lang="ja-JP" altLang="en-US" sz="1300">
              <a:latin typeface="ＭＳ Ｐゴシック" panose="020B0600070205080204" pitchFamily="50" charset="-128"/>
              <a:ea typeface="ＭＳ Ｐゴシック" panose="020B0600070205080204" pitchFamily="50" charset="-128"/>
            </a:rPr>
            <a:t>％増）となっており、人事院勧告による給与改定によるものである。</a:t>
          </a:r>
        </a:p>
        <a:p>
          <a:r>
            <a:rPr kumimoji="1" lang="ja-JP" altLang="en-US" sz="1300">
              <a:latin typeface="ＭＳ Ｐゴシック" panose="020B0600070205080204" pitchFamily="50" charset="-128"/>
              <a:ea typeface="ＭＳ Ｐゴシック" panose="020B0600070205080204" pitchFamily="50" charset="-128"/>
            </a:rPr>
            <a:t>　物件費は、住民一人当たり</a:t>
          </a:r>
          <a:r>
            <a:rPr kumimoji="1" lang="en-US" altLang="ja-JP" sz="1300">
              <a:latin typeface="ＭＳ Ｐゴシック" panose="020B0600070205080204" pitchFamily="50" charset="-128"/>
              <a:ea typeface="ＭＳ Ｐゴシック" panose="020B0600070205080204" pitchFamily="50" charset="-128"/>
            </a:rPr>
            <a:t>80,871</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％減）となっており、保育所等業務効率化（</a:t>
          </a:r>
          <a:r>
            <a:rPr kumimoji="1" lang="en-US" altLang="ja-JP" sz="1300">
              <a:latin typeface="ＭＳ Ｐゴシック" panose="020B0600070205080204" pitchFamily="50" charset="-128"/>
              <a:ea typeface="ＭＳ Ｐゴシック" panose="020B0600070205080204" pitchFamily="50" charset="-128"/>
            </a:rPr>
            <a:t>ICT</a:t>
          </a:r>
          <a:r>
            <a:rPr kumimoji="1" lang="ja-JP" altLang="en-US" sz="1300">
              <a:latin typeface="ＭＳ Ｐゴシック" panose="020B0600070205080204" pitchFamily="50" charset="-128"/>
              <a:ea typeface="ＭＳ Ｐゴシック" panose="020B0600070205080204" pitchFamily="50" charset="-128"/>
            </a:rPr>
            <a:t>化）推進事業の完了等の減によるものである。</a:t>
          </a:r>
        </a:p>
        <a:p>
          <a:r>
            <a:rPr kumimoji="1" lang="ja-JP" altLang="en-US" sz="1300">
              <a:latin typeface="ＭＳ Ｐゴシック" panose="020B0600070205080204" pitchFamily="50" charset="-128"/>
              <a:ea typeface="ＭＳ Ｐゴシック" panose="020B0600070205080204" pitchFamily="50" charset="-128"/>
            </a:rPr>
            <a:t>　補助費は、住民一人当たり</a:t>
          </a:r>
          <a:r>
            <a:rPr kumimoji="1" lang="en-US" altLang="ja-JP" sz="1300">
              <a:latin typeface="ＭＳ Ｐゴシック" panose="020B0600070205080204" pitchFamily="50" charset="-128"/>
              <a:ea typeface="ＭＳ Ｐゴシック" panose="020B0600070205080204" pitchFamily="50" charset="-128"/>
            </a:rPr>
            <a:t>55,168</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16.5</a:t>
          </a:r>
          <a:r>
            <a:rPr kumimoji="1" lang="ja-JP" altLang="en-US" sz="1300">
              <a:latin typeface="ＭＳ Ｐゴシック" panose="020B0600070205080204" pitchFamily="50" charset="-128"/>
              <a:ea typeface="ＭＳ Ｐゴシック" panose="020B0600070205080204" pitchFamily="50" charset="-128"/>
            </a:rPr>
            <a:t>％減）となっており、病院事業会計負担金の減によるものである。</a:t>
          </a:r>
        </a:p>
        <a:p>
          <a:r>
            <a:rPr kumimoji="1" lang="ja-JP" altLang="en-US" sz="1300">
              <a:latin typeface="ＭＳ Ｐゴシック" panose="020B0600070205080204" pitchFamily="50" charset="-128"/>
              <a:ea typeface="ＭＳ Ｐゴシック" panose="020B0600070205080204" pitchFamily="50" charset="-128"/>
            </a:rPr>
            <a:t>　普通建設事業費は、住民一人当たり</a:t>
          </a:r>
          <a:r>
            <a:rPr kumimoji="1" lang="en-US" altLang="ja-JP" sz="1300">
              <a:latin typeface="ＭＳ Ｐゴシック" panose="020B0600070205080204" pitchFamily="50" charset="-128"/>
              <a:ea typeface="ＭＳ Ｐゴシック" panose="020B0600070205080204" pitchFamily="50" charset="-128"/>
            </a:rPr>
            <a:t>45,779</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51.7</a:t>
          </a:r>
          <a:r>
            <a:rPr kumimoji="1" lang="ja-JP" altLang="en-US" sz="1300">
              <a:latin typeface="ＭＳ Ｐゴシック" panose="020B0600070205080204" pitchFamily="50" charset="-128"/>
              <a:ea typeface="ＭＳ Ｐゴシック" panose="020B0600070205080204" pitchFamily="50" charset="-128"/>
            </a:rPr>
            <a:t>％減）となっており野洲駅前の土地の所管替えに伴う土地代の皆減によるものである。</a:t>
          </a:r>
        </a:p>
        <a:p>
          <a:r>
            <a:rPr kumimoji="1" lang="ja-JP" altLang="en-US" sz="1300">
              <a:latin typeface="ＭＳ Ｐゴシック" panose="020B0600070205080204" pitchFamily="50" charset="-128"/>
              <a:ea typeface="ＭＳ Ｐゴシック" panose="020B0600070205080204" pitchFamily="50" charset="-128"/>
            </a:rPr>
            <a:t>　積立金は、住民一人当たり</a:t>
          </a:r>
          <a:r>
            <a:rPr kumimoji="1" lang="en-US" altLang="ja-JP" sz="1300">
              <a:latin typeface="ＭＳ Ｐゴシック" panose="020B0600070205080204" pitchFamily="50" charset="-128"/>
              <a:ea typeface="ＭＳ Ｐゴシック" panose="020B0600070205080204" pitchFamily="50" charset="-128"/>
            </a:rPr>
            <a:t>46,223</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3.9</a:t>
          </a:r>
          <a:r>
            <a:rPr kumimoji="1" lang="ja-JP" altLang="en-US" sz="1300">
              <a:latin typeface="ＭＳ Ｐゴシック" panose="020B0600070205080204" pitchFamily="50" charset="-128"/>
              <a:ea typeface="ＭＳ Ｐゴシック" panose="020B0600070205080204" pitchFamily="50" charset="-128"/>
            </a:rPr>
            <a:t>％増）となっており、普通交付税の追加交付を財政調整基金などに積み立てたことによるものである。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滋賀県野洲市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50,607
49,453
80.15
27,321,110
26,607,294
627,070
14,000,020
26,133,755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29.1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37287</xdr:rowOff>
    </xdr:from>
    <xdr:to>
      <xdr:col>24</xdr:col>
      <xdr:colOff>62865</xdr:colOff>
      <xdr:row>38</xdr:row>
      <xdr:rowOff>15799</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352237"/>
          <a:ext cx="1270" cy="11786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19626</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34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15799</xdr:rowOff>
    </xdr:from>
    <xdr:to>
      <xdr:col>24</xdr:col>
      <xdr:colOff>152400</xdr:colOff>
      <xdr:row>38</xdr:row>
      <xdr:rowOff>15799</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30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155414</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12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4,849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37287</xdr:rowOff>
    </xdr:from>
    <xdr:to>
      <xdr:col>24</xdr:col>
      <xdr:colOff>152400</xdr:colOff>
      <xdr:row>31</xdr:row>
      <xdr:rowOff>37287</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352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120498</xdr:rowOff>
    </xdr:from>
    <xdr:to>
      <xdr:col>24</xdr:col>
      <xdr:colOff>63500</xdr:colOff>
      <xdr:row>34</xdr:row>
      <xdr:rowOff>167589</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5949798"/>
          <a:ext cx="838200" cy="47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146880</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76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168453</xdr:rowOff>
    </xdr:from>
    <xdr:to>
      <xdr:col>24</xdr:col>
      <xdr:colOff>114300</xdr:colOff>
      <xdr:row>35</xdr:row>
      <xdr:rowOff>98603</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997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120498</xdr:rowOff>
    </xdr:from>
    <xdr:to>
      <xdr:col>19</xdr:col>
      <xdr:colOff>177800</xdr:colOff>
      <xdr:row>34</xdr:row>
      <xdr:rowOff>140157</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5949798"/>
          <a:ext cx="889000" cy="19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47752</xdr:rowOff>
    </xdr:from>
    <xdr:to>
      <xdr:col>20</xdr:col>
      <xdr:colOff>38100</xdr:colOff>
      <xdr:row>35</xdr:row>
      <xdr:rowOff>149352</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48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140479</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141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116840</xdr:rowOff>
    </xdr:from>
    <xdr:to>
      <xdr:col>15</xdr:col>
      <xdr:colOff>50800</xdr:colOff>
      <xdr:row>34</xdr:row>
      <xdr:rowOff>140157</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5946140"/>
          <a:ext cx="889000" cy="233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58725</xdr:rowOff>
    </xdr:from>
    <xdr:to>
      <xdr:col>15</xdr:col>
      <xdr:colOff>101600</xdr:colOff>
      <xdr:row>35</xdr:row>
      <xdr:rowOff>160325</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59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151452</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52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134214</xdr:rowOff>
    </xdr:from>
    <xdr:to>
      <xdr:col>10</xdr:col>
      <xdr:colOff>114300</xdr:colOff>
      <xdr:row>34</xdr:row>
      <xdr:rowOff>116840</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5792064"/>
          <a:ext cx="889000" cy="15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67869</xdr:rowOff>
    </xdr:from>
    <xdr:to>
      <xdr:col>10</xdr:col>
      <xdr:colOff>165100</xdr:colOff>
      <xdr:row>35</xdr:row>
      <xdr:rowOff>169469</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68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160596</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161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75641</xdr:rowOff>
    </xdr:from>
    <xdr:to>
      <xdr:col>6</xdr:col>
      <xdr:colOff>38100</xdr:colOff>
      <xdr:row>36</xdr:row>
      <xdr:rowOff>5791</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76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168368</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169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116789</xdr:rowOff>
    </xdr:from>
    <xdr:to>
      <xdr:col>24</xdr:col>
      <xdr:colOff>114300</xdr:colOff>
      <xdr:row>35</xdr:row>
      <xdr:rowOff>46939</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946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139666</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797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69698</xdr:rowOff>
    </xdr:from>
    <xdr:to>
      <xdr:col>20</xdr:col>
      <xdr:colOff>38100</xdr:colOff>
      <xdr:row>34</xdr:row>
      <xdr:rowOff>171298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898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16375</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674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89357</xdr:rowOff>
    </xdr:from>
    <xdr:to>
      <xdr:col>15</xdr:col>
      <xdr:colOff>101600</xdr:colOff>
      <xdr:row>35</xdr:row>
      <xdr:rowOff>19507</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918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36034</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693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66040</xdr:rowOff>
    </xdr:from>
    <xdr:to>
      <xdr:col>10</xdr:col>
      <xdr:colOff>165100</xdr:colOff>
      <xdr:row>34</xdr:row>
      <xdr:rowOff>167640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895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12717</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670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83414</xdr:rowOff>
    </xdr:from>
    <xdr:to>
      <xdr:col>6</xdr:col>
      <xdr:colOff>38100</xdr:colOff>
      <xdr:row>34</xdr:row>
      <xdr:rowOff>13564</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741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30091</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516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138054</xdr:rowOff>
    </xdr:from>
    <xdr:to>
      <xdr:col>24</xdr:col>
      <xdr:colOff>62865</xdr:colOff>
      <xdr:row>57</xdr:row>
      <xdr:rowOff>105250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710554"/>
          <a:ext cx="1270" cy="11673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109077</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881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105250</xdr:rowOff>
    </xdr:from>
    <xdr:to>
      <xdr:col>24</xdr:col>
      <xdr:colOff>152400</xdr:colOff>
      <xdr:row>57</xdr:row>
      <xdr:rowOff>105250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877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84731</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485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190,216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138054</xdr:rowOff>
    </xdr:from>
    <xdr:to>
      <xdr:col>24</xdr:col>
      <xdr:colOff>152400</xdr:colOff>
      <xdr:row>50</xdr:row>
      <xdr:rowOff>138054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7105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89576</xdr:rowOff>
    </xdr:from>
    <xdr:to>
      <xdr:col>24</xdr:col>
      <xdr:colOff>63500</xdr:colOff>
      <xdr:row>54</xdr:row>
      <xdr:rowOff>92174</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3797300" y="9176426"/>
          <a:ext cx="838200" cy="174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46996</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4767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68569</xdr:rowOff>
    </xdr:from>
    <xdr:to>
      <xdr:col>24</xdr:col>
      <xdr:colOff>114300</xdr:colOff>
      <xdr:row>55</xdr:row>
      <xdr:rowOff>170169</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498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53</xdr:row>
      <xdr:rowOff>89576</xdr:rowOff>
    </xdr:from>
    <xdr:to>
      <xdr:col>19</xdr:col>
      <xdr:colOff>177800</xdr:colOff>
      <xdr:row>54</xdr:row>
      <xdr:rowOff>6655</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908300" y="9176426"/>
          <a:ext cx="889000" cy="88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120401</xdr:rowOff>
    </xdr:from>
    <xdr:to>
      <xdr:col>20</xdr:col>
      <xdr:colOff>38100</xdr:colOff>
      <xdr:row>56</xdr:row>
      <xdr:rowOff>50551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550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41678</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642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6655</xdr:rowOff>
    </xdr:from>
    <xdr:to>
      <xdr:col>15</xdr:col>
      <xdr:colOff>50800</xdr:colOff>
      <xdr:row>55</xdr:row>
      <xdr:rowOff>136256</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019300" y="9264955"/>
          <a:ext cx="889000" cy="301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113223</xdr:rowOff>
    </xdr:from>
    <xdr:to>
      <xdr:col>15</xdr:col>
      <xdr:colOff>101600</xdr:colOff>
      <xdr:row>56</xdr:row>
      <xdr:rowOff>43373</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542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34500</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635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123637</xdr:rowOff>
    </xdr:from>
    <xdr:to>
      <xdr:col>10</xdr:col>
      <xdr:colOff>114300</xdr:colOff>
      <xdr:row>55</xdr:row>
      <xdr:rowOff>136256</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9039037"/>
          <a:ext cx="889000" cy="526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124661</xdr:rowOff>
    </xdr:from>
    <xdr:to>
      <xdr:col>10</xdr:col>
      <xdr:colOff>165100</xdr:colOff>
      <xdr:row>56</xdr:row>
      <xdr:rowOff>54811</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554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45938</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52111" y="9647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51</xdr:row>
      <xdr:rowOff>90637</xdr:rowOff>
    </xdr:from>
    <xdr:to>
      <xdr:col>6</xdr:col>
      <xdr:colOff>38100</xdr:colOff>
      <xdr:row>52</xdr:row>
      <xdr:rowOff>20787</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883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50</xdr:row>
      <xdr:rowOff>37314</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30795" y="8609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41374</xdr:rowOff>
    </xdr:from>
    <xdr:to>
      <xdr:col>24</xdr:col>
      <xdr:colOff>114300</xdr:colOff>
      <xdr:row>54</xdr:row>
      <xdr:rowOff>142974</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299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64251</xdr:rowOff>
    </xdr:from>
    <xdr:ext cx="599010"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1511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53</xdr:row>
      <xdr:rowOff>38776</xdr:rowOff>
    </xdr:from>
    <xdr:to>
      <xdr:col>20</xdr:col>
      <xdr:colOff>38100</xdr:colOff>
      <xdr:row>53</xdr:row>
      <xdr:rowOff>140376</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125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51</xdr:row>
      <xdr:rowOff>156903</xdr:rowOff>
    </xdr:from>
    <xdr:ext cx="59901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497795" y="8900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53</xdr:row>
      <xdr:rowOff>127305</xdr:rowOff>
    </xdr:from>
    <xdr:to>
      <xdr:col>15</xdr:col>
      <xdr:colOff>101600</xdr:colOff>
      <xdr:row>54</xdr:row>
      <xdr:rowOff>57455</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214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52</xdr:row>
      <xdr:rowOff>73982</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08795" y="89893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85456</xdr:rowOff>
    </xdr:from>
    <xdr:to>
      <xdr:col>10</xdr:col>
      <xdr:colOff>165100</xdr:colOff>
      <xdr:row>56</xdr:row>
      <xdr:rowOff>15606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515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32133</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52111" y="9290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52</xdr:row>
      <xdr:rowOff>72837</xdr:rowOff>
    </xdr:from>
    <xdr:to>
      <xdr:col>6</xdr:col>
      <xdr:colOff>38100</xdr:colOff>
      <xdr:row>53</xdr:row>
      <xdr:rowOff>2987</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8988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165564</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30795" y="9080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153188</xdr:rowOff>
    </xdr:from>
    <xdr:to>
      <xdr:col>24</xdr:col>
      <xdr:colOff>62865</xdr:colOff>
      <xdr:row>78</xdr:row>
      <xdr:rowOff>76116</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54688"/>
          <a:ext cx="1270" cy="12945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79943</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453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76116</xdr:rowOff>
    </xdr:from>
    <xdr:to>
      <xdr:col>24</xdr:col>
      <xdr:colOff>152400</xdr:colOff>
      <xdr:row>78</xdr:row>
      <xdr:rowOff>76116</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449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99865</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29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256,761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153188</xdr:rowOff>
    </xdr:from>
    <xdr:to>
      <xdr:col>24</xdr:col>
      <xdr:colOff>152400</xdr:colOff>
      <xdr:row>70</xdr:row>
      <xdr:rowOff>153188</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546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125962</xdr:rowOff>
    </xdr:from>
    <xdr:to>
      <xdr:col>24</xdr:col>
      <xdr:colOff>63500</xdr:colOff>
      <xdr:row>75</xdr:row>
      <xdr:rowOff>57872</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813262"/>
          <a:ext cx="838200" cy="103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120918</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8082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142491</xdr:rowOff>
    </xdr:from>
    <xdr:to>
      <xdr:col>24</xdr:col>
      <xdr:colOff>114300</xdr:colOff>
      <xdr:row>75</xdr:row>
      <xdr:rowOff>72641</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2829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57872</xdr:rowOff>
    </xdr:from>
    <xdr:to>
      <xdr:col>19</xdr:col>
      <xdr:colOff>177800</xdr:colOff>
      <xdr:row>76</xdr:row>
      <xdr:rowOff>55128</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2916622"/>
          <a:ext cx="889000" cy="168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104184</xdr:rowOff>
    </xdr:from>
    <xdr:to>
      <xdr:col>20</xdr:col>
      <xdr:colOff>38100</xdr:colOff>
      <xdr:row>76</xdr:row>
      <xdr:rowOff>34333</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296293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25460</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055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139406</xdr:rowOff>
    </xdr:from>
    <xdr:to>
      <xdr:col>15</xdr:col>
      <xdr:colOff>50800</xdr:colOff>
      <xdr:row>76</xdr:row>
      <xdr:rowOff>55128</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2998156"/>
          <a:ext cx="889000" cy="87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44258</xdr:rowOff>
    </xdr:from>
    <xdr:to>
      <xdr:col>15</xdr:col>
      <xdr:colOff>101600</xdr:colOff>
      <xdr:row>76</xdr:row>
      <xdr:rowOff>145858</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074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136985</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167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139406</xdr:rowOff>
    </xdr:from>
    <xdr:to>
      <xdr:col>10</xdr:col>
      <xdr:colOff>114300</xdr:colOff>
      <xdr:row>77</xdr:row>
      <xdr:rowOff>59375</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2998156"/>
          <a:ext cx="889000" cy="262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124801</xdr:rowOff>
    </xdr:from>
    <xdr:to>
      <xdr:col>10</xdr:col>
      <xdr:colOff>165100</xdr:colOff>
      <xdr:row>76</xdr:row>
      <xdr:rowOff>54952</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298355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46079</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0762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60520</xdr:rowOff>
    </xdr:from>
    <xdr:to>
      <xdr:col>6</xdr:col>
      <xdr:colOff>38100</xdr:colOff>
      <xdr:row>77</xdr:row>
      <xdr:rowOff>162120</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262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153247</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354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75162</xdr:rowOff>
    </xdr:from>
    <xdr:to>
      <xdr:col>24</xdr:col>
      <xdr:colOff>114300</xdr:colOff>
      <xdr:row>75</xdr:row>
      <xdr:rowOff>5312</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762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98039</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613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7072</xdr:rowOff>
    </xdr:from>
    <xdr:to>
      <xdr:col>20</xdr:col>
      <xdr:colOff>38100</xdr:colOff>
      <xdr:row>75</xdr:row>
      <xdr:rowOff>108672</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865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125199</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641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4328</xdr:rowOff>
    </xdr:from>
    <xdr:to>
      <xdr:col>15</xdr:col>
      <xdr:colOff>101600</xdr:colOff>
      <xdr:row>76</xdr:row>
      <xdr:rowOff>105928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034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122456</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8097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88606</xdr:rowOff>
    </xdr:from>
    <xdr:to>
      <xdr:col>10</xdr:col>
      <xdr:colOff>165100</xdr:colOff>
      <xdr:row>76</xdr:row>
      <xdr:rowOff>18755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294735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35283</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722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8575</xdr:rowOff>
    </xdr:from>
    <xdr:to>
      <xdr:col>6</xdr:col>
      <xdr:colOff>38100</xdr:colOff>
      <xdr:row>77</xdr:row>
      <xdr:rowOff>110175</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210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126702</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985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74454</xdr:rowOff>
    </xdr:from>
    <xdr:to>
      <xdr:col>24</xdr:col>
      <xdr:colOff>62865</xdr:colOff>
      <xdr:row>98</xdr:row>
      <xdr:rowOff>114288</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504954"/>
          <a:ext cx="1270" cy="14114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118115</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920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114288</xdr:rowOff>
    </xdr:from>
    <xdr:to>
      <xdr:col>24</xdr:col>
      <xdr:colOff>152400</xdr:colOff>
      <xdr:row>98</xdr:row>
      <xdr:rowOff>114288</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916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21131</xdr:rowOff>
    </xdr:from>
    <xdr:ext cx="534377"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280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99,425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74454</xdr:rowOff>
    </xdr:from>
    <xdr:to>
      <xdr:col>24</xdr:col>
      <xdr:colOff>152400</xdr:colOff>
      <xdr:row>90</xdr:row>
      <xdr:rowOff>74454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5049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125737</xdr:rowOff>
    </xdr:from>
    <xdr:to>
      <xdr:col>24</xdr:col>
      <xdr:colOff>63500</xdr:colOff>
      <xdr:row>96</xdr:row>
      <xdr:rowOff>22752</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6413487"/>
          <a:ext cx="838200" cy="68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27379</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4865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48952</xdr:rowOff>
    </xdr:from>
    <xdr:to>
      <xdr:col>24</xdr:col>
      <xdr:colOff>114300</xdr:colOff>
      <xdr:row>96</xdr:row>
      <xdr:rowOff>150552</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508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125737</xdr:rowOff>
    </xdr:from>
    <xdr:to>
      <xdr:col>19</xdr:col>
      <xdr:colOff>177800</xdr:colOff>
      <xdr:row>96</xdr:row>
      <xdr:rowOff>14618</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413487"/>
          <a:ext cx="889000" cy="60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45465</xdr:rowOff>
    </xdr:from>
    <xdr:to>
      <xdr:col>20</xdr:col>
      <xdr:colOff>38100</xdr:colOff>
      <xdr:row>96</xdr:row>
      <xdr:rowOff>147065</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504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138192</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597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14618</xdr:rowOff>
    </xdr:from>
    <xdr:to>
      <xdr:col>15</xdr:col>
      <xdr:colOff>50800</xdr:colOff>
      <xdr:row>96</xdr:row>
      <xdr:rowOff>38412</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473818"/>
          <a:ext cx="889000" cy="23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151975</xdr:rowOff>
    </xdr:from>
    <xdr:to>
      <xdr:col>15</xdr:col>
      <xdr:colOff>101600</xdr:colOff>
      <xdr:row>96</xdr:row>
      <xdr:rowOff>82125</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439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73252</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532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5511</xdr:rowOff>
    </xdr:from>
    <xdr:to>
      <xdr:col>10</xdr:col>
      <xdr:colOff>114300</xdr:colOff>
      <xdr:row>96</xdr:row>
      <xdr:rowOff>38412</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a:off x="1130300" y="16121811"/>
          <a:ext cx="889000" cy="375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133725</xdr:rowOff>
    </xdr:from>
    <xdr:to>
      <xdr:col>10</xdr:col>
      <xdr:colOff>165100</xdr:colOff>
      <xdr:row>96</xdr:row>
      <xdr:rowOff>63875</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421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80402</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196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60534</xdr:rowOff>
    </xdr:from>
    <xdr:to>
      <xdr:col>6</xdr:col>
      <xdr:colOff>38100</xdr:colOff>
      <xdr:row>96</xdr:row>
      <xdr:rowOff>162134</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519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153261</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612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143402</xdr:rowOff>
    </xdr:from>
    <xdr:to>
      <xdr:col>24</xdr:col>
      <xdr:colOff>114300</xdr:colOff>
      <xdr:row>96</xdr:row>
      <xdr:rowOff>73552</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431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166279</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282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74937</xdr:rowOff>
    </xdr:from>
    <xdr:to>
      <xdr:col>20</xdr:col>
      <xdr:colOff>38100</xdr:colOff>
      <xdr:row>96</xdr:row>
      <xdr:rowOff>5087</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362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21614</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137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135268</xdr:rowOff>
    </xdr:from>
    <xdr:to>
      <xdr:col>15</xdr:col>
      <xdr:colOff>101600</xdr:colOff>
      <xdr:row>96</xdr:row>
      <xdr:rowOff>65418</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423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81945</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198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159062</xdr:rowOff>
    </xdr:from>
    <xdr:to>
      <xdr:col>10</xdr:col>
      <xdr:colOff>165100</xdr:colOff>
      <xdr:row>96</xdr:row>
      <xdr:rowOff>89212</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446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80339</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539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126161</xdr:rowOff>
    </xdr:from>
    <xdr:to>
      <xdr:col>6</xdr:col>
      <xdr:colOff>38100</xdr:colOff>
      <xdr:row>94</xdr:row>
      <xdr:rowOff>56311</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071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92</xdr:row>
      <xdr:rowOff>72838</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5846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21970</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38299</xdr:rowOff>
    </xdr:from>
    <xdr:ext cx="53129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72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55118</xdr:rowOff>
    </xdr:from>
    <xdr:to>
      <xdr:col>54</xdr:col>
      <xdr:colOff>189865</xdr:colOff>
      <xdr:row>39</xdr:row>
      <xdr:rowOff>98878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198618"/>
          <a:ext cx="1270" cy="1586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1795</xdr:rowOff>
    </xdr:from>
    <xdr:ext cx="534377"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4973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14,577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55118</xdr:rowOff>
    </xdr:from>
    <xdr:to>
      <xdr:col>55</xdr:col>
      <xdr:colOff>88900</xdr:colOff>
      <xdr:row>30</xdr:row>
      <xdr:rowOff>55118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198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24312</xdr:rowOff>
    </xdr:from>
    <xdr:to>
      <xdr:col>55</xdr:col>
      <xdr:colOff>0</xdr:colOff>
      <xdr:row>39</xdr:row>
      <xdr:rowOff>42600</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9639300" y="6710862"/>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119397</xdr:rowOff>
    </xdr:from>
    <xdr:ext cx="469744"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4630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96520</xdr:rowOff>
    </xdr:from>
    <xdr:to>
      <xdr:col>55</xdr:col>
      <xdr:colOff>50800</xdr:colOff>
      <xdr:row>39</xdr:row>
      <xdr:rowOff>26670</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611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24312</xdr:rowOff>
    </xdr:from>
    <xdr:to>
      <xdr:col>50</xdr:col>
      <xdr:colOff>114300</xdr:colOff>
      <xdr:row>39</xdr:row>
      <xdr:rowOff>26488</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8750300" y="6710862"/>
          <a:ext cx="889000" cy="2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84328</xdr:rowOff>
    </xdr:from>
    <xdr:to>
      <xdr:col>50</xdr:col>
      <xdr:colOff>165100</xdr:colOff>
      <xdr:row>39</xdr:row>
      <xdr:rowOff>14478</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59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31005</xdr:rowOff>
    </xdr:from>
    <xdr:ext cx="469744"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04428" y="6374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26488</xdr:rowOff>
    </xdr:from>
    <xdr:to>
      <xdr:col>45</xdr:col>
      <xdr:colOff>177800</xdr:colOff>
      <xdr:row>39</xdr:row>
      <xdr:rowOff>27904</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7861300" y="6713038"/>
          <a:ext cx="889000" cy="1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86070</xdr:rowOff>
    </xdr:from>
    <xdr:to>
      <xdr:col>46</xdr:col>
      <xdr:colOff>38100</xdr:colOff>
      <xdr:row>39</xdr:row>
      <xdr:rowOff>16220</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60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32747</xdr:rowOff>
    </xdr:from>
    <xdr:ext cx="469744"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15428" y="6376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27904</xdr:rowOff>
    </xdr:from>
    <xdr:to>
      <xdr:col>41</xdr:col>
      <xdr:colOff>50800</xdr:colOff>
      <xdr:row>39</xdr:row>
      <xdr:rowOff>28012</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flipV="1">
          <a:off x="6972300" y="6714454"/>
          <a:ext cx="889000" cy="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84546</xdr:rowOff>
    </xdr:from>
    <xdr:to>
      <xdr:col>41</xdr:col>
      <xdr:colOff>101600</xdr:colOff>
      <xdr:row>39</xdr:row>
      <xdr:rowOff>14696</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599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31223</xdr:rowOff>
    </xdr:from>
    <xdr:ext cx="469744"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26428" y="6374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84981</xdr:rowOff>
    </xdr:from>
    <xdr:to>
      <xdr:col>36</xdr:col>
      <xdr:colOff>165100</xdr:colOff>
      <xdr:row>39</xdr:row>
      <xdr:rowOff>15131</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600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31658</xdr:rowOff>
    </xdr:from>
    <xdr:ext cx="469744"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37428" y="6375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163250</xdr:rowOff>
    </xdr:from>
    <xdr:to>
      <xdr:col>55</xdr:col>
      <xdr:colOff>50800</xdr:colOff>
      <xdr:row>39</xdr:row>
      <xdr:rowOff>93400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667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78177</xdr:rowOff>
    </xdr:from>
    <xdr:ext cx="378565"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65932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144962</xdr:rowOff>
    </xdr:from>
    <xdr:to>
      <xdr:col>50</xdr:col>
      <xdr:colOff>165100</xdr:colOff>
      <xdr:row>39</xdr:row>
      <xdr:rowOff>75112</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6660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66239</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450017" y="67527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147138</xdr:rowOff>
    </xdr:from>
    <xdr:to>
      <xdr:col>46</xdr:col>
      <xdr:colOff>38100</xdr:colOff>
      <xdr:row>39</xdr:row>
      <xdr:rowOff>77288</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662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68415</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561017" y="67549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148554</xdr:rowOff>
    </xdr:from>
    <xdr:to>
      <xdr:col>41</xdr:col>
      <xdr:colOff>101600</xdr:colOff>
      <xdr:row>39</xdr:row>
      <xdr:rowOff>78704</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663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69831</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672017" y="67563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148662</xdr:rowOff>
    </xdr:from>
    <xdr:to>
      <xdr:col>36</xdr:col>
      <xdr:colOff>165100</xdr:colOff>
      <xdr:row>39</xdr:row>
      <xdr:rowOff>78812</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6663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69939</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783017" y="67564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3237</xdr:rowOff>
    </xdr:from>
    <xdr:to>
      <xdr:col>54</xdr:col>
      <xdr:colOff>189865</xdr:colOff>
      <xdr:row>59</xdr:row>
      <xdr:rowOff>80689</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747187"/>
          <a:ext cx="1270" cy="14490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84516</xdr:rowOff>
    </xdr:from>
    <xdr:ext cx="469744"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20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80689</xdr:rowOff>
    </xdr:from>
    <xdr:to>
      <xdr:col>55</xdr:col>
      <xdr:colOff>88900</xdr:colOff>
      <xdr:row>59</xdr:row>
      <xdr:rowOff>80689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96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121364</xdr:rowOff>
    </xdr:from>
    <xdr:ext cx="599010"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522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134,786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3237</xdr:rowOff>
    </xdr:from>
    <xdr:to>
      <xdr:col>55</xdr:col>
      <xdr:colOff>88900</xdr:colOff>
      <xdr:row>51</xdr:row>
      <xdr:rowOff>3237</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74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16071</xdr:rowOff>
    </xdr:from>
    <xdr:to>
      <xdr:col>55</xdr:col>
      <xdr:colOff>0</xdr:colOff>
      <xdr:row>59</xdr:row>
      <xdr:rowOff>28111</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9639300" y="10131621"/>
          <a:ext cx="838200" cy="12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84301</xdr:rowOff>
    </xdr:from>
    <xdr:ext cx="534377"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8569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61424</xdr:rowOff>
    </xdr:from>
    <xdr:to>
      <xdr:col>55</xdr:col>
      <xdr:colOff>50800</xdr:colOff>
      <xdr:row>58</xdr:row>
      <xdr:rowOff>163024</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10005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28111</xdr:rowOff>
    </xdr:from>
    <xdr:to>
      <xdr:col>50</xdr:col>
      <xdr:colOff>114300</xdr:colOff>
      <xdr:row>59</xdr:row>
      <xdr:rowOff>28894</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8750300" y="10143661"/>
          <a:ext cx="889000" cy="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65050</xdr:rowOff>
    </xdr:from>
    <xdr:to>
      <xdr:col>50</xdr:col>
      <xdr:colOff>165100</xdr:colOff>
      <xdr:row>58</xdr:row>
      <xdr:rowOff>166650</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1000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11727</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372111" y="9784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450</xdr:rowOff>
    </xdr:from>
    <xdr:to>
      <xdr:col>45</xdr:col>
      <xdr:colOff>177800</xdr:colOff>
      <xdr:row>59</xdr:row>
      <xdr:rowOff>28894</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7861300" y="10116000"/>
          <a:ext cx="889000" cy="28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60456</xdr:rowOff>
    </xdr:from>
    <xdr:to>
      <xdr:col>46</xdr:col>
      <xdr:colOff>38100</xdr:colOff>
      <xdr:row>58</xdr:row>
      <xdr:rowOff>162056</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10004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7133</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483111" y="9779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450</xdr:rowOff>
    </xdr:from>
    <xdr:to>
      <xdr:col>41</xdr:col>
      <xdr:colOff>50800</xdr:colOff>
      <xdr:row>59</xdr:row>
      <xdr:rowOff>38953</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flipV="1">
          <a:off x="6972300" y="10116000"/>
          <a:ext cx="889000" cy="38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65430</xdr:rowOff>
    </xdr:from>
    <xdr:to>
      <xdr:col>41</xdr:col>
      <xdr:colOff>101600</xdr:colOff>
      <xdr:row>58</xdr:row>
      <xdr:rowOff>167030</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1000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12107</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594111" y="9784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81106</xdr:rowOff>
    </xdr:from>
    <xdr:to>
      <xdr:col>36</xdr:col>
      <xdr:colOff>165100</xdr:colOff>
      <xdr:row>59</xdr:row>
      <xdr:rowOff>11256</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1002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27783</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05111" y="9800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136721</xdr:rowOff>
    </xdr:from>
    <xdr:to>
      <xdr:col>55</xdr:col>
      <xdr:colOff>50800</xdr:colOff>
      <xdr:row>59</xdr:row>
      <xdr:rowOff>66871</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10080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51648</xdr:rowOff>
    </xdr:from>
    <xdr:ext cx="469744"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9995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148761</xdr:rowOff>
    </xdr:from>
    <xdr:to>
      <xdr:col>50</xdr:col>
      <xdr:colOff>165100</xdr:colOff>
      <xdr:row>59</xdr:row>
      <xdr:rowOff>78911</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10092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70038</xdr:rowOff>
    </xdr:from>
    <xdr:ext cx="469744"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404428" y="10185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149544</xdr:rowOff>
    </xdr:from>
    <xdr:to>
      <xdr:col>46</xdr:col>
      <xdr:colOff>38100</xdr:colOff>
      <xdr:row>59</xdr:row>
      <xdr:rowOff>79694</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10093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70821</xdr:rowOff>
    </xdr:from>
    <xdr:ext cx="469744"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515428" y="10186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121100</xdr:rowOff>
    </xdr:from>
    <xdr:to>
      <xdr:col>41</xdr:col>
      <xdr:colOff>101600</xdr:colOff>
      <xdr:row>59</xdr:row>
      <xdr:rowOff>51250</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1006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42377</xdr:rowOff>
    </xdr:from>
    <xdr:ext cx="469744"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626428" y="10157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159603</xdr:rowOff>
    </xdr:from>
    <xdr:to>
      <xdr:col>36</xdr:col>
      <xdr:colOff>165100</xdr:colOff>
      <xdr:row>59</xdr:row>
      <xdr:rowOff>89753</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10103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80880</xdr:rowOff>
    </xdr:from>
    <xdr:ext cx="469744"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737428" y="10196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141300</xdr:rowOff>
    </xdr:from>
    <xdr:to>
      <xdr:col>54</xdr:col>
      <xdr:colOff>189865</xdr:colOff>
      <xdr:row>78</xdr:row>
      <xdr:rowOff>98667</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2142800"/>
          <a:ext cx="1270" cy="13289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102494</xdr:rowOff>
    </xdr:from>
    <xdr:ext cx="469744"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475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98667</xdr:rowOff>
    </xdr:from>
    <xdr:to>
      <xdr:col>55</xdr:col>
      <xdr:colOff>88900</xdr:colOff>
      <xdr:row>78</xdr:row>
      <xdr:rowOff>98667</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471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87977</xdr:rowOff>
    </xdr:from>
    <xdr:ext cx="534377"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1918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59,930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141300</xdr:rowOff>
    </xdr:from>
    <xdr:to>
      <xdr:col>55</xdr:col>
      <xdr:colOff>88900</xdr:colOff>
      <xdr:row>70</xdr:row>
      <xdr:rowOff>141300</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214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90985</xdr:rowOff>
    </xdr:from>
    <xdr:to>
      <xdr:col>55</xdr:col>
      <xdr:colOff>0</xdr:colOff>
      <xdr:row>78</xdr:row>
      <xdr:rowOff>98414</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9639300" y="13464085"/>
          <a:ext cx="838200" cy="7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143713</xdr:rowOff>
    </xdr:from>
    <xdr:ext cx="534377"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30024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120836</xdr:rowOff>
    </xdr:from>
    <xdr:to>
      <xdr:col>55</xdr:col>
      <xdr:colOff>50800</xdr:colOff>
      <xdr:row>77</xdr:row>
      <xdr:rowOff>50986</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151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71394</xdr:rowOff>
    </xdr:from>
    <xdr:to>
      <xdr:col>50</xdr:col>
      <xdr:colOff>114300</xdr:colOff>
      <xdr:row>78</xdr:row>
      <xdr:rowOff>90985</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8750300" y="13444494"/>
          <a:ext cx="889000" cy="19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90866</xdr:rowOff>
    </xdr:from>
    <xdr:to>
      <xdr:col>50</xdr:col>
      <xdr:colOff>165100</xdr:colOff>
      <xdr:row>77</xdr:row>
      <xdr:rowOff>21016</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121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37543</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372111" y="12896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102026</xdr:rowOff>
    </xdr:from>
    <xdr:to>
      <xdr:col>45</xdr:col>
      <xdr:colOff>177800</xdr:colOff>
      <xdr:row>78</xdr:row>
      <xdr:rowOff>71394</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7861300" y="13303676"/>
          <a:ext cx="889000" cy="140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38722</xdr:rowOff>
    </xdr:from>
    <xdr:to>
      <xdr:col>46</xdr:col>
      <xdr:colOff>38100</xdr:colOff>
      <xdr:row>76</xdr:row>
      <xdr:rowOff>140322</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3068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156849</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483111" y="12844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102026</xdr:rowOff>
    </xdr:from>
    <xdr:to>
      <xdr:col>41</xdr:col>
      <xdr:colOff>50800</xdr:colOff>
      <xdr:row>78</xdr:row>
      <xdr:rowOff>31229</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6972300" y="13303676"/>
          <a:ext cx="889000" cy="100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51090</xdr:rowOff>
    </xdr:from>
    <xdr:to>
      <xdr:col>41</xdr:col>
      <xdr:colOff>101600</xdr:colOff>
      <xdr:row>76</xdr:row>
      <xdr:rowOff>152690</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308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169217</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594111" y="12856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1095</xdr:rowOff>
    </xdr:from>
    <xdr:to>
      <xdr:col>36</xdr:col>
      <xdr:colOff>165100</xdr:colOff>
      <xdr:row>76</xdr:row>
      <xdr:rowOff>102695</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3031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119222</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05111" y="12806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47614</xdr:rowOff>
    </xdr:from>
    <xdr:to>
      <xdr:col>55</xdr:col>
      <xdr:colOff>50800</xdr:colOff>
      <xdr:row>78</xdr:row>
      <xdr:rowOff>149214</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3420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133991</xdr:rowOff>
    </xdr:from>
    <xdr:ext cx="469744"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3335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40185</xdr:rowOff>
    </xdr:from>
    <xdr:to>
      <xdr:col>50</xdr:col>
      <xdr:colOff>165100</xdr:colOff>
      <xdr:row>78</xdr:row>
      <xdr:rowOff>141785</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3413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132912</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404428" y="13506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20594</xdr:rowOff>
    </xdr:from>
    <xdr:to>
      <xdr:col>46</xdr:col>
      <xdr:colOff>38100</xdr:colOff>
      <xdr:row>78</xdr:row>
      <xdr:rowOff>122194</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3393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113321</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515428" y="13486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51226</xdr:rowOff>
    </xdr:from>
    <xdr:to>
      <xdr:col>41</xdr:col>
      <xdr:colOff>101600</xdr:colOff>
      <xdr:row>77</xdr:row>
      <xdr:rowOff>152826</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3252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143953</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626428" y="13345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151879</xdr:rowOff>
    </xdr:from>
    <xdr:to>
      <xdr:col>36</xdr:col>
      <xdr:colOff>165100</xdr:colOff>
      <xdr:row>78</xdr:row>
      <xdr:rowOff>82029</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3353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73156</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737428" y="13446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15811</xdr:rowOff>
    </xdr:from>
    <xdr:to>
      <xdr:col>54</xdr:col>
      <xdr:colOff>189865</xdr:colOff>
      <xdr:row>97</xdr:row>
      <xdr:rowOff>150952</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10475595" y="15446311"/>
          <a:ext cx="1270" cy="1335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154779</xdr:rowOff>
    </xdr:from>
    <xdr:ext cx="534377" cy="259045"/>
    <xdr:sp macro="" textlink="">
      <xdr:nvSpPr>
        <xdr:cNvPr id="460" name="土木費最小値テキスト">
          <a:extLst>
            <a:ext uri="{FF2B5EF4-FFF2-40B4-BE49-F238E27FC236}">
              <a16:creationId xmlns:a16="http://schemas.microsoft.com/office/drawing/2014/main" id="{00000000-0008-0000-0700-0000CC010000}"/>
            </a:ext>
          </a:extLst>
        </xdr:cNvPr>
        <xdr:cNvSpPr txBox="1"/>
      </xdr:nvSpPr>
      <xdr:spPr>
        <a:xfrm>
          <a:off x="10528300" y="16785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150952</xdr:rowOff>
    </xdr:from>
    <xdr:to>
      <xdr:col>55</xdr:col>
      <xdr:colOff>88900</xdr:colOff>
      <xdr:row>97</xdr:row>
      <xdr:rowOff>150952</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6781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133938</xdr:rowOff>
    </xdr:from>
    <xdr:ext cx="599010" cy="259045"/>
    <xdr:sp macro="" textlink="">
      <xdr:nvSpPr>
        <xdr:cNvPr id="462" name="土木費最大値テキスト">
          <a:extLst>
            <a:ext uri="{FF2B5EF4-FFF2-40B4-BE49-F238E27FC236}">
              <a16:creationId xmlns:a16="http://schemas.microsoft.com/office/drawing/2014/main" id="{00000000-0008-0000-0700-0000CE010000}"/>
            </a:ext>
          </a:extLst>
        </xdr:cNvPr>
        <xdr:cNvSpPr txBox="1"/>
      </xdr:nvSpPr>
      <xdr:spPr>
        <a:xfrm>
          <a:off x="10528300" y="152215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123,755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15811</xdr:rowOff>
    </xdr:from>
    <xdr:to>
      <xdr:col>55</xdr:col>
      <xdr:colOff>88900</xdr:colOff>
      <xdr:row>90</xdr:row>
      <xdr:rowOff>15811</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5446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124143</xdr:rowOff>
    </xdr:from>
    <xdr:to>
      <xdr:col>55</xdr:col>
      <xdr:colOff>0</xdr:colOff>
      <xdr:row>97</xdr:row>
      <xdr:rowOff>150952</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9639300" y="16583343"/>
          <a:ext cx="838200" cy="19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104512</xdr:rowOff>
    </xdr:from>
    <xdr:ext cx="534377" cy="259045"/>
    <xdr:sp macro="" textlink="">
      <xdr:nvSpPr>
        <xdr:cNvPr id="465" name="土木費平均値テキスト">
          <a:extLst>
            <a:ext uri="{FF2B5EF4-FFF2-40B4-BE49-F238E27FC236}">
              <a16:creationId xmlns:a16="http://schemas.microsoft.com/office/drawing/2014/main" id="{00000000-0008-0000-0700-0000D1010000}"/>
            </a:ext>
          </a:extLst>
        </xdr:cNvPr>
        <xdr:cNvSpPr txBox="1"/>
      </xdr:nvSpPr>
      <xdr:spPr>
        <a:xfrm>
          <a:off x="10528300" y="162208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81635</xdr:rowOff>
    </xdr:from>
    <xdr:to>
      <xdr:col>55</xdr:col>
      <xdr:colOff>50800</xdr:colOff>
      <xdr:row>96</xdr:row>
      <xdr:rowOff>11785</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10426700" y="16369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124143</xdr:rowOff>
    </xdr:from>
    <xdr:to>
      <xdr:col>50</xdr:col>
      <xdr:colOff>114300</xdr:colOff>
      <xdr:row>97</xdr:row>
      <xdr:rowOff>148234</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8750300" y="16583343"/>
          <a:ext cx="889000" cy="195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112637</xdr:rowOff>
    </xdr:from>
    <xdr:to>
      <xdr:col>50</xdr:col>
      <xdr:colOff>165100</xdr:colOff>
      <xdr:row>96</xdr:row>
      <xdr:rowOff>42787</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9588500" y="1640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59314</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372111" y="16175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102070</xdr:rowOff>
    </xdr:from>
    <xdr:to>
      <xdr:col>45</xdr:col>
      <xdr:colOff>177800</xdr:colOff>
      <xdr:row>97</xdr:row>
      <xdr:rowOff>148234</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7861300" y="16732720"/>
          <a:ext cx="889000" cy="46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100037</xdr:rowOff>
    </xdr:from>
    <xdr:to>
      <xdr:col>46</xdr:col>
      <xdr:colOff>38100</xdr:colOff>
      <xdr:row>96</xdr:row>
      <xdr:rowOff>30187</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8699500" y="16387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46714</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83111" y="16163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102070</xdr:rowOff>
    </xdr:from>
    <xdr:to>
      <xdr:col>41</xdr:col>
      <xdr:colOff>50800</xdr:colOff>
      <xdr:row>97</xdr:row>
      <xdr:rowOff>138506</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flipV="1">
          <a:off x="6972300" y="16732720"/>
          <a:ext cx="889000" cy="36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109525</xdr:rowOff>
    </xdr:from>
    <xdr:to>
      <xdr:col>41</xdr:col>
      <xdr:colOff>101600</xdr:colOff>
      <xdr:row>96</xdr:row>
      <xdr:rowOff>39675</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7810500" y="1639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56202</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94111" y="1617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110426</xdr:rowOff>
    </xdr:from>
    <xdr:to>
      <xdr:col>36</xdr:col>
      <xdr:colOff>165100</xdr:colOff>
      <xdr:row>96</xdr:row>
      <xdr:rowOff>40576</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6921500" y="16398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57103</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705111" y="16173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100152</xdr:rowOff>
    </xdr:from>
    <xdr:to>
      <xdr:col>55</xdr:col>
      <xdr:colOff>50800</xdr:colOff>
      <xdr:row>98</xdr:row>
      <xdr:rowOff>30302</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10426700" y="16730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15079</xdr:rowOff>
    </xdr:from>
    <xdr:ext cx="534377" cy="259045"/>
    <xdr:sp macro="" textlink="">
      <xdr:nvSpPr>
        <xdr:cNvPr id="484" name="土木費該当値テキスト">
          <a:extLst>
            <a:ext uri="{FF2B5EF4-FFF2-40B4-BE49-F238E27FC236}">
              <a16:creationId xmlns:a16="http://schemas.microsoft.com/office/drawing/2014/main" id="{00000000-0008-0000-0700-0000E4010000}"/>
            </a:ext>
          </a:extLst>
        </xdr:cNvPr>
        <xdr:cNvSpPr txBox="1"/>
      </xdr:nvSpPr>
      <xdr:spPr>
        <a:xfrm>
          <a:off x="10528300" y="16645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73343</xdr:rowOff>
    </xdr:from>
    <xdr:to>
      <xdr:col>50</xdr:col>
      <xdr:colOff>165100</xdr:colOff>
      <xdr:row>97</xdr:row>
      <xdr:rowOff>3493</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9588500" y="16532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166070</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9372111" y="16625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97434</xdr:rowOff>
    </xdr:from>
    <xdr:to>
      <xdr:col>46</xdr:col>
      <xdr:colOff>38100</xdr:colOff>
      <xdr:row>98</xdr:row>
      <xdr:rowOff>27584</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8699500" y="16728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18711</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8483111" y="16820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51270</xdr:rowOff>
    </xdr:from>
    <xdr:to>
      <xdr:col>41</xdr:col>
      <xdr:colOff>101600</xdr:colOff>
      <xdr:row>97</xdr:row>
      <xdr:rowOff>152870</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7810500" y="1668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143997</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594111" y="16774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87706</xdr:rowOff>
    </xdr:from>
    <xdr:to>
      <xdr:col>36</xdr:col>
      <xdr:colOff>165100</xdr:colOff>
      <xdr:row>98</xdr:row>
      <xdr:rowOff>17856</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6921500" y="16718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8983</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6705111" y="16811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88303</xdr:rowOff>
    </xdr:from>
    <xdr:to>
      <xdr:col>85</xdr:col>
      <xdr:colOff>126364</xdr:colOff>
      <xdr:row>39</xdr:row>
      <xdr:rowOff>10008</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403253"/>
          <a:ext cx="1269" cy="1293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13835</xdr:rowOff>
    </xdr:from>
    <xdr:ext cx="534377"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700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10008</xdr:rowOff>
    </xdr:from>
    <xdr:to>
      <xdr:col>86</xdr:col>
      <xdr:colOff>25400</xdr:colOff>
      <xdr:row>39</xdr:row>
      <xdr:rowOff>10008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696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34980</xdr:rowOff>
    </xdr:from>
    <xdr:ext cx="534377"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5178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44,849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88303</xdr:rowOff>
    </xdr:from>
    <xdr:to>
      <xdr:col>86</xdr:col>
      <xdr:colOff>25400</xdr:colOff>
      <xdr:row>31</xdr:row>
      <xdr:rowOff>88303</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403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24752</xdr:rowOff>
    </xdr:from>
    <xdr:to>
      <xdr:col>85</xdr:col>
      <xdr:colOff>127000</xdr:colOff>
      <xdr:row>38</xdr:row>
      <xdr:rowOff>101181</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5481300" y="6539852"/>
          <a:ext cx="838200" cy="76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27309</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1995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4432</xdr:rowOff>
    </xdr:from>
    <xdr:to>
      <xdr:col>85</xdr:col>
      <xdr:colOff>177800</xdr:colOff>
      <xdr:row>37</xdr:row>
      <xdr:rowOff>106032</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34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73749</xdr:rowOff>
    </xdr:from>
    <xdr:to>
      <xdr:col>81</xdr:col>
      <xdr:colOff>50800</xdr:colOff>
      <xdr:row>38</xdr:row>
      <xdr:rowOff>101181</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4592300" y="6588849"/>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45619</xdr:rowOff>
    </xdr:from>
    <xdr:to>
      <xdr:col>81</xdr:col>
      <xdr:colOff>101600</xdr:colOff>
      <xdr:row>37</xdr:row>
      <xdr:rowOff>147219</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389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163746</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6164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73749</xdr:rowOff>
    </xdr:from>
    <xdr:to>
      <xdr:col>76</xdr:col>
      <xdr:colOff>114300</xdr:colOff>
      <xdr:row>38</xdr:row>
      <xdr:rowOff>132842</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3703300" y="6588849"/>
          <a:ext cx="889000" cy="59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91872</xdr:rowOff>
    </xdr:from>
    <xdr:to>
      <xdr:col>76</xdr:col>
      <xdr:colOff>165100</xdr:colOff>
      <xdr:row>38</xdr:row>
      <xdr:rowOff>22022</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435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38549</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6210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165646</xdr:rowOff>
    </xdr:from>
    <xdr:to>
      <xdr:col>71</xdr:col>
      <xdr:colOff>177800</xdr:colOff>
      <xdr:row>38</xdr:row>
      <xdr:rowOff>132842</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a:off x="12814300" y="6337846"/>
          <a:ext cx="889000" cy="310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85318</xdr:rowOff>
    </xdr:from>
    <xdr:to>
      <xdr:col>72</xdr:col>
      <xdr:colOff>38100</xdr:colOff>
      <xdr:row>38</xdr:row>
      <xdr:rowOff>15469</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42896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31995</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6204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71717</xdr:rowOff>
    </xdr:from>
    <xdr:to>
      <xdr:col>67</xdr:col>
      <xdr:colOff>101600</xdr:colOff>
      <xdr:row>38</xdr:row>
      <xdr:rowOff>1867</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415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164444</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6508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145402</xdr:rowOff>
    </xdr:from>
    <xdr:to>
      <xdr:col>85</xdr:col>
      <xdr:colOff>177800</xdr:colOff>
      <xdr:row>38</xdr:row>
      <xdr:rowOff>75552</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489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123829</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6467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50381</xdr:rowOff>
    </xdr:from>
    <xdr:to>
      <xdr:col>81</xdr:col>
      <xdr:colOff>101600</xdr:colOff>
      <xdr:row>38</xdr:row>
      <xdr:rowOff>151981</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565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143108</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6658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22949</xdr:rowOff>
    </xdr:from>
    <xdr:to>
      <xdr:col>76</xdr:col>
      <xdr:colOff>165100</xdr:colOff>
      <xdr:row>38</xdr:row>
      <xdr:rowOff>124549</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538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115676</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5111" y="6630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82042</xdr:rowOff>
    </xdr:from>
    <xdr:to>
      <xdr:col>72</xdr:col>
      <xdr:colOff>38100</xdr:colOff>
      <xdr:row>39</xdr:row>
      <xdr:rowOff>12192</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597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3319</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6689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114846</xdr:rowOff>
    </xdr:from>
    <xdr:to>
      <xdr:col>67</xdr:col>
      <xdr:colOff>101600</xdr:colOff>
      <xdr:row>37</xdr:row>
      <xdr:rowOff>44996</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6287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61523</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6062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68,624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4" name="教育費グラフ枠">
          <a:extLst>
            <a:ext uri="{FF2B5EF4-FFF2-40B4-BE49-F238E27FC236}">
              <a16:creationId xmlns:a16="http://schemas.microsoft.com/office/drawing/2014/main" id="{00000000-0008-0000-0700-00003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30220</xdr:rowOff>
    </xdr:from>
    <xdr:to>
      <xdr:col>85</xdr:col>
      <xdr:colOff>126364</xdr:colOff>
      <xdr:row>58</xdr:row>
      <xdr:rowOff>90932</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6317595" y="8602720"/>
          <a:ext cx="1269" cy="14323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94759</xdr:rowOff>
    </xdr:from>
    <xdr:ext cx="534377" cy="259045"/>
    <xdr:sp macro="" textlink="">
      <xdr:nvSpPr>
        <xdr:cNvPr id="576" name="教育費最小値テキスト">
          <a:extLst>
            <a:ext uri="{FF2B5EF4-FFF2-40B4-BE49-F238E27FC236}">
              <a16:creationId xmlns:a16="http://schemas.microsoft.com/office/drawing/2014/main" id="{00000000-0008-0000-0700-000040020000}"/>
            </a:ext>
          </a:extLst>
        </xdr:cNvPr>
        <xdr:cNvSpPr txBox="1"/>
      </xdr:nvSpPr>
      <xdr:spPr>
        <a:xfrm>
          <a:off x="16370300" y="10038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90932</xdr:rowOff>
    </xdr:from>
    <xdr:to>
      <xdr:col>86</xdr:col>
      <xdr:colOff>25400</xdr:colOff>
      <xdr:row>58</xdr:row>
      <xdr:rowOff>90932</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6230600" y="10035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148347</xdr:rowOff>
    </xdr:from>
    <xdr:ext cx="599010" cy="259045"/>
    <xdr:sp macro="" textlink="">
      <xdr:nvSpPr>
        <xdr:cNvPr id="578" name="教育費最大値テキスト">
          <a:extLst>
            <a:ext uri="{FF2B5EF4-FFF2-40B4-BE49-F238E27FC236}">
              <a16:creationId xmlns:a16="http://schemas.microsoft.com/office/drawing/2014/main" id="{00000000-0008-0000-0700-000042020000}"/>
            </a:ext>
          </a:extLst>
        </xdr:cNvPr>
        <xdr:cNvSpPr txBox="1"/>
      </xdr:nvSpPr>
      <xdr:spPr>
        <a:xfrm>
          <a:off x="16370300" y="8377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101,747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30220</xdr:rowOff>
    </xdr:from>
    <xdr:to>
      <xdr:col>86</xdr:col>
      <xdr:colOff>25400</xdr:colOff>
      <xdr:row>50</xdr:row>
      <xdr:rowOff>30220</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6230600" y="8602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51</xdr:row>
      <xdr:rowOff>163037</xdr:rowOff>
    </xdr:from>
    <xdr:to>
      <xdr:col>85</xdr:col>
      <xdr:colOff>127000</xdr:colOff>
      <xdr:row>52</xdr:row>
      <xdr:rowOff>99066</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5481300" y="8906987"/>
          <a:ext cx="838200" cy="107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71270</xdr:rowOff>
    </xdr:from>
    <xdr:ext cx="534377" cy="259045"/>
    <xdr:sp macro="" textlink="">
      <xdr:nvSpPr>
        <xdr:cNvPr id="581" name="教育費平均値テキスト">
          <a:extLst>
            <a:ext uri="{FF2B5EF4-FFF2-40B4-BE49-F238E27FC236}">
              <a16:creationId xmlns:a16="http://schemas.microsoft.com/office/drawing/2014/main" id="{00000000-0008-0000-0700-000045020000}"/>
            </a:ext>
          </a:extLst>
        </xdr:cNvPr>
        <xdr:cNvSpPr txBox="1"/>
      </xdr:nvSpPr>
      <xdr:spPr>
        <a:xfrm>
          <a:off x="16370300" y="93295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92843</xdr:rowOff>
    </xdr:from>
    <xdr:to>
      <xdr:col>85</xdr:col>
      <xdr:colOff>177800</xdr:colOff>
      <xdr:row>55</xdr:row>
      <xdr:rowOff>22993</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6268700" y="9351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51</xdr:row>
      <xdr:rowOff>163037</xdr:rowOff>
    </xdr:from>
    <xdr:to>
      <xdr:col>81</xdr:col>
      <xdr:colOff>50800</xdr:colOff>
      <xdr:row>53</xdr:row>
      <xdr:rowOff>122898</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4592300" y="8906987"/>
          <a:ext cx="889000" cy="302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12986</xdr:rowOff>
    </xdr:from>
    <xdr:to>
      <xdr:col>81</xdr:col>
      <xdr:colOff>101600</xdr:colOff>
      <xdr:row>55</xdr:row>
      <xdr:rowOff>114586</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5430500" y="944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105713</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14111" y="9535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52</xdr:row>
      <xdr:rowOff>157683</xdr:rowOff>
    </xdr:from>
    <xdr:to>
      <xdr:col>76</xdr:col>
      <xdr:colOff>114300</xdr:colOff>
      <xdr:row>53</xdr:row>
      <xdr:rowOff>122898</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3703300" y="9073083"/>
          <a:ext cx="889000" cy="136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40742</xdr:rowOff>
    </xdr:from>
    <xdr:to>
      <xdr:col>76</xdr:col>
      <xdr:colOff>165100</xdr:colOff>
      <xdr:row>55</xdr:row>
      <xdr:rowOff>142342</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4541500" y="9470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133469</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4325111" y="9563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51</xdr:row>
      <xdr:rowOff>81864</xdr:rowOff>
    </xdr:from>
    <xdr:to>
      <xdr:col>71</xdr:col>
      <xdr:colOff>177800</xdr:colOff>
      <xdr:row>52</xdr:row>
      <xdr:rowOff>157683</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a:off x="12814300" y="8825814"/>
          <a:ext cx="889000" cy="247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81032</xdr:rowOff>
    </xdr:from>
    <xdr:to>
      <xdr:col>72</xdr:col>
      <xdr:colOff>38100</xdr:colOff>
      <xdr:row>56</xdr:row>
      <xdr:rowOff>11182</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3652500" y="9510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2309</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436111" y="9603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154298</xdr:rowOff>
    </xdr:from>
    <xdr:to>
      <xdr:col>67</xdr:col>
      <xdr:colOff>101600</xdr:colOff>
      <xdr:row>55</xdr:row>
      <xdr:rowOff>84448</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2763500" y="9412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75575</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547111" y="9505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52</xdr:row>
      <xdr:rowOff>48266</xdr:rowOff>
    </xdr:from>
    <xdr:to>
      <xdr:col>85</xdr:col>
      <xdr:colOff>177800</xdr:colOff>
      <xdr:row>52</xdr:row>
      <xdr:rowOff>149866</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6268700" y="8963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51</xdr:row>
      <xdr:rowOff>71143</xdr:rowOff>
    </xdr:from>
    <xdr:ext cx="534377" cy="259045"/>
    <xdr:sp macro="" textlink="">
      <xdr:nvSpPr>
        <xdr:cNvPr id="600" name="教育費該当値テキスト">
          <a:extLst>
            <a:ext uri="{FF2B5EF4-FFF2-40B4-BE49-F238E27FC236}">
              <a16:creationId xmlns:a16="http://schemas.microsoft.com/office/drawing/2014/main" id="{00000000-0008-0000-0700-000058020000}"/>
            </a:ext>
          </a:extLst>
        </xdr:cNvPr>
        <xdr:cNvSpPr txBox="1"/>
      </xdr:nvSpPr>
      <xdr:spPr>
        <a:xfrm>
          <a:off x="16370300" y="8815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51</xdr:row>
      <xdr:rowOff>112237</xdr:rowOff>
    </xdr:from>
    <xdr:to>
      <xdr:col>81</xdr:col>
      <xdr:colOff>101600</xdr:colOff>
      <xdr:row>52</xdr:row>
      <xdr:rowOff>42387</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5430500" y="8856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50</xdr:row>
      <xdr:rowOff>58914</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5214111" y="8631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53</xdr:row>
      <xdr:rowOff>72098</xdr:rowOff>
    </xdr:from>
    <xdr:to>
      <xdr:col>76</xdr:col>
      <xdr:colOff>165100</xdr:colOff>
      <xdr:row>54</xdr:row>
      <xdr:rowOff>2248</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4541500" y="9158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52</xdr:row>
      <xdr:rowOff>18775</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4325111" y="8934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52</xdr:row>
      <xdr:rowOff>106883</xdr:rowOff>
    </xdr:from>
    <xdr:to>
      <xdr:col>72</xdr:col>
      <xdr:colOff>38100</xdr:colOff>
      <xdr:row>53</xdr:row>
      <xdr:rowOff>37033</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3652500" y="9022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51</xdr:row>
      <xdr:rowOff>53560</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3436111" y="8797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51</xdr:row>
      <xdr:rowOff>31064</xdr:rowOff>
    </xdr:from>
    <xdr:to>
      <xdr:col>67</xdr:col>
      <xdr:colOff>101600</xdr:colOff>
      <xdr:row>51</xdr:row>
      <xdr:rowOff>132664</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2763500" y="8775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49</xdr:row>
      <xdr:rowOff>149191</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547111" y="8550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災害復旧費グラフ枠">
          <a:extLst>
            <a:ext uri="{FF2B5EF4-FFF2-40B4-BE49-F238E27FC236}">
              <a16:creationId xmlns:a16="http://schemas.microsoft.com/office/drawing/2014/main" id="{00000000-0008-0000-07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30886</xdr:rowOff>
    </xdr:from>
    <xdr:to>
      <xdr:col>85</xdr:col>
      <xdr:colOff>126364</xdr:colOff>
      <xdr:row>78</xdr:row>
      <xdr:rowOff>139700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6317595" y="12375286"/>
          <a:ext cx="1269" cy="11375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31" name="災害復旧費最小値テキスト">
          <a:extLst>
            <a:ext uri="{FF2B5EF4-FFF2-40B4-BE49-F238E27FC236}">
              <a16:creationId xmlns:a16="http://schemas.microsoft.com/office/drawing/2014/main" id="{00000000-0008-0000-0700-000077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149013</xdr:rowOff>
    </xdr:from>
    <xdr:ext cx="534377" cy="259045"/>
    <xdr:sp macro="" textlink="">
      <xdr:nvSpPr>
        <xdr:cNvPr id="633" name="災害復旧費最大値テキスト">
          <a:extLst>
            <a:ext uri="{FF2B5EF4-FFF2-40B4-BE49-F238E27FC236}">
              <a16:creationId xmlns:a16="http://schemas.microsoft.com/office/drawing/2014/main" id="{00000000-0008-0000-0700-000079020000}"/>
            </a:ext>
          </a:extLst>
        </xdr:cNvPr>
        <xdr:cNvSpPr txBox="1"/>
      </xdr:nvSpPr>
      <xdr:spPr>
        <a:xfrm>
          <a:off x="16370300" y="12150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24,880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30886</xdr:rowOff>
    </xdr:from>
    <xdr:to>
      <xdr:col>86</xdr:col>
      <xdr:colOff>25400</xdr:colOff>
      <xdr:row>72</xdr:row>
      <xdr:rowOff>30886</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6230600" y="12375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21800</xdr:rowOff>
    </xdr:from>
    <xdr:ext cx="469744" cy="259045"/>
    <xdr:sp macro="" textlink="">
      <xdr:nvSpPr>
        <xdr:cNvPr id="636" name="災害復旧費平均値テキスト">
          <a:extLst>
            <a:ext uri="{FF2B5EF4-FFF2-40B4-BE49-F238E27FC236}">
              <a16:creationId xmlns:a16="http://schemas.microsoft.com/office/drawing/2014/main" id="{00000000-0008-0000-0700-00007C020000}"/>
            </a:ext>
          </a:extLst>
        </xdr:cNvPr>
        <xdr:cNvSpPr txBox="1"/>
      </xdr:nvSpPr>
      <xdr:spPr>
        <a:xfrm>
          <a:off x="16370300" y="132234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170373</xdr:rowOff>
    </xdr:from>
    <xdr:to>
      <xdr:col>85</xdr:col>
      <xdr:colOff>177800</xdr:colOff>
      <xdr:row>78</xdr:row>
      <xdr:rowOff>100523</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6268700" y="13372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144450</xdr:rowOff>
    </xdr:from>
    <xdr:to>
      <xdr:col>81</xdr:col>
      <xdr:colOff>101600</xdr:colOff>
      <xdr:row>78</xdr:row>
      <xdr:rowOff>74600</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5430500" y="1334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91127</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46428" y="13121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146324</xdr:rowOff>
    </xdr:from>
    <xdr:to>
      <xdr:col>76</xdr:col>
      <xdr:colOff>165100</xdr:colOff>
      <xdr:row>78</xdr:row>
      <xdr:rowOff>76474</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4541500" y="13347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93001</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357428" y="13123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139381</xdr:rowOff>
    </xdr:from>
    <xdr:to>
      <xdr:col>71</xdr:col>
      <xdr:colOff>177800</xdr:colOff>
      <xdr:row>78</xdr:row>
      <xdr:rowOff>139700</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2814300" y="13512481"/>
          <a:ext cx="889000" cy="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150805</xdr:rowOff>
    </xdr:from>
    <xdr:to>
      <xdr:col>72</xdr:col>
      <xdr:colOff>38100</xdr:colOff>
      <xdr:row>78</xdr:row>
      <xdr:rowOff>80955</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3652500" y="13352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97482</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468428" y="13127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63067</xdr:rowOff>
    </xdr:from>
    <xdr:to>
      <xdr:col>67</xdr:col>
      <xdr:colOff>101600</xdr:colOff>
      <xdr:row>77</xdr:row>
      <xdr:rowOff>164667</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2763500" y="1326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9744</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579428" y="13039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3827</xdr:rowOff>
    </xdr:from>
    <xdr:ext cx="249299" cy="259045"/>
    <xdr:sp macro="" textlink="">
      <xdr:nvSpPr>
        <xdr:cNvPr id="655" name="災害復旧費該当値テキスト">
          <a:extLst>
            <a:ext uri="{FF2B5EF4-FFF2-40B4-BE49-F238E27FC236}">
              <a16:creationId xmlns:a16="http://schemas.microsoft.com/office/drawing/2014/main" id="{00000000-0008-0000-0700-00008F020000}"/>
            </a:ext>
          </a:extLst>
        </xdr:cNvPr>
        <xdr:cNvSpPr txBox="1"/>
      </xdr:nvSpPr>
      <xdr:spPr>
        <a:xfrm>
          <a:off x="16370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88581</xdr:rowOff>
    </xdr:from>
    <xdr:to>
      <xdr:col>67</xdr:col>
      <xdr:colOff>101600</xdr:colOff>
      <xdr:row>79</xdr:row>
      <xdr:rowOff>18731</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2763500" y="13461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9858</xdr:rowOff>
    </xdr:from>
    <xdr:ext cx="249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689650" y="135544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8" name="公債費グラフ枠">
          <a:extLst>
            <a:ext uri="{FF2B5EF4-FFF2-40B4-BE49-F238E27FC236}">
              <a16:creationId xmlns:a16="http://schemas.microsoft.com/office/drawing/2014/main" id="{00000000-0008-0000-0700-0000B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31589</xdr:rowOff>
    </xdr:from>
    <xdr:to>
      <xdr:col>85</xdr:col>
      <xdr:colOff>126364</xdr:colOff>
      <xdr:row>98</xdr:row>
      <xdr:rowOff>79153</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6317595" y="15462089"/>
          <a:ext cx="1269" cy="1419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82980</xdr:rowOff>
    </xdr:from>
    <xdr:ext cx="534377" cy="259045"/>
    <xdr:sp macro="" textlink="">
      <xdr:nvSpPr>
        <xdr:cNvPr id="690" name="公債費最小値テキスト">
          <a:extLst>
            <a:ext uri="{FF2B5EF4-FFF2-40B4-BE49-F238E27FC236}">
              <a16:creationId xmlns:a16="http://schemas.microsoft.com/office/drawing/2014/main" id="{00000000-0008-0000-0700-0000B2020000}"/>
            </a:ext>
          </a:extLst>
        </xdr:cNvPr>
        <xdr:cNvSpPr txBox="1"/>
      </xdr:nvSpPr>
      <xdr:spPr>
        <a:xfrm>
          <a:off x="16370300" y="16885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79153</xdr:rowOff>
    </xdr:from>
    <xdr:to>
      <xdr:col>86</xdr:col>
      <xdr:colOff>25400</xdr:colOff>
      <xdr:row>98</xdr:row>
      <xdr:rowOff>79153</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6230600" y="16881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149716</xdr:rowOff>
    </xdr:from>
    <xdr:ext cx="534377" cy="259045"/>
    <xdr:sp macro="" textlink="">
      <xdr:nvSpPr>
        <xdr:cNvPr id="692" name="公債費最大値テキスト">
          <a:extLst>
            <a:ext uri="{FF2B5EF4-FFF2-40B4-BE49-F238E27FC236}">
              <a16:creationId xmlns:a16="http://schemas.microsoft.com/office/drawing/2014/main" id="{00000000-0008-0000-0700-0000B4020000}"/>
            </a:ext>
          </a:extLst>
        </xdr:cNvPr>
        <xdr:cNvSpPr txBox="1"/>
      </xdr:nvSpPr>
      <xdr:spPr>
        <a:xfrm>
          <a:off x="16370300" y="15237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98,621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31589</xdr:rowOff>
    </xdr:from>
    <xdr:to>
      <xdr:col>86</xdr:col>
      <xdr:colOff>25400</xdr:colOff>
      <xdr:row>90</xdr:row>
      <xdr:rowOff>31589</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6230600" y="15462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1022</xdr:rowOff>
    </xdr:from>
    <xdr:to>
      <xdr:col>85</xdr:col>
      <xdr:colOff>127000</xdr:colOff>
      <xdr:row>95</xdr:row>
      <xdr:rowOff>25220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5481300" y="16288772"/>
          <a:ext cx="838200" cy="24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25852</xdr:rowOff>
    </xdr:from>
    <xdr:ext cx="534377" cy="259045"/>
    <xdr:sp macro="" textlink="">
      <xdr:nvSpPr>
        <xdr:cNvPr id="695" name="公債費平均値テキスト">
          <a:extLst>
            <a:ext uri="{FF2B5EF4-FFF2-40B4-BE49-F238E27FC236}">
              <a16:creationId xmlns:a16="http://schemas.microsoft.com/office/drawing/2014/main" id="{00000000-0008-0000-0700-0000B7020000}"/>
            </a:ext>
          </a:extLst>
        </xdr:cNvPr>
        <xdr:cNvSpPr txBox="1"/>
      </xdr:nvSpPr>
      <xdr:spPr>
        <a:xfrm>
          <a:off x="16370300" y="163136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47425</xdr:rowOff>
    </xdr:from>
    <xdr:to>
      <xdr:col>85</xdr:col>
      <xdr:colOff>177800</xdr:colOff>
      <xdr:row>95</xdr:row>
      <xdr:rowOff>149025</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6268700" y="163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25220</xdr:rowOff>
    </xdr:from>
    <xdr:to>
      <xdr:col>81</xdr:col>
      <xdr:colOff>50800</xdr:colOff>
      <xdr:row>95</xdr:row>
      <xdr:rowOff>29434</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4592300" y="16312970"/>
          <a:ext cx="889000" cy="4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5412</xdr:rowOff>
    </xdr:from>
    <xdr:to>
      <xdr:col>81</xdr:col>
      <xdr:colOff>101600</xdr:colOff>
      <xdr:row>95</xdr:row>
      <xdr:rowOff>107012</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5430500" y="16293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98139</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5214111" y="16385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139095</xdr:rowOff>
    </xdr:from>
    <xdr:to>
      <xdr:col>76</xdr:col>
      <xdr:colOff>114300</xdr:colOff>
      <xdr:row>95</xdr:row>
      <xdr:rowOff>29434</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3703300" y="16255395"/>
          <a:ext cx="889000" cy="61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28403</xdr:rowOff>
    </xdr:from>
    <xdr:to>
      <xdr:col>76</xdr:col>
      <xdr:colOff>165100</xdr:colOff>
      <xdr:row>95</xdr:row>
      <xdr:rowOff>130003</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4541500" y="16316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121130</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4325111" y="16408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139095</xdr:rowOff>
    </xdr:from>
    <xdr:to>
      <xdr:col>71</xdr:col>
      <xdr:colOff>177800</xdr:colOff>
      <xdr:row>94</xdr:row>
      <xdr:rowOff>166560</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2814300" y="16255395"/>
          <a:ext cx="889000" cy="27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23864</xdr:rowOff>
    </xdr:from>
    <xdr:to>
      <xdr:col>72</xdr:col>
      <xdr:colOff>38100</xdr:colOff>
      <xdr:row>95</xdr:row>
      <xdr:rowOff>125464</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3652500" y="16311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116591</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436111" y="16404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85536</xdr:rowOff>
    </xdr:from>
    <xdr:to>
      <xdr:col>67</xdr:col>
      <xdr:colOff>101600</xdr:colOff>
      <xdr:row>96</xdr:row>
      <xdr:rowOff>15686</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2763500" y="1637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6813</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547111" y="16466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121672</xdr:rowOff>
    </xdr:from>
    <xdr:to>
      <xdr:col>85</xdr:col>
      <xdr:colOff>177800</xdr:colOff>
      <xdr:row>95</xdr:row>
      <xdr:rowOff>51822</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6268700" y="1623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144549</xdr:rowOff>
    </xdr:from>
    <xdr:ext cx="534377" cy="259045"/>
    <xdr:sp macro="" textlink="">
      <xdr:nvSpPr>
        <xdr:cNvPr id="714" name="公債費該当値テキスト">
          <a:extLst>
            <a:ext uri="{FF2B5EF4-FFF2-40B4-BE49-F238E27FC236}">
              <a16:creationId xmlns:a16="http://schemas.microsoft.com/office/drawing/2014/main" id="{00000000-0008-0000-0700-0000CA020000}"/>
            </a:ext>
          </a:extLst>
        </xdr:cNvPr>
        <xdr:cNvSpPr txBox="1"/>
      </xdr:nvSpPr>
      <xdr:spPr>
        <a:xfrm>
          <a:off x="16370300" y="16089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145870</xdr:rowOff>
    </xdr:from>
    <xdr:to>
      <xdr:col>81</xdr:col>
      <xdr:colOff>101600</xdr:colOff>
      <xdr:row>95</xdr:row>
      <xdr:rowOff>76020</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5430500" y="16262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92547</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5214111" y="16037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150084</xdr:rowOff>
    </xdr:from>
    <xdr:to>
      <xdr:col>76</xdr:col>
      <xdr:colOff>165100</xdr:colOff>
      <xdr:row>95</xdr:row>
      <xdr:rowOff>80234</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4541500" y="16266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96761</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4325111" y="16041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88295</xdr:rowOff>
    </xdr:from>
    <xdr:to>
      <xdr:col>72</xdr:col>
      <xdr:colOff>38100</xdr:colOff>
      <xdr:row>95</xdr:row>
      <xdr:rowOff>18445</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3652500" y="16204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34972</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3436111" y="15979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115760</xdr:rowOff>
    </xdr:from>
    <xdr:to>
      <xdr:col>67</xdr:col>
      <xdr:colOff>101600</xdr:colOff>
      <xdr:row>95</xdr:row>
      <xdr:rowOff>45910</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2763500" y="16232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62437</xdr:rowOff>
    </xdr:from>
    <xdr:ext cx="534377"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2547111" y="16007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諸支出金グラフ枠">
          <a:extLst>
            <a:ext uri="{FF2B5EF4-FFF2-40B4-BE49-F238E27FC236}">
              <a16:creationId xmlns:a16="http://schemas.microsoft.com/office/drawing/2014/main" id="{00000000-0008-0000-0700-0000E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11684</xdr:rowOff>
    </xdr:from>
    <xdr:to>
      <xdr:col>116</xdr:col>
      <xdr:colOff>62864</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flipV="1">
          <a:off x="22159595" y="5155184"/>
          <a:ext cx="1269" cy="1499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167809</xdr:rowOff>
    </xdr:from>
    <xdr:ext cx="249299" cy="259045"/>
    <xdr:sp macro="" textlink="">
      <xdr:nvSpPr>
        <xdr:cNvPr id="745" name="諸支出金最小値テキスト">
          <a:extLst>
            <a:ext uri="{FF2B5EF4-FFF2-40B4-BE49-F238E27FC236}">
              <a16:creationId xmlns:a16="http://schemas.microsoft.com/office/drawing/2014/main" id="{00000000-0008-0000-0700-0000E9020000}"/>
            </a:ext>
          </a:extLst>
        </xdr:cNvPr>
        <xdr:cNvSpPr txBox="1"/>
      </xdr:nvSpPr>
      <xdr:spPr>
        <a:xfrm>
          <a:off x="22212300" y="66829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129811</xdr:rowOff>
    </xdr:from>
    <xdr:ext cx="469744" cy="259045"/>
    <xdr:sp macro="" textlink="">
      <xdr:nvSpPr>
        <xdr:cNvPr id="747" name="諸支出金最大値テキスト">
          <a:extLst>
            <a:ext uri="{FF2B5EF4-FFF2-40B4-BE49-F238E27FC236}">
              <a16:creationId xmlns:a16="http://schemas.microsoft.com/office/drawing/2014/main" id="{00000000-0008-0000-0700-0000EB020000}"/>
            </a:ext>
          </a:extLst>
        </xdr:cNvPr>
        <xdr:cNvSpPr txBox="1"/>
      </xdr:nvSpPr>
      <xdr:spPr>
        <a:xfrm>
          <a:off x="22212300" y="4930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6,560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11684</xdr:rowOff>
    </xdr:from>
    <xdr:to>
      <xdr:col>116</xdr:col>
      <xdr:colOff>152400</xdr:colOff>
      <xdr:row>30</xdr:row>
      <xdr:rowOff>11684</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2072600" y="5155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85259</xdr:rowOff>
    </xdr:from>
    <xdr:ext cx="378565" cy="259045"/>
    <xdr:sp macro="" textlink="">
      <xdr:nvSpPr>
        <xdr:cNvPr id="750" name="諸支出金平均値テキスト">
          <a:extLst>
            <a:ext uri="{FF2B5EF4-FFF2-40B4-BE49-F238E27FC236}">
              <a16:creationId xmlns:a16="http://schemas.microsoft.com/office/drawing/2014/main" id="{00000000-0008-0000-0700-0000EE020000}"/>
            </a:ext>
          </a:extLst>
        </xdr:cNvPr>
        <xdr:cNvSpPr txBox="1"/>
      </xdr:nvSpPr>
      <xdr:spPr>
        <a:xfrm>
          <a:off x="22212300" y="642890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62382</xdr:rowOff>
    </xdr:from>
    <xdr:to>
      <xdr:col>116</xdr:col>
      <xdr:colOff>114300</xdr:colOff>
      <xdr:row>38</xdr:row>
      <xdr:rowOff>163982</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2110700" y="6577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128219</xdr:rowOff>
    </xdr:from>
    <xdr:to>
      <xdr:col>112</xdr:col>
      <xdr:colOff>38100</xdr:colOff>
      <xdr:row>38</xdr:row>
      <xdr:rowOff>58369</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1272500" y="6471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74896</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4017" y="62470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6833</xdr:rowOff>
    </xdr:from>
    <xdr:to>
      <xdr:col>107</xdr:col>
      <xdr:colOff>101600</xdr:colOff>
      <xdr:row>38</xdr:row>
      <xdr:rowOff>108433</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0383500" y="6521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124960</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5017" y="62971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3175</xdr:rowOff>
    </xdr:from>
    <xdr:to>
      <xdr:col>102</xdr:col>
      <xdr:colOff>165100</xdr:colOff>
      <xdr:row>38</xdr:row>
      <xdr:rowOff>104775</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19494500" y="651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121302</xdr:rowOff>
    </xdr:from>
    <xdr:ext cx="378565"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56017" y="62935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72212</xdr:rowOff>
    </xdr:from>
    <xdr:to>
      <xdr:col>98</xdr:col>
      <xdr:colOff>38100</xdr:colOff>
      <xdr:row>39</xdr:row>
      <xdr:rowOff>2362</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18605500" y="6587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18889</xdr:rowOff>
    </xdr:from>
    <xdr:ext cx="313932"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99333" y="63625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40809</xdr:rowOff>
    </xdr:from>
    <xdr:ext cx="249299" cy="259045"/>
    <xdr:sp macro="" textlink="">
      <xdr:nvSpPr>
        <xdr:cNvPr id="769" name="諸支出金該当値テキスト">
          <a:extLst>
            <a:ext uri="{FF2B5EF4-FFF2-40B4-BE49-F238E27FC236}">
              <a16:creationId xmlns:a16="http://schemas.microsoft.com/office/drawing/2014/main" id="{00000000-0008-0000-0700-000001030000}"/>
            </a:ext>
          </a:extLst>
        </xdr:cNvPr>
        <xdr:cNvSpPr txBox="1"/>
      </xdr:nvSpPr>
      <xdr:spPr>
        <a:xfrm>
          <a:off x="22212300" y="65559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前年度繰上充用金グラフ枠">
          <a:extLst>
            <a:ext uri="{FF2B5EF4-FFF2-40B4-BE49-F238E27FC236}">
              <a16:creationId xmlns:a16="http://schemas.microsoft.com/office/drawing/2014/main" id="{00000000-0008-0000-0700-00001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4" name="前年度繰上充用金最小値テキスト">
          <a:extLst>
            <a:ext uri="{FF2B5EF4-FFF2-40B4-BE49-F238E27FC236}">
              <a16:creationId xmlns:a16="http://schemas.microsoft.com/office/drawing/2014/main" id="{00000000-0008-0000-0700-00001A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6" name="前年度繰上充用金最大値テキスト">
          <a:extLst>
            <a:ext uri="{FF2B5EF4-FFF2-40B4-BE49-F238E27FC236}">
              <a16:creationId xmlns:a16="http://schemas.microsoft.com/office/drawing/2014/main" id="{00000000-0008-0000-0700-00001C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9" name="前年度繰上充用金平均値テキスト">
          <a:extLst>
            <a:ext uri="{FF2B5EF4-FFF2-40B4-BE49-F238E27FC236}">
              <a16:creationId xmlns:a16="http://schemas.microsoft.com/office/drawing/2014/main" id="{00000000-0008-0000-0700-00001F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8" name="前年度繰上充用金該当値テキスト">
          <a:extLst>
            <a:ext uri="{FF2B5EF4-FFF2-40B4-BE49-F238E27FC236}">
              <a16:creationId xmlns:a16="http://schemas.microsoft.com/office/drawing/2014/main" id="{00000000-0008-0000-0700-000032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総務費については、ふるさと納税に係るまちづくり基金積立の運用方法見直しにより、住民一人当たり</a:t>
          </a:r>
          <a:r>
            <a:rPr kumimoji="1" lang="en-US" altLang="ja-JP" sz="1300">
              <a:latin typeface="ＭＳ Ｐゴシック" panose="020B0600070205080204" pitchFamily="50" charset="-128"/>
              <a:ea typeface="ＭＳ Ｐゴシック" panose="020B0600070205080204" pitchFamily="50" charset="-128"/>
            </a:rPr>
            <a:t>106,237</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17.7</a:t>
          </a:r>
          <a:r>
            <a:rPr kumimoji="1" lang="ja-JP" altLang="en-US" sz="1300">
              <a:latin typeface="ＭＳ Ｐゴシック" panose="020B0600070205080204" pitchFamily="50" charset="-128"/>
              <a:ea typeface="ＭＳ Ｐゴシック" panose="020B0600070205080204" pitchFamily="50" charset="-128"/>
            </a:rPr>
            <a:t>％減）となっている。</a:t>
          </a:r>
        </a:p>
        <a:p>
          <a:r>
            <a:rPr kumimoji="1" lang="ja-JP" altLang="en-US" sz="1300">
              <a:latin typeface="ＭＳ Ｐゴシック" panose="020B0600070205080204" pitchFamily="50" charset="-128"/>
              <a:ea typeface="ＭＳ Ｐゴシック" panose="020B0600070205080204" pitchFamily="50" charset="-128"/>
            </a:rPr>
            <a:t>　民生費については、児童手当制度改正に伴う増、障がい者自立支援事業費の増により、住民一人当たり</a:t>
          </a:r>
          <a:r>
            <a:rPr kumimoji="1" lang="en-US" altLang="ja-JP" sz="1300">
              <a:latin typeface="ＭＳ Ｐゴシック" panose="020B0600070205080204" pitchFamily="50" charset="-128"/>
              <a:ea typeface="ＭＳ Ｐゴシック" panose="020B0600070205080204" pitchFamily="50" charset="-128"/>
            </a:rPr>
            <a:t>196,262</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5.1</a:t>
          </a:r>
          <a:r>
            <a:rPr kumimoji="1" lang="ja-JP" altLang="en-US" sz="1300">
              <a:latin typeface="ＭＳ Ｐゴシック" panose="020B0600070205080204" pitchFamily="50" charset="-128"/>
              <a:ea typeface="ＭＳ Ｐゴシック" panose="020B0600070205080204" pitchFamily="50" charset="-128"/>
            </a:rPr>
            <a:t>％増）となっている。</a:t>
          </a:r>
        </a:p>
        <a:p>
          <a:r>
            <a:rPr kumimoji="1" lang="ja-JP" altLang="en-US" sz="1300">
              <a:latin typeface="ＭＳ Ｐゴシック" panose="020B0600070205080204" pitchFamily="50" charset="-128"/>
              <a:ea typeface="ＭＳ Ｐゴシック" panose="020B0600070205080204" pitchFamily="50" charset="-128"/>
            </a:rPr>
            <a:t>　衛生費については、旧計画での病院事業債等一括償還に係る病院事業会計への繰出しの皆減により、住民一人当たり</a:t>
          </a:r>
          <a:r>
            <a:rPr kumimoji="1" lang="en-US" altLang="ja-JP" sz="1300">
              <a:latin typeface="ＭＳ Ｐゴシック" panose="020B0600070205080204" pitchFamily="50" charset="-128"/>
              <a:ea typeface="ＭＳ Ｐゴシック" panose="020B0600070205080204" pitchFamily="50" charset="-128"/>
            </a:rPr>
            <a:t>48,139</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6.9</a:t>
          </a:r>
          <a:r>
            <a:rPr kumimoji="1" lang="ja-JP" altLang="en-US" sz="1300">
              <a:latin typeface="ＭＳ Ｐゴシック" panose="020B0600070205080204" pitchFamily="50" charset="-128"/>
              <a:ea typeface="ＭＳ Ｐゴシック" panose="020B0600070205080204" pitchFamily="50" charset="-128"/>
            </a:rPr>
            <a:t>％減）となっている。</a:t>
          </a:r>
        </a:p>
        <a:p>
          <a:r>
            <a:rPr kumimoji="1" lang="ja-JP" altLang="en-US" sz="1300">
              <a:latin typeface="ＭＳ Ｐゴシック" panose="020B0600070205080204" pitchFamily="50" charset="-128"/>
              <a:ea typeface="ＭＳ Ｐゴシック" panose="020B0600070205080204" pitchFamily="50" charset="-128"/>
            </a:rPr>
            <a:t>　土木費については、市営住宅永原第２団地４号棟建て替え工事完了により皆減となり、住民一人当たり</a:t>
          </a:r>
          <a:r>
            <a:rPr kumimoji="1" lang="en-US" altLang="ja-JP" sz="1300">
              <a:latin typeface="ＭＳ Ｐゴシック" panose="020B0600070205080204" pitchFamily="50" charset="-128"/>
              <a:ea typeface="ＭＳ Ｐゴシック" panose="020B0600070205080204" pitchFamily="50" charset="-128"/>
            </a:rPr>
            <a:t>18,614</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45.6</a:t>
          </a:r>
          <a:r>
            <a:rPr kumimoji="1" lang="ja-JP" altLang="en-US" sz="1300">
              <a:latin typeface="ＭＳ Ｐゴシック" panose="020B0600070205080204" pitchFamily="50" charset="-128"/>
              <a:ea typeface="ＭＳ Ｐゴシック" panose="020B0600070205080204" pitchFamily="50" charset="-128"/>
            </a:rPr>
            <a:t>％減）となっている。</a:t>
          </a:r>
        </a:p>
        <a:p>
          <a:r>
            <a:rPr kumimoji="1" lang="ja-JP" altLang="en-US" sz="1300">
              <a:latin typeface="ＭＳ Ｐゴシック" panose="020B0600070205080204" pitchFamily="50" charset="-128"/>
              <a:ea typeface="ＭＳ Ｐゴシック" panose="020B0600070205080204" pitchFamily="50" charset="-128"/>
            </a:rPr>
            <a:t>　教育費については、小学校改築及び総合体育館大規模改修工事の完了により皆減となり、住民一人当たり</a:t>
          </a:r>
          <a:r>
            <a:rPr kumimoji="1" lang="en-US" altLang="ja-JP" sz="1300">
              <a:latin typeface="ＭＳ Ｐゴシック" panose="020B0600070205080204" pitchFamily="50" charset="-128"/>
              <a:ea typeface="ＭＳ Ｐゴシック" panose="020B0600070205080204" pitchFamily="50" charset="-128"/>
            </a:rPr>
            <a:t>80,133</a:t>
          </a:r>
          <a:r>
            <a:rPr kumimoji="1" lang="ja-JP" altLang="en-US" sz="1300">
              <a:latin typeface="ＭＳ Ｐゴシック" panose="020B0600070205080204" pitchFamily="50" charset="-128"/>
              <a:ea typeface="ＭＳ Ｐゴシック" panose="020B0600070205080204" pitchFamily="50" charset="-128"/>
            </a:rPr>
            <a:t>円（対前年度比</a:t>
          </a:r>
          <a:r>
            <a:rPr kumimoji="1" lang="en-US" altLang="ja-JP" sz="1300">
              <a:latin typeface="ＭＳ Ｐゴシック" panose="020B0600070205080204" pitchFamily="50" charset="-128"/>
              <a:ea typeface="ＭＳ Ｐゴシック" panose="020B0600070205080204" pitchFamily="50" charset="-128"/>
            </a:rPr>
            <a:t>6.6%</a:t>
          </a:r>
          <a:r>
            <a:rPr kumimoji="1" lang="ja-JP" altLang="en-US" sz="1300">
              <a:latin typeface="ＭＳ Ｐゴシック" panose="020B0600070205080204" pitchFamily="50" charset="-128"/>
              <a:ea typeface="ＭＳ Ｐゴシック" panose="020B0600070205080204" pitchFamily="50" charset="-128"/>
            </a:rPr>
            <a:t>減）となっている。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滋賀県野洲市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○財政調整基金残高</a:t>
          </a:r>
        </a:p>
        <a:p>
          <a:r>
            <a:rPr kumimoji="1" lang="ja-JP" altLang="en-US" sz="1200">
              <a:latin typeface="ＭＳ ゴシック" pitchFamily="49" charset="-128"/>
              <a:ea typeface="ＭＳ ゴシック" pitchFamily="49" charset="-128"/>
            </a:rPr>
            <a:t>　普通交付税の増額等により基金残高が増となったため、対前年比</a:t>
          </a:r>
          <a:r>
            <a:rPr kumimoji="1" lang="en-US" altLang="ja-JP" sz="1200">
              <a:latin typeface="ＭＳ ゴシック" pitchFamily="49" charset="-128"/>
              <a:ea typeface="ＭＳ ゴシック" pitchFamily="49" charset="-128"/>
            </a:rPr>
            <a:t>6.32</a:t>
          </a:r>
          <a:r>
            <a:rPr kumimoji="1" lang="ja-JP" altLang="en-US" sz="1200">
              <a:latin typeface="ＭＳ ゴシック" pitchFamily="49" charset="-128"/>
              <a:ea typeface="ＭＳ ゴシック" pitchFamily="49" charset="-128"/>
            </a:rPr>
            <a:t>ポイントの増となっている。</a:t>
          </a:r>
        </a:p>
        <a:p>
          <a:r>
            <a:rPr kumimoji="1" lang="ja-JP" altLang="en-US" sz="1200">
              <a:latin typeface="ＭＳ ゴシック" pitchFamily="49" charset="-128"/>
              <a:ea typeface="ＭＳ ゴシック" pitchFamily="49" charset="-128"/>
            </a:rPr>
            <a:t>○実質単年度収支</a:t>
          </a:r>
        </a:p>
        <a:p>
          <a:r>
            <a:rPr kumimoji="1" lang="ja-JP" altLang="en-US" sz="1200">
              <a:latin typeface="ＭＳ ゴシック" pitchFamily="49" charset="-128"/>
              <a:ea typeface="ＭＳ ゴシック" pitchFamily="49" charset="-128"/>
            </a:rPr>
            <a:t>　財政調整基金の積立額が増加したことから、実質単年度収支は黒字となっている。</a:t>
          </a:r>
        </a:p>
        <a:p>
          <a:r>
            <a:rPr kumimoji="1" lang="ja-JP" altLang="en-US" sz="1200">
              <a:latin typeface="ＭＳ ゴシック" pitchFamily="49" charset="-128"/>
              <a:ea typeface="ＭＳ ゴシック" pitchFamily="49" charset="-128"/>
            </a:rPr>
            <a:t>○今後の対応</a:t>
          </a:r>
        </a:p>
        <a:p>
          <a:r>
            <a:rPr kumimoji="1" lang="ja-JP" altLang="en-US" sz="1200">
              <a:latin typeface="ＭＳ ゴシック" pitchFamily="49" charset="-128"/>
              <a:ea typeface="ＭＳ ゴシック" pitchFamily="49" charset="-128"/>
            </a:rPr>
            <a:t>　行財政改革による業務の見直し等により、財政の健全化を図りながら、財政調整基金残高の適正化を引き続き行う。</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滋賀県野洲市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○現状</a:t>
          </a:r>
        </a:p>
        <a:p>
          <a:r>
            <a:rPr kumimoji="1" lang="ja-JP" altLang="en-US" sz="1400">
              <a:latin typeface="ＭＳ ゴシック" pitchFamily="49" charset="-128"/>
              <a:ea typeface="ＭＳ ゴシック" pitchFamily="49" charset="-128"/>
            </a:rPr>
            <a:t>　一般会計及びその他の特別会計においても、連結実質赤字比率としては赤字は生じていない。</a:t>
          </a:r>
        </a:p>
        <a:p>
          <a:r>
            <a:rPr kumimoji="1" lang="ja-JP" altLang="en-US" sz="1400">
              <a:latin typeface="ＭＳ ゴシック" pitchFamily="49" charset="-128"/>
              <a:ea typeface="ＭＳ ゴシック" pitchFamily="49" charset="-128"/>
            </a:rPr>
            <a:t>○今後の対応</a:t>
          </a:r>
        </a:p>
        <a:p>
          <a:r>
            <a:rPr kumimoji="1" lang="ja-JP" altLang="en-US" sz="1400">
              <a:latin typeface="ＭＳ ゴシック" pitchFamily="49" charset="-128"/>
              <a:ea typeface="ＭＳ ゴシック" pitchFamily="49" charset="-128"/>
            </a:rPr>
            <a:t>　一般会計及びその他の特別会計において、今後も適正な財政運営に努める。</a:t>
          </a:r>
        </a:p>
        <a:p>
          <a:r>
            <a:rPr kumimoji="1" lang="ja-JP" altLang="en-US" sz="1400">
              <a:latin typeface="ＭＳ ゴシック" pitchFamily="49" charset="-128"/>
              <a:ea typeface="ＭＳ ゴシック" pitchFamily="49" charset="-128"/>
            </a:rPr>
            <a:t>　水道事業は平成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より料金改定を行い、老朽化施設等の更新を行っているが、令和６年能登半島地震の被害状況などを踏まえた水道施設や管路の耐震化の推進、加速等を目的に令和９年度に料金改定を行う方向で検討している。</a:t>
          </a:r>
        </a:p>
        <a:p>
          <a:r>
            <a:rPr kumimoji="1" lang="ja-JP" altLang="en-US" sz="1400">
              <a:latin typeface="ＭＳ ゴシック" pitchFamily="49" charset="-128"/>
              <a:ea typeface="ＭＳ ゴシック" pitchFamily="49" charset="-128"/>
            </a:rPr>
            <a:t>　下水道事業は平成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年度より法適用化し、経営の独立性を目指しつつ安定した財政運営を行っている。</a:t>
          </a:r>
        </a:p>
        <a:p>
          <a:r>
            <a:rPr kumimoji="1" lang="ja-JP" altLang="en-US" sz="1400">
              <a:latin typeface="ＭＳ ゴシック" pitchFamily="49" charset="-128"/>
              <a:ea typeface="ＭＳ ゴシック" pitchFamily="49" charset="-128"/>
            </a:rPr>
            <a:t>　病院事業は平成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年度より法適用化し、令和元年７月より本格稼働しているが、令和９年３月に新病院が整備されることから、事業経費の適正性などに更に留意しつつ事業展開を行っていく。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opLeftCell="R1" workbookViewId="0">
      <selection activeCell="W12" sqref="W12:AB12"/>
    </sheetView>
  </sheetViews>
  <sheetFormatPr defaultColWidth="0" defaultRowHeight="11" zeroHeight="1" x14ac:dyDescent="0.2"/>
  <cols>
    <col min="1" max="11" width="2.08984375" style="168" customWidth="1"/>
    <col min="12" max="12" width="2.1796875" style="168" customWidth="1"/>
    <col min="13" max="17" width="2.36328125" style="168" customWidth="1"/>
    <col min="18" max="119" width="2.08984375" style="168" customWidth="1"/>
    <col min="120" max="16384" width="0" style="168"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 thickBot="1" x14ac:dyDescent="0.25">
      <c r="B2" s="170" t="s">
        <v>77</v>
      </c>
      <c r="C2" s="170"/>
      <c r="D2" s="171"/>
    </row>
    <row r="3" spans="1:119" ht="18.75" customHeight="1" thickBot="1" x14ac:dyDescent="0.25">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27321110</v>
      </c>
      <c r="BO4" s="371"/>
      <c r="BP4" s="371"/>
      <c r="BQ4" s="371"/>
      <c r="BR4" s="371"/>
      <c r="BS4" s="371"/>
      <c r="BT4" s="371"/>
      <c r="BU4" s="372"/>
      <c r="BV4" s="370">
        <v>29341687</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4.5</v>
      </c>
      <c r="CU4" s="377"/>
      <c r="CV4" s="377"/>
      <c r="CW4" s="377"/>
      <c r="CX4" s="377"/>
      <c r="CY4" s="377"/>
      <c r="CZ4" s="377"/>
      <c r="DA4" s="378"/>
      <c r="DB4" s="376">
        <v>6.5</v>
      </c>
      <c r="DC4" s="377"/>
      <c r="DD4" s="377"/>
      <c r="DE4" s="377"/>
      <c r="DF4" s="377"/>
      <c r="DG4" s="377"/>
      <c r="DH4" s="377"/>
      <c r="DI4" s="378"/>
    </row>
    <row r="5" spans="1:119" ht="18.75" customHeight="1" x14ac:dyDescent="0.2">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26607294</v>
      </c>
      <c r="BO5" s="408"/>
      <c r="BP5" s="408"/>
      <c r="BQ5" s="408"/>
      <c r="BR5" s="408"/>
      <c r="BS5" s="408"/>
      <c r="BT5" s="408"/>
      <c r="BU5" s="409"/>
      <c r="BV5" s="407">
        <v>28396097</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90.5</v>
      </c>
      <c r="CU5" s="405"/>
      <c r="CV5" s="405"/>
      <c r="CW5" s="405"/>
      <c r="CX5" s="405"/>
      <c r="CY5" s="405"/>
      <c r="CZ5" s="405"/>
      <c r="DA5" s="406"/>
      <c r="DB5" s="404">
        <v>94.9</v>
      </c>
      <c r="DC5" s="405"/>
      <c r="DD5" s="405"/>
      <c r="DE5" s="405"/>
      <c r="DF5" s="405"/>
      <c r="DG5" s="405"/>
      <c r="DH5" s="405"/>
      <c r="DI5" s="406"/>
    </row>
    <row r="6" spans="1:119" ht="18.75" customHeight="1" x14ac:dyDescent="0.2">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713816</v>
      </c>
      <c r="BO6" s="408"/>
      <c r="BP6" s="408"/>
      <c r="BQ6" s="408"/>
      <c r="BR6" s="408"/>
      <c r="BS6" s="408"/>
      <c r="BT6" s="408"/>
      <c r="BU6" s="409"/>
      <c r="BV6" s="407">
        <v>945590</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91</v>
      </c>
      <c r="CU6" s="445"/>
      <c r="CV6" s="445"/>
      <c r="CW6" s="445"/>
      <c r="CX6" s="445"/>
      <c r="CY6" s="445"/>
      <c r="CZ6" s="445"/>
      <c r="DA6" s="446"/>
      <c r="DB6" s="444">
        <v>96.3</v>
      </c>
      <c r="DC6" s="445"/>
      <c r="DD6" s="445"/>
      <c r="DE6" s="445"/>
      <c r="DF6" s="445"/>
      <c r="DG6" s="445"/>
      <c r="DH6" s="445"/>
      <c r="DI6" s="446"/>
    </row>
    <row r="7" spans="1:119" ht="18.75" customHeight="1" x14ac:dyDescent="0.2">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86746</v>
      </c>
      <c r="BO7" s="408"/>
      <c r="BP7" s="408"/>
      <c r="BQ7" s="408"/>
      <c r="BR7" s="408"/>
      <c r="BS7" s="408"/>
      <c r="BT7" s="408"/>
      <c r="BU7" s="409"/>
      <c r="BV7" s="407">
        <v>46201</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14000020</v>
      </c>
      <c r="CU7" s="408"/>
      <c r="CV7" s="408"/>
      <c r="CW7" s="408"/>
      <c r="CX7" s="408"/>
      <c r="CY7" s="408"/>
      <c r="CZ7" s="408"/>
      <c r="DA7" s="409"/>
      <c r="DB7" s="407">
        <v>13910570</v>
      </c>
      <c r="DC7" s="408"/>
      <c r="DD7" s="408"/>
      <c r="DE7" s="408"/>
      <c r="DF7" s="408"/>
      <c r="DG7" s="408"/>
      <c r="DH7" s="408"/>
      <c r="DI7" s="409"/>
    </row>
    <row r="8" spans="1:119" ht="18.75" customHeight="1" thickBot="1" x14ac:dyDescent="0.25">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627070</v>
      </c>
      <c r="BO8" s="408"/>
      <c r="BP8" s="408"/>
      <c r="BQ8" s="408"/>
      <c r="BR8" s="408"/>
      <c r="BS8" s="408"/>
      <c r="BT8" s="408"/>
      <c r="BU8" s="409"/>
      <c r="BV8" s="407">
        <v>899389</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0.78</v>
      </c>
      <c r="CU8" s="448"/>
      <c r="CV8" s="448"/>
      <c r="CW8" s="448"/>
      <c r="CX8" s="448"/>
      <c r="CY8" s="448"/>
      <c r="CZ8" s="448"/>
      <c r="DA8" s="449"/>
      <c r="DB8" s="447">
        <v>0.79</v>
      </c>
      <c r="DC8" s="448"/>
      <c r="DD8" s="448"/>
      <c r="DE8" s="448"/>
      <c r="DF8" s="448"/>
      <c r="DG8" s="448"/>
      <c r="DH8" s="448"/>
      <c r="DI8" s="449"/>
    </row>
    <row r="9" spans="1:119" ht="18.75" customHeight="1" thickBot="1" x14ac:dyDescent="0.25">
      <c r="A9" s="169"/>
      <c r="B9" s="401" t="s">
        <v>107</v>
      </c>
      <c r="C9" s="402"/>
      <c r="D9" s="402"/>
      <c r="E9" s="402"/>
      <c r="F9" s="402"/>
      <c r="G9" s="402"/>
      <c r="H9" s="402"/>
      <c r="I9" s="402"/>
      <c r="J9" s="402"/>
      <c r="K9" s="450"/>
      <c r="L9" s="451" t="s">
        <v>108</v>
      </c>
      <c r="M9" s="452"/>
      <c r="N9" s="452"/>
      <c r="O9" s="452"/>
      <c r="P9" s="452"/>
      <c r="Q9" s="453"/>
      <c r="R9" s="454">
        <v>50513</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-272319</v>
      </c>
      <c r="BO9" s="408"/>
      <c r="BP9" s="408"/>
      <c r="BQ9" s="408"/>
      <c r="BR9" s="408"/>
      <c r="BS9" s="408"/>
      <c r="BT9" s="408"/>
      <c r="BU9" s="409"/>
      <c r="BV9" s="407">
        <v>56716</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13.7</v>
      </c>
      <c r="CU9" s="405"/>
      <c r="CV9" s="405"/>
      <c r="CW9" s="405"/>
      <c r="CX9" s="405"/>
      <c r="CY9" s="405"/>
      <c r="CZ9" s="405"/>
      <c r="DA9" s="406"/>
      <c r="DB9" s="404">
        <v>13.1</v>
      </c>
      <c r="DC9" s="405"/>
      <c r="DD9" s="405"/>
      <c r="DE9" s="405"/>
      <c r="DF9" s="405"/>
      <c r="DG9" s="405"/>
      <c r="DH9" s="405"/>
      <c r="DI9" s="406"/>
    </row>
    <row r="10" spans="1:119" ht="18.75" customHeight="1" thickBot="1" x14ac:dyDescent="0.25">
      <c r="A10" s="169"/>
      <c r="B10" s="401"/>
      <c r="C10" s="402"/>
      <c r="D10" s="402"/>
      <c r="E10" s="402"/>
      <c r="F10" s="402"/>
      <c r="G10" s="402"/>
      <c r="H10" s="402"/>
      <c r="I10" s="402"/>
      <c r="J10" s="402"/>
      <c r="K10" s="450"/>
      <c r="L10" s="457" t="s">
        <v>113</v>
      </c>
      <c r="M10" s="437"/>
      <c r="N10" s="437"/>
      <c r="O10" s="437"/>
      <c r="P10" s="437"/>
      <c r="Q10" s="438"/>
      <c r="R10" s="458">
        <v>49889</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893648</v>
      </c>
      <c r="BO10" s="408"/>
      <c r="BP10" s="408"/>
      <c r="BQ10" s="408"/>
      <c r="BR10" s="408"/>
      <c r="BS10" s="408"/>
      <c r="BT10" s="408"/>
      <c r="BU10" s="409"/>
      <c r="BV10" s="407">
        <v>420642</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69"/>
      <c r="B12" s="467" t="s">
        <v>123</v>
      </c>
      <c r="C12" s="468"/>
      <c r="D12" s="468"/>
      <c r="E12" s="468"/>
      <c r="F12" s="468"/>
      <c r="G12" s="468"/>
      <c r="H12" s="468"/>
      <c r="I12" s="468"/>
      <c r="J12" s="468"/>
      <c r="K12" s="469"/>
      <c r="L12" s="476" t="s">
        <v>124</v>
      </c>
      <c r="M12" s="477"/>
      <c r="N12" s="477"/>
      <c r="O12" s="477"/>
      <c r="P12" s="477"/>
      <c r="Q12" s="478"/>
      <c r="R12" s="479">
        <v>50607</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0</v>
      </c>
      <c r="BO12" s="408"/>
      <c r="BP12" s="408"/>
      <c r="BQ12" s="408"/>
      <c r="BR12" s="408"/>
      <c r="BS12" s="408"/>
      <c r="BT12" s="408"/>
      <c r="BU12" s="409"/>
      <c r="BV12" s="407">
        <v>1698453</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69"/>
      <c r="B13" s="470"/>
      <c r="C13" s="471"/>
      <c r="D13" s="471"/>
      <c r="E13" s="471"/>
      <c r="F13" s="471"/>
      <c r="G13" s="471"/>
      <c r="H13" s="471"/>
      <c r="I13" s="471"/>
      <c r="J13" s="471"/>
      <c r="K13" s="472"/>
      <c r="L13" s="178"/>
      <c r="M13" s="498" t="s">
        <v>130</v>
      </c>
      <c r="N13" s="499"/>
      <c r="O13" s="499"/>
      <c r="P13" s="499"/>
      <c r="Q13" s="500"/>
      <c r="R13" s="491">
        <v>49453</v>
      </c>
      <c r="S13" s="492"/>
      <c r="T13" s="492"/>
      <c r="U13" s="492"/>
      <c r="V13" s="493"/>
      <c r="W13" s="423" t="s">
        <v>131</v>
      </c>
      <c r="X13" s="424"/>
      <c r="Y13" s="424"/>
      <c r="Z13" s="424"/>
      <c r="AA13" s="424"/>
      <c r="AB13" s="414"/>
      <c r="AC13" s="458">
        <v>759</v>
      </c>
      <c r="AD13" s="459"/>
      <c r="AE13" s="459"/>
      <c r="AF13" s="459"/>
      <c r="AG13" s="501"/>
      <c r="AH13" s="458">
        <v>861</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621329</v>
      </c>
      <c r="BO13" s="408"/>
      <c r="BP13" s="408"/>
      <c r="BQ13" s="408"/>
      <c r="BR13" s="408"/>
      <c r="BS13" s="408"/>
      <c r="BT13" s="408"/>
      <c r="BU13" s="409"/>
      <c r="BV13" s="407">
        <v>-1221095</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7.1</v>
      </c>
      <c r="CU13" s="405"/>
      <c r="CV13" s="405"/>
      <c r="CW13" s="405"/>
      <c r="CX13" s="405"/>
      <c r="CY13" s="405"/>
      <c r="CZ13" s="405"/>
      <c r="DA13" s="406"/>
      <c r="DB13" s="404">
        <v>7.6</v>
      </c>
      <c r="DC13" s="405"/>
      <c r="DD13" s="405"/>
      <c r="DE13" s="405"/>
      <c r="DF13" s="405"/>
      <c r="DG13" s="405"/>
      <c r="DH13" s="405"/>
      <c r="DI13" s="406"/>
    </row>
    <row r="14" spans="1:119" ht="18.75" customHeight="1" thickBot="1" x14ac:dyDescent="0.25">
      <c r="A14" s="169"/>
      <c r="B14" s="470"/>
      <c r="C14" s="471"/>
      <c r="D14" s="471"/>
      <c r="E14" s="471"/>
      <c r="F14" s="471"/>
      <c r="G14" s="471"/>
      <c r="H14" s="471"/>
      <c r="I14" s="471"/>
      <c r="J14" s="471"/>
      <c r="K14" s="472"/>
      <c r="L14" s="488" t="s">
        <v>135</v>
      </c>
      <c r="M14" s="489"/>
      <c r="N14" s="489"/>
      <c r="O14" s="489"/>
      <c r="P14" s="489"/>
      <c r="Q14" s="490"/>
      <c r="R14" s="491">
        <v>50711</v>
      </c>
      <c r="S14" s="492"/>
      <c r="T14" s="492"/>
      <c r="U14" s="492"/>
      <c r="V14" s="493"/>
      <c r="W14" s="397"/>
      <c r="X14" s="398"/>
      <c r="Y14" s="398"/>
      <c r="Z14" s="398"/>
      <c r="AA14" s="398"/>
      <c r="AB14" s="387"/>
      <c r="AC14" s="494">
        <v>3.2</v>
      </c>
      <c r="AD14" s="495"/>
      <c r="AE14" s="495"/>
      <c r="AF14" s="495"/>
      <c r="AG14" s="496"/>
      <c r="AH14" s="494">
        <v>3.6</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29.1</v>
      </c>
      <c r="CU14" s="506"/>
      <c r="CV14" s="506"/>
      <c r="CW14" s="506"/>
      <c r="CX14" s="506"/>
      <c r="CY14" s="506"/>
      <c r="CZ14" s="506"/>
      <c r="DA14" s="507"/>
      <c r="DB14" s="505">
        <v>33.799999999999997</v>
      </c>
      <c r="DC14" s="506"/>
      <c r="DD14" s="506"/>
      <c r="DE14" s="506"/>
      <c r="DF14" s="506"/>
      <c r="DG14" s="506"/>
      <c r="DH14" s="506"/>
      <c r="DI14" s="507"/>
    </row>
    <row r="15" spans="1:119" ht="18.75" customHeight="1" x14ac:dyDescent="0.2">
      <c r="A15" s="169"/>
      <c r="B15" s="470"/>
      <c r="C15" s="471"/>
      <c r="D15" s="471"/>
      <c r="E15" s="471"/>
      <c r="F15" s="471"/>
      <c r="G15" s="471"/>
      <c r="H15" s="471"/>
      <c r="I15" s="471"/>
      <c r="J15" s="471"/>
      <c r="K15" s="472"/>
      <c r="L15" s="178"/>
      <c r="M15" s="498" t="s">
        <v>130</v>
      </c>
      <c r="N15" s="499"/>
      <c r="O15" s="499"/>
      <c r="P15" s="499"/>
      <c r="Q15" s="500"/>
      <c r="R15" s="491">
        <v>49662</v>
      </c>
      <c r="S15" s="492"/>
      <c r="T15" s="492"/>
      <c r="U15" s="492"/>
      <c r="V15" s="493"/>
      <c r="W15" s="423" t="s">
        <v>137</v>
      </c>
      <c r="X15" s="424"/>
      <c r="Y15" s="424"/>
      <c r="Z15" s="424"/>
      <c r="AA15" s="424"/>
      <c r="AB15" s="414"/>
      <c r="AC15" s="458">
        <v>8579</v>
      </c>
      <c r="AD15" s="459"/>
      <c r="AE15" s="459"/>
      <c r="AF15" s="459"/>
      <c r="AG15" s="501"/>
      <c r="AH15" s="458">
        <v>8554</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8509982</v>
      </c>
      <c r="BO15" s="371"/>
      <c r="BP15" s="371"/>
      <c r="BQ15" s="371"/>
      <c r="BR15" s="371"/>
      <c r="BS15" s="371"/>
      <c r="BT15" s="371"/>
      <c r="BU15" s="372"/>
      <c r="BV15" s="370">
        <v>9269494</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36.200000000000003</v>
      </c>
      <c r="AD16" s="495"/>
      <c r="AE16" s="495"/>
      <c r="AF16" s="495"/>
      <c r="AG16" s="496"/>
      <c r="AH16" s="494">
        <v>36</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11523447</v>
      </c>
      <c r="BO16" s="408"/>
      <c r="BP16" s="408"/>
      <c r="BQ16" s="408"/>
      <c r="BR16" s="408"/>
      <c r="BS16" s="408"/>
      <c r="BT16" s="408"/>
      <c r="BU16" s="409"/>
      <c r="BV16" s="407">
        <v>11146763</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14335</v>
      </c>
      <c r="AD17" s="459"/>
      <c r="AE17" s="459"/>
      <c r="AF17" s="459"/>
      <c r="AG17" s="501"/>
      <c r="AH17" s="458">
        <v>14314</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10911865</v>
      </c>
      <c r="BO17" s="408"/>
      <c r="BP17" s="408"/>
      <c r="BQ17" s="408"/>
      <c r="BR17" s="408"/>
      <c r="BS17" s="408"/>
      <c r="BT17" s="408"/>
      <c r="BU17" s="409"/>
      <c r="BV17" s="407">
        <v>11929972</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69"/>
      <c r="B18" s="529" t="s">
        <v>147</v>
      </c>
      <c r="C18" s="450"/>
      <c r="D18" s="450"/>
      <c r="E18" s="530"/>
      <c r="F18" s="530"/>
      <c r="G18" s="530"/>
      <c r="H18" s="530"/>
      <c r="I18" s="530"/>
      <c r="J18" s="530"/>
      <c r="K18" s="530"/>
      <c r="L18" s="531">
        <v>80.150000000000006</v>
      </c>
      <c r="M18" s="531"/>
      <c r="N18" s="531"/>
      <c r="O18" s="531"/>
      <c r="P18" s="531"/>
      <c r="Q18" s="531"/>
      <c r="R18" s="532"/>
      <c r="S18" s="532"/>
      <c r="T18" s="532"/>
      <c r="U18" s="532"/>
      <c r="V18" s="533"/>
      <c r="W18" s="425"/>
      <c r="X18" s="426"/>
      <c r="Y18" s="426"/>
      <c r="Z18" s="426"/>
      <c r="AA18" s="426"/>
      <c r="AB18" s="417"/>
      <c r="AC18" s="534">
        <v>60.6</v>
      </c>
      <c r="AD18" s="535"/>
      <c r="AE18" s="535"/>
      <c r="AF18" s="535"/>
      <c r="AG18" s="536"/>
      <c r="AH18" s="534">
        <v>60.3</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13303034</v>
      </c>
      <c r="BO18" s="408"/>
      <c r="BP18" s="408"/>
      <c r="BQ18" s="408"/>
      <c r="BR18" s="408"/>
      <c r="BS18" s="408"/>
      <c r="BT18" s="408"/>
      <c r="BU18" s="409"/>
      <c r="BV18" s="407">
        <v>12559111</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69"/>
      <c r="B19" s="529" t="s">
        <v>149</v>
      </c>
      <c r="C19" s="450"/>
      <c r="D19" s="450"/>
      <c r="E19" s="530"/>
      <c r="F19" s="530"/>
      <c r="G19" s="530"/>
      <c r="H19" s="530"/>
      <c r="I19" s="530"/>
      <c r="J19" s="530"/>
      <c r="K19" s="530"/>
      <c r="L19" s="538">
        <v>630</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17511615</v>
      </c>
      <c r="BO19" s="408"/>
      <c r="BP19" s="408"/>
      <c r="BQ19" s="408"/>
      <c r="BR19" s="408"/>
      <c r="BS19" s="408"/>
      <c r="BT19" s="408"/>
      <c r="BU19" s="409"/>
      <c r="BV19" s="407">
        <v>17735928</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69"/>
      <c r="B20" s="529" t="s">
        <v>151</v>
      </c>
      <c r="C20" s="450"/>
      <c r="D20" s="450"/>
      <c r="E20" s="530"/>
      <c r="F20" s="530"/>
      <c r="G20" s="530"/>
      <c r="H20" s="530"/>
      <c r="I20" s="530"/>
      <c r="J20" s="530"/>
      <c r="K20" s="530"/>
      <c r="L20" s="538">
        <v>19659</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26133755</v>
      </c>
      <c r="BO22" s="371"/>
      <c r="BP22" s="371"/>
      <c r="BQ22" s="371"/>
      <c r="BR22" s="371"/>
      <c r="BS22" s="371"/>
      <c r="BT22" s="371"/>
      <c r="BU22" s="372"/>
      <c r="BV22" s="370">
        <v>26881271</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16854407</v>
      </c>
      <c r="BO23" s="408"/>
      <c r="BP23" s="408"/>
      <c r="BQ23" s="408"/>
      <c r="BR23" s="408"/>
      <c r="BS23" s="408"/>
      <c r="BT23" s="408"/>
      <c r="BU23" s="409"/>
      <c r="BV23" s="407">
        <v>17667718</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69"/>
      <c r="B24" s="578"/>
      <c r="C24" s="554"/>
      <c r="D24" s="555"/>
      <c r="E24" s="457" t="s">
        <v>161</v>
      </c>
      <c r="F24" s="437"/>
      <c r="G24" s="437"/>
      <c r="H24" s="437"/>
      <c r="I24" s="437"/>
      <c r="J24" s="437"/>
      <c r="K24" s="438"/>
      <c r="L24" s="458">
        <v>1</v>
      </c>
      <c r="M24" s="459"/>
      <c r="N24" s="459"/>
      <c r="O24" s="459"/>
      <c r="P24" s="501"/>
      <c r="Q24" s="458">
        <v>8120</v>
      </c>
      <c r="R24" s="459"/>
      <c r="S24" s="459"/>
      <c r="T24" s="459"/>
      <c r="U24" s="459"/>
      <c r="V24" s="501"/>
      <c r="W24" s="553"/>
      <c r="X24" s="554"/>
      <c r="Y24" s="555"/>
      <c r="Z24" s="457" t="s">
        <v>162</v>
      </c>
      <c r="AA24" s="437"/>
      <c r="AB24" s="437"/>
      <c r="AC24" s="437"/>
      <c r="AD24" s="437"/>
      <c r="AE24" s="437"/>
      <c r="AF24" s="437"/>
      <c r="AG24" s="438"/>
      <c r="AH24" s="458">
        <v>360</v>
      </c>
      <c r="AI24" s="459"/>
      <c r="AJ24" s="459"/>
      <c r="AK24" s="459"/>
      <c r="AL24" s="501"/>
      <c r="AM24" s="458">
        <v>1147320</v>
      </c>
      <c r="AN24" s="459"/>
      <c r="AO24" s="459"/>
      <c r="AP24" s="459"/>
      <c r="AQ24" s="459"/>
      <c r="AR24" s="501"/>
      <c r="AS24" s="458">
        <v>3187</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18112105</v>
      </c>
      <c r="BO24" s="408"/>
      <c r="BP24" s="408"/>
      <c r="BQ24" s="408"/>
      <c r="BR24" s="408"/>
      <c r="BS24" s="408"/>
      <c r="BT24" s="408"/>
      <c r="BU24" s="409"/>
      <c r="BV24" s="407">
        <v>18156436</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69"/>
      <c r="B25" s="578"/>
      <c r="C25" s="554"/>
      <c r="D25" s="555"/>
      <c r="E25" s="457" t="s">
        <v>164</v>
      </c>
      <c r="F25" s="437"/>
      <c r="G25" s="437"/>
      <c r="H25" s="437"/>
      <c r="I25" s="437"/>
      <c r="J25" s="437"/>
      <c r="K25" s="438"/>
      <c r="L25" s="458">
        <v>1</v>
      </c>
      <c r="M25" s="459"/>
      <c r="N25" s="459"/>
      <c r="O25" s="459"/>
      <c r="P25" s="501"/>
      <c r="Q25" s="458">
        <v>7210</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8442646</v>
      </c>
      <c r="BO25" s="371"/>
      <c r="BP25" s="371"/>
      <c r="BQ25" s="371"/>
      <c r="BR25" s="371"/>
      <c r="BS25" s="371"/>
      <c r="BT25" s="371"/>
      <c r="BU25" s="372"/>
      <c r="BV25" s="370">
        <v>8615047</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69"/>
      <c r="B26" s="578"/>
      <c r="C26" s="554"/>
      <c r="D26" s="555"/>
      <c r="E26" s="457" t="s">
        <v>167</v>
      </c>
      <c r="F26" s="437"/>
      <c r="G26" s="437"/>
      <c r="H26" s="437"/>
      <c r="I26" s="437"/>
      <c r="J26" s="437"/>
      <c r="K26" s="438"/>
      <c r="L26" s="458">
        <v>1</v>
      </c>
      <c r="M26" s="459"/>
      <c r="N26" s="459"/>
      <c r="O26" s="459"/>
      <c r="P26" s="501"/>
      <c r="Q26" s="458">
        <v>6610</v>
      </c>
      <c r="R26" s="459"/>
      <c r="S26" s="459"/>
      <c r="T26" s="459"/>
      <c r="U26" s="459"/>
      <c r="V26" s="501"/>
      <c r="W26" s="553"/>
      <c r="X26" s="554"/>
      <c r="Y26" s="555"/>
      <c r="Z26" s="457" t="s">
        <v>168</v>
      </c>
      <c r="AA26" s="559"/>
      <c r="AB26" s="559"/>
      <c r="AC26" s="559"/>
      <c r="AD26" s="559"/>
      <c r="AE26" s="559"/>
      <c r="AF26" s="559"/>
      <c r="AG26" s="560"/>
      <c r="AH26" s="458">
        <v>8</v>
      </c>
      <c r="AI26" s="459"/>
      <c r="AJ26" s="459"/>
      <c r="AK26" s="459"/>
      <c r="AL26" s="501"/>
      <c r="AM26" s="458">
        <v>22784</v>
      </c>
      <c r="AN26" s="459"/>
      <c r="AO26" s="459"/>
      <c r="AP26" s="459"/>
      <c r="AQ26" s="459"/>
      <c r="AR26" s="501"/>
      <c r="AS26" s="458">
        <v>2848</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69"/>
      <c r="B27" s="578"/>
      <c r="C27" s="554"/>
      <c r="D27" s="555"/>
      <c r="E27" s="457" t="s">
        <v>170</v>
      </c>
      <c r="F27" s="437"/>
      <c r="G27" s="437"/>
      <c r="H27" s="437"/>
      <c r="I27" s="437"/>
      <c r="J27" s="437"/>
      <c r="K27" s="438"/>
      <c r="L27" s="458">
        <v>1</v>
      </c>
      <c r="M27" s="459"/>
      <c r="N27" s="459"/>
      <c r="O27" s="459"/>
      <c r="P27" s="501"/>
      <c r="Q27" s="458">
        <v>4300</v>
      </c>
      <c r="R27" s="459"/>
      <c r="S27" s="459"/>
      <c r="T27" s="459"/>
      <c r="U27" s="459"/>
      <c r="V27" s="501"/>
      <c r="W27" s="553"/>
      <c r="X27" s="554"/>
      <c r="Y27" s="555"/>
      <c r="Z27" s="457" t="s">
        <v>171</v>
      </c>
      <c r="AA27" s="437"/>
      <c r="AB27" s="437"/>
      <c r="AC27" s="437"/>
      <c r="AD27" s="437"/>
      <c r="AE27" s="437"/>
      <c r="AF27" s="437"/>
      <c r="AG27" s="438"/>
      <c r="AH27" s="458">
        <v>49</v>
      </c>
      <c r="AI27" s="459"/>
      <c r="AJ27" s="459"/>
      <c r="AK27" s="459"/>
      <c r="AL27" s="501"/>
      <c r="AM27" s="458">
        <v>154179</v>
      </c>
      <c r="AN27" s="459"/>
      <c r="AO27" s="459"/>
      <c r="AP27" s="459"/>
      <c r="AQ27" s="459"/>
      <c r="AR27" s="501"/>
      <c r="AS27" s="458">
        <v>3147</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v>60000</v>
      </c>
      <c r="BO27" s="527"/>
      <c r="BP27" s="527"/>
      <c r="BQ27" s="527"/>
      <c r="BR27" s="527"/>
      <c r="BS27" s="527"/>
      <c r="BT27" s="527"/>
      <c r="BU27" s="528"/>
      <c r="BV27" s="526">
        <v>60000</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69"/>
      <c r="B28" s="578"/>
      <c r="C28" s="554"/>
      <c r="D28" s="555"/>
      <c r="E28" s="457" t="s">
        <v>173</v>
      </c>
      <c r="F28" s="437"/>
      <c r="G28" s="437"/>
      <c r="H28" s="437"/>
      <c r="I28" s="437"/>
      <c r="J28" s="437"/>
      <c r="K28" s="438"/>
      <c r="L28" s="458">
        <v>1</v>
      </c>
      <c r="M28" s="459"/>
      <c r="N28" s="459"/>
      <c r="O28" s="459"/>
      <c r="P28" s="501"/>
      <c r="Q28" s="458">
        <v>3800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2305958</v>
      </c>
      <c r="BO28" s="371"/>
      <c r="BP28" s="371"/>
      <c r="BQ28" s="371"/>
      <c r="BR28" s="371"/>
      <c r="BS28" s="371"/>
      <c r="BT28" s="371"/>
      <c r="BU28" s="372"/>
      <c r="BV28" s="370">
        <v>1412310</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69"/>
      <c r="B29" s="578"/>
      <c r="C29" s="554"/>
      <c r="D29" s="555"/>
      <c r="E29" s="457" t="s">
        <v>176</v>
      </c>
      <c r="F29" s="437"/>
      <c r="G29" s="437"/>
      <c r="H29" s="437"/>
      <c r="I29" s="437"/>
      <c r="J29" s="437"/>
      <c r="K29" s="438"/>
      <c r="L29" s="458">
        <v>16</v>
      </c>
      <c r="M29" s="459"/>
      <c r="N29" s="459"/>
      <c r="O29" s="459"/>
      <c r="P29" s="501"/>
      <c r="Q29" s="458">
        <v>3500</v>
      </c>
      <c r="R29" s="459"/>
      <c r="S29" s="459"/>
      <c r="T29" s="459"/>
      <c r="U29" s="459"/>
      <c r="V29" s="501"/>
      <c r="W29" s="556"/>
      <c r="X29" s="557"/>
      <c r="Y29" s="558"/>
      <c r="Z29" s="457" t="s">
        <v>177</v>
      </c>
      <c r="AA29" s="437"/>
      <c r="AB29" s="437"/>
      <c r="AC29" s="437"/>
      <c r="AD29" s="437"/>
      <c r="AE29" s="437"/>
      <c r="AF29" s="437"/>
      <c r="AG29" s="438"/>
      <c r="AH29" s="458">
        <v>409</v>
      </c>
      <c r="AI29" s="459"/>
      <c r="AJ29" s="459"/>
      <c r="AK29" s="459"/>
      <c r="AL29" s="501"/>
      <c r="AM29" s="458">
        <v>1301499</v>
      </c>
      <c r="AN29" s="459"/>
      <c r="AO29" s="459"/>
      <c r="AP29" s="459"/>
      <c r="AQ29" s="459"/>
      <c r="AR29" s="501"/>
      <c r="AS29" s="458">
        <v>3182</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712012</v>
      </c>
      <c r="BO29" s="408"/>
      <c r="BP29" s="408"/>
      <c r="BQ29" s="408"/>
      <c r="BR29" s="408"/>
      <c r="BS29" s="408"/>
      <c r="BT29" s="408"/>
      <c r="BU29" s="409"/>
      <c r="BV29" s="407">
        <v>660435</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100.6</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3302246</v>
      </c>
      <c r="BO30" s="527"/>
      <c r="BP30" s="527"/>
      <c r="BQ30" s="527"/>
      <c r="BR30" s="527"/>
      <c r="BS30" s="527"/>
      <c r="BT30" s="527"/>
      <c r="BU30" s="528"/>
      <c r="BV30" s="526">
        <v>2894020</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2">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2">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4</v>
      </c>
      <c r="V34" s="597"/>
      <c r="W34" s="598" t="str">
        <f>IF('各会計、関係団体の財政状況及び健全化判断比率'!B28="","",'各会計、関係団体の財政状況及び健全化判断比率'!B28)</f>
        <v>国民健康保険事業特別会計</v>
      </c>
      <c r="X34" s="598"/>
      <c r="Y34" s="598"/>
      <c r="Z34" s="598"/>
      <c r="AA34" s="598"/>
      <c r="AB34" s="598"/>
      <c r="AC34" s="598"/>
      <c r="AD34" s="598"/>
      <c r="AE34" s="598"/>
      <c r="AF34" s="598"/>
      <c r="AG34" s="598"/>
      <c r="AH34" s="598"/>
      <c r="AI34" s="598"/>
      <c r="AJ34" s="598"/>
      <c r="AK34" s="598"/>
      <c r="AL34" s="169"/>
      <c r="AM34" s="597">
        <f>IF(AO34="","",MAX(C34:D43,U34:V43)+1)</f>
        <v>7</v>
      </c>
      <c r="AN34" s="597"/>
      <c r="AO34" s="598" t="str">
        <f>IF('各会計、関係団体の財政状況及び健全化判断比率'!B31="","",'各会計、関係団体の財政状況及び健全化判断比率'!B31)</f>
        <v>水道事業会計</v>
      </c>
      <c r="AP34" s="598"/>
      <c r="AQ34" s="598"/>
      <c r="AR34" s="598"/>
      <c r="AS34" s="598"/>
      <c r="AT34" s="598"/>
      <c r="AU34" s="598"/>
      <c r="AV34" s="598"/>
      <c r="AW34" s="598"/>
      <c r="AX34" s="598"/>
      <c r="AY34" s="598"/>
      <c r="AZ34" s="598"/>
      <c r="BA34" s="598"/>
      <c r="BB34" s="598"/>
      <c r="BC34" s="598"/>
      <c r="BD34" s="169"/>
      <c r="BE34" s="597">
        <f>IF(BG34="","",MAX(C34:D43,U34:V43,AM34:AN43)+1)</f>
        <v>10</v>
      </c>
      <c r="BF34" s="597"/>
      <c r="BG34" s="598" t="str">
        <f>IF('各会計、関係団体の財政状況及び健全化判断比率'!B34="","",'各会計、関係団体の財政状況及び健全化判断比率'!B34)</f>
        <v>工業団地等整備事業特別会計</v>
      </c>
      <c r="BH34" s="598"/>
      <c r="BI34" s="598"/>
      <c r="BJ34" s="598"/>
      <c r="BK34" s="598"/>
      <c r="BL34" s="598"/>
      <c r="BM34" s="598"/>
      <c r="BN34" s="598"/>
      <c r="BO34" s="598"/>
      <c r="BP34" s="598"/>
      <c r="BQ34" s="598"/>
      <c r="BR34" s="598"/>
      <c r="BS34" s="598"/>
      <c r="BT34" s="598"/>
      <c r="BU34" s="598"/>
      <c r="BV34" s="169"/>
      <c r="BW34" s="597">
        <f>IF(BY34="","",MAX(C34:D43,U34:V43,AM34:AN43,BE34:BF43)+1)</f>
        <v>11</v>
      </c>
      <c r="BX34" s="597"/>
      <c r="BY34" s="598" t="str">
        <f>IF('各会計、関係団体の財政状況及び健全化判断比率'!B68="","",'各会計、関係団体の財政状況及び健全化判断比率'!B68)</f>
        <v>滋賀県市町村職員退職手当組合</v>
      </c>
      <c r="BZ34" s="598"/>
      <c r="CA34" s="598"/>
      <c r="CB34" s="598"/>
      <c r="CC34" s="598"/>
      <c r="CD34" s="598"/>
      <c r="CE34" s="598"/>
      <c r="CF34" s="598"/>
      <c r="CG34" s="598"/>
      <c r="CH34" s="598"/>
      <c r="CI34" s="598"/>
      <c r="CJ34" s="598"/>
      <c r="CK34" s="598"/>
      <c r="CL34" s="598"/>
      <c r="CM34" s="598"/>
      <c r="CN34" s="169"/>
      <c r="CO34" s="597">
        <f>IF(CQ34="","",MAX(C34:D43,U34:V43,AM34:AN43,BE34:BF43,BW34:BX43)+1)</f>
        <v>18</v>
      </c>
      <c r="CP34" s="597"/>
      <c r="CQ34" s="598" t="str">
        <f>IF('各会計、関係団体の財政状況及び健全化判断比率'!BS7="","",'各会計、関係団体の財政状況及び健全化判断比率'!BS7)</f>
        <v>野洲市湖岸開発</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2">
      <c r="A35" s="169"/>
      <c r="B35" s="193"/>
      <c r="C35" s="597">
        <f>IF(E35="","",C34+1)</f>
        <v>2</v>
      </c>
      <c r="D35" s="597"/>
      <c r="E35" s="598" t="str">
        <f>IF('各会計、関係団体の財政状況及び健全化判断比率'!B8="","",'各会計、関係団体の財政状況及び健全化判断比率'!B8)</f>
        <v>墓地公園事業特別会計</v>
      </c>
      <c r="F35" s="598"/>
      <c r="G35" s="598"/>
      <c r="H35" s="598"/>
      <c r="I35" s="598"/>
      <c r="J35" s="598"/>
      <c r="K35" s="598"/>
      <c r="L35" s="598"/>
      <c r="M35" s="598"/>
      <c r="N35" s="598"/>
      <c r="O35" s="598"/>
      <c r="P35" s="598"/>
      <c r="Q35" s="598"/>
      <c r="R35" s="598"/>
      <c r="S35" s="598"/>
      <c r="T35" s="169"/>
      <c r="U35" s="597">
        <f>IF(W35="","",U34+1)</f>
        <v>5</v>
      </c>
      <c r="V35" s="597"/>
      <c r="W35" s="598" t="str">
        <f>IF('各会計、関係団体の財政状況及び健全化判断比率'!B29="","",'各会計、関係団体の財政状況及び健全化判断比率'!B29)</f>
        <v>介護保険事業特別会計</v>
      </c>
      <c r="X35" s="598"/>
      <c r="Y35" s="598"/>
      <c r="Z35" s="598"/>
      <c r="AA35" s="598"/>
      <c r="AB35" s="598"/>
      <c r="AC35" s="598"/>
      <c r="AD35" s="598"/>
      <c r="AE35" s="598"/>
      <c r="AF35" s="598"/>
      <c r="AG35" s="598"/>
      <c r="AH35" s="598"/>
      <c r="AI35" s="598"/>
      <c r="AJ35" s="598"/>
      <c r="AK35" s="598"/>
      <c r="AL35" s="169"/>
      <c r="AM35" s="597">
        <f t="shared" ref="AM35:AM43" si="0">IF(AO35="","",AM34+1)</f>
        <v>8</v>
      </c>
      <c r="AN35" s="597"/>
      <c r="AO35" s="598" t="str">
        <f>IF('各会計、関係団体の財政状況及び健全化判断比率'!B32="","",'各会計、関係団体の財政状況及び健全化判断比率'!B32)</f>
        <v>下水道事業会計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12</v>
      </c>
      <c r="BX35" s="597"/>
      <c r="BY35" s="598" t="str">
        <f>IF('各会計、関係団体の財政状況及び健全化判断比率'!B69="","",'各会計、関係団体の財政状況及び健全化判断比率'!B69)</f>
        <v>滋賀県市町村議会議員公務災害補償等組合</v>
      </c>
      <c r="BZ35" s="598"/>
      <c r="CA35" s="598"/>
      <c r="CB35" s="598"/>
      <c r="CC35" s="598"/>
      <c r="CD35" s="598"/>
      <c r="CE35" s="598"/>
      <c r="CF35" s="598"/>
      <c r="CG35" s="598"/>
      <c r="CH35" s="598"/>
      <c r="CI35" s="598"/>
      <c r="CJ35" s="598"/>
      <c r="CK35" s="598"/>
      <c r="CL35" s="598"/>
      <c r="CM35" s="598"/>
      <c r="CN35" s="169"/>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2">
      <c r="A36" s="169"/>
      <c r="B36" s="193"/>
      <c r="C36" s="597">
        <f>IF(E36="","",C35+1)</f>
        <v>3</v>
      </c>
      <c r="D36" s="597"/>
      <c r="E36" s="598" t="str">
        <f>IF('各会計、関係団体の財政状況及び健全化判断比率'!B9="","",'各会計、関係団体の財政状況及び健全化判断比率'!B9)</f>
        <v>基幹水利施設管理事業特別会計</v>
      </c>
      <c r="F36" s="598"/>
      <c r="G36" s="598"/>
      <c r="H36" s="598"/>
      <c r="I36" s="598"/>
      <c r="J36" s="598"/>
      <c r="K36" s="598"/>
      <c r="L36" s="598"/>
      <c r="M36" s="598"/>
      <c r="N36" s="598"/>
      <c r="O36" s="598"/>
      <c r="P36" s="598"/>
      <c r="Q36" s="598"/>
      <c r="R36" s="598"/>
      <c r="S36" s="598"/>
      <c r="T36" s="169"/>
      <c r="U36" s="597">
        <f t="shared" ref="U36:U43" si="4">IF(W36="","",U35+1)</f>
        <v>6</v>
      </c>
      <c r="V36" s="597"/>
      <c r="W36" s="598" t="str">
        <f>IF('各会計、関係団体の財政状況及び健全化判断比率'!B30="","",'各会計、関係団体の財政状況及び健全化判断比率'!B30)</f>
        <v>後期高齢者医療特別会計</v>
      </c>
      <c r="X36" s="598"/>
      <c r="Y36" s="598"/>
      <c r="Z36" s="598"/>
      <c r="AA36" s="598"/>
      <c r="AB36" s="598"/>
      <c r="AC36" s="598"/>
      <c r="AD36" s="598"/>
      <c r="AE36" s="598"/>
      <c r="AF36" s="598"/>
      <c r="AG36" s="598"/>
      <c r="AH36" s="598"/>
      <c r="AI36" s="598"/>
      <c r="AJ36" s="598"/>
      <c r="AK36" s="598"/>
      <c r="AL36" s="169"/>
      <c r="AM36" s="597">
        <f t="shared" si="0"/>
        <v>9</v>
      </c>
      <c r="AN36" s="597"/>
      <c r="AO36" s="598" t="str">
        <f>IF('各会計、関係団体の財政状況及び健全化判断比率'!B33="","",'各会計、関係団体の財政状況及び健全化判断比率'!B33)</f>
        <v>病院事業会計</v>
      </c>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13</v>
      </c>
      <c r="BX36" s="597"/>
      <c r="BY36" s="598" t="str">
        <f>IF('各会計、関係団体の財政状況及び健全化判断比率'!B70="","",'各会計、関係団体の財政状況及び健全化判断比率'!B70)</f>
        <v>守山野洲行政事務組合</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2">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14</v>
      </c>
      <c r="BX37" s="597"/>
      <c r="BY37" s="598" t="str">
        <f>IF('各会計、関係団体の財政状況及び健全化判断比率'!B71="","",'各会計、関係団体の財政状況及び健全化判断比率'!B71)</f>
        <v>湖南広域行政組合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2">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15</v>
      </c>
      <c r="BX38" s="597"/>
      <c r="BY38" s="598" t="str">
        <f>IF('各会計、関係団体の財政状況及び健全化判断比率'!B72="","",'各会計、関係団体の財政状況及び健全化判断比率'!B72)</f>
        <v>滋賀県市町村職員研修センター</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2">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16</v>
      </c>
      <c r="BX39" s="597"/>
      <c r="BY39" s="598" t="str">
        <f>IF('各会計、関係団体の財政状況及び健全化判断比率'!B73="","",'各会計、関係団体の財政状況及び健全化判断比率'!B73)</f>
        <v>滋賀県後期高齢者医療広域連合（一般会計）</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2">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f t="shared" si="2"/>
        <v>17</v>
      </c>
      <c r="BX40" s="597"/>
      <c r="BY40" s="598" t="str">
        <f>IF('各会計、関係団体の財政状況及び健全化判断比率'!B74="","",'各会計、関係団体の財政状況及び健全化判断比率'!B74)</f>
        <v>滋賀県後期高齢者医療広域連合（後期高齢者医療特別会計）</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2">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2">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2">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569y8R5SpAqpGVrHZMKtniBayoNp/PCZHkdZ9a3Kbt5vVX8dOIyLjSs9damK20xxx05+fjkJ2wXL7utyUxLguw==" saltValue="S8yv5W5FYuoldBtkZjE+V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E34" zoomScaleSheetLayoutView="100" workbookViewId="0">
      <selection activeCell="J40" sqref="J40"/>
    </sheetView>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529</v>
      </c>
      <c r="G33" s="29" t="s">
        <v>530</v>
      </c>
      <c r="H33" s="29" t="s">
        <v>531</v>
      </c>
      <c r="I33" s="29" t="s">
        <v>532</v>
      </c>
      <c r="J33" s="30" t="s">
        <v>533</v>
      </c>
      <c r="K33" s="22"/>
      <c r="L33" s="22"/>
      <c r="M33" s="22"/>
      <c r="N33" s="22"/>
      <c r="O33" s="22"/>
      <c r="P33" s="22"/>
    </row>
    <row r="34" spans="1:16" ht="39" customHeight="1" x14ac:dyDescent="0.2">
      <c r="A34" s="22"/>
      <c r="B34" s="31"/>
      <c r="C34" s="1151" t="s">
        <v>535</v>
      </c>
      <c r="D34" s="1151"/>
      <c r="E34" s="1152"/>
      <c r="F34" s="32">
        <v>11.9</v>
      </c>
      <c r="G34" s="33">
        <v>20.7</v>
      </c>
      <c r="H34" s="33">
        <v>28.38</v>
      </c>
      <c r="I34" s="33">
        <v>24.78</v>
      </c>
      <c r="J34" s="34">
        <v>18.46</v>
      </c>
      <c r="K34" s="22"/>
      <c r="L34" s="22"/>
      <c r="M34" s="22"/>
      <c r="N34" s="22"/>
      <c r="O34" s="22"/>
      <c r="P34" s="22"/>
    </row>
    <row r="35" spans="1:16" ht="39" customHeight="1" x14ac:dyDescent="0.2">
      <c r="A35" s="22"/>
      <c r="B35" s="35"/>
      <c r="C35" s="1145" t="s">
        <v>536</v>
      </c>
      <c r="D35" s="1146"/>
      <c r="E35" s="1147"/>
      <c r="F35" s="36">
        <v>6.32</v>
      </c>
      <c r="G35" s="37">
        <v>6.95</v>
      </c>
      <c r="H35" s="37">
        <v>8.08</v>
      </c>
      <c r="I35" s="37">
        <v>8.5299999999999994</v>
      </c>
      <c r="J35" s="38">
        <v>9.35</v>
      </c>
      <c r="K35" s="22"/>
      <c r="L35" s="22"/>
      <c r="M35" s="22"/>
      <c r="N35" s="22"/>
      <c r="O35" s="22"/>
      <c r="P35" s="22"/>
    </row>
    <row r="36" spans="1:16" ht="39" customHeight="1" x14ac:dyDescent="0.2">
      <c r="A36" s="22"/>
      <c r="B36" s="35"/>
      <c r="C36" s="1145" t="s">
        <v>537</v>
      </c>
      <c r="D36" s="1146"/>
      <c r="E36" s="1147"/>
      <c r="F36" s="36">
        <v>5.57</v>
      </c>
      <c r="G36" s="37">
        <v>5.21</v>
      </c>
      <c r="H36" s="37">
        <v>5.51</v>
      </c>
      <c r="I36" s="37">
        <v>5.64</v>
      </c>
      <c r="J36" s="38">
        <v>5.22</v>
      </c>
      <c r="K36" s="22"/>
      <c r="L36" s="22"/>
      <c r="M36" s="22"/>
      <c r="N36" s="22"/>
      <c r="O36" s="22"/>
      <c r="P36" s="22"/>
    </row>
    <row r="37" spans="1:16" ht="39" customHeight="1" x14ac:dyDescent="0.2">
      <c r="A37" s="22"/>
      <c r="B37" s="35"/>
      <c r="C37" s="1145" t="s">
        <v>538</v>
      </c>
      <c r="D37" s="1146"/>
      <c r="E37" s="1147"/>
      <c r="F37" s="36">
        <v>6.07</v>
      </c>
      <c r="G37" s="37">
        <v>6.91</v>
      </c>
      <c r="H37" s="37">
        <v>6.24</v>
      </c>
      <c r="I37" s="37">
        <v>6.44</v>
      </c>
      <c r="J37" s="38">
        <v>4.46</v>
      </c>
      <c r="K37" s="22"/>
      <c r="L37" s="22"/>
      <c r="M37" s="22"/>
      <c r="N37" s="22"/>
      <c r="O37" s="22"/>
      <c r="P37" s="22"/>
    </row>
    <row r="38" spans="1:16" ht="39" customHeight="1" x14ac:dyDescent="0.2">
      <c r="A38" s="22"/>
      <c r="B38" s="35"/>
      <c r="C38" s="1145" t="s">
        <v>539</v>
      </c>
      <c r="D38" s="1146"/>
      <c r="E38" s="1147"/>
      <c r="F38" s="36">
        <v>1.36</v>
      </c>
      <c r="G38" s="37">
        <v>2.5299999999999998</v>
      </c>
      <c r="H38" s="37">
        <v>2.17</v>
      </c>
      <c r="I38" s="37">
        <v>1.22</v>
      </c>
      <c r="J38" s="38">
        <v>0.95</v>
      </c>
      <c r="K38" s="22"/>
      <c r="L38" s="22"/>
      <c r="M38" s="22"/>
      <c r="N38" s="22"/>
      <c r="O38" s="22"/>
      <c r="P38" s="22"/>
    </row>
    <row r="39" spans="1:16" ht="39" customHeight="1" x14ac:dyDescent="0.2">
      <c r="A39" s="22"/>
      <c r="B39" s="35"/>
      <c r="C39" s="1145" t="s">
        <v>540</v>
      </c>
      <c r="D39" s="1146"/>
      <c r="E39" s="1147"/>
      <c r="F39" s="36">
        <v>0.13</v>
      </c>
      <c r="G39" s="37">
        <v>0.12</v>
      </c>
      <c r="H39" s="37">
        <v>0.12</v>
      </c>
      <c r="I39" s="37">
        <v>0.13</v>
      </c>
      <c r="J39" s="38">
        <v>0.17</v>
      </c>
      <c r="K39" s="22"/>
      <c r="L39" s="22"/>
      <c r="M39" s="22"/>
      <c r="N39" s="22"/>
      <c r="O39" s="22"/>
      <c r="P39" s="22"/>
    </row>
    <row r="40" spans="1:16" ht="39" customHeight="1" x14ac:dyDescent="0.2">
      <c r="A40" s="22"/>
      <c r="B40" s="35"/>
      <c r="C40" s="1145" t="s">
        <v>541</v>
      </c>
      <c r="D40" s="1146"/>
      <c r="E40" s="1147"/>
      <c r="F40" s="36">
        <v>0.61</v>
      </c>
      <c r="G40" s="37">
        <v>0.71</v>
      </c>
      <c r="H40" s="37">
        <v>0.26</v>
      </c>
      <c r="I40" s="37">
        <v>0.23</v>
      </c>
      <c r="J40" s="38">
        <v>0.15</v>
      </c>
      <c r="K40" s="22"/>
      <c r="L40" s="22"/>
      <c r="M40" s="22"/>
      <c r="N40" s="22"/>
      <c r="O40" s="22"/>
      <c r="P40" s="22"/>
    </row>
    <row r="41" spans="1:16" ht="39" customHeight="1" x14ac:dyDescent="0.2">
      <c r="A41" s="22"/>
      <c r="B41" s="35"/>
      <c r="C41" s="1145" t="s">
        <v>542</v>
      </c>
      <c r="D41" s="1146"/>
      <c r="E41" s="1147"/>
      <c r="F41" s="36">
        <v>0.05</v>
      </c>
      <c r="G41" s="37">
        <v>0.02</v>
      </c>
      <c r="H41" s="37">
        <v>0.02</v>
      </c>
      <c r="I41" s="37">
        <v>0.02</v>
      </c>
      <c r="J41" s="38">
        <v>0.01</v>
      </c>
      <c r="K41" s="22"/>
      <c r="L41" s="22"/>
      <c r="M41" s="22"/>
      <c r="N41" s="22"/>
      <c r="O41" s="22"/>
      <c r="P41" s="22"/>
    </row>
    <row r="42" spans="1:16" ht="39" customHeight="1" x14ac:dyDescent="0.2">
      <c r="A42" s="22"/>
      <c r="B42" s="39"/>
      <c r="C42" s="1145" t="s">
        <v>543</v>
      </c>
      <c r="D42" s="1146"/>
      <c r="E42" s="1147"/>
      <c r="F42" s="36" t="s">
        <v>490</v>
      </c>
      <c r="G42" s="37" t="s">
        <v>490</v>
      </c>
      <c r="H42" s="37" t="s">
        <v>490</v>
      </c>
      <c r="I42" s="37" t="s">
        <v>490</v>
      </c>
      <c r="J42" s="38" t="s">
        <v>490</v>
      </c>
      <c r="K42" s="22"/>
      <c r="L42" s="22"/>
      <c r="M42" s="22"/>
      <c r="N42" s="22"/>
      <c r="O42" s="22"/>
      <c r="P42" s="22"/>
    </row>
    <row r="43" spans="1:16" ht="39" customHeight="1" thickBot="1" x14ac:dyDescent="0.25">
      <c r="A43" s="22"/>
      <c r="B43" s="40"/>
      <c r="C43" s="1148" t="s">
        <v>544</v>
      </c>
      <c r="D43" s="1149"/>
      <c r="E43" s="1150"/>
      <c r="F43" s="41">
        <v>0</v>
      </c>
      <c r="G43" s="42">
        <v>0</v>
      </c>
      <c r="H43" s="42">
        <v>0</v>
      </c>
      <c r="I43" s="42">
        <v>0</v>
      </c>
      <c r="J43" s="43">
        <v>0</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f3JbqzUfKMSGeIOKYIV/+86Nu3KnaSTu8A9rdUeCyUage7lDNgvk6zTUSvgVBbpNkPiACXd53WmyHumG3DoTYg==" saltValue="QyjBfblxJpJPKUc8HuwEc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43" zoomScale="70" zoomScaleNormal="70" zoomScaleSheetLayoutView="55" workbookViewId="0">
      <selection activeCell="O52" sqref="O52"/>
    </sheetView>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3">
      <c r="A44" s="48"/>
      <c r="B44" s="51" t="s">
        <v>8</v>
      </c>
      <c r="C44" s="52"/>
      <c r="D44" s="52"/>
      <c r="E44" s="53"/>
      <c r="F44" s="53"/>
      <c r="G44" s="53"/>
      <c r="H44" s="53"/>
      <c r="I44" s="53"/>
      <c r="J44" s="54" t="s">
        <v>2</v>
      </c>
      <c r="K44" s="55" t="s">
        <v>529</v>
      </c>
      <c r="L44" s="56" t="s">
        <v>530</v>
      </c>
      <c r="M44" s="56" t="s">
        <v>531</v>
      </c>
      <c r="N44" s="56" t="s">
        <v>532</v>
      </c>
      <c r="O44" s="57" t="s">
        <v>533</v>
      </c>
      <c r="P44" s="48"/>
      <c r="Q44" s="48"/>
      <c r="R44" s="48"/>
      <c r="S44" s="48"/>
      <c r="T44" s="48"/>
      <c r="U44" s="48"/>
    </row>
    <row r="45" spans="1:21" ht="30.75" customHeight="1" x14ac:dyDescent="0.2">
      <c r="A45" s="48"/>
      <c r="B45" s="1153" t="s">
        <v>9</v>
      </c>
      <c r="C45" s="1154"/>
      <c r="D45" s="58"/>
      <c r="E45" s="1159" t="s">
        <v>10</v>
      </c>
      <c r="F45" s="1159"/>
      <c r="G45" s="1159"/>
      <c r="H45" s="1159"/>
      <c r="I45" s="1159"/>
      <c r="J45" s="1160"/>
      <c r="K45" s="59">
        <v>2465</v>
      </c>
      <c r="L45" s="60">
        <v>2369</v>
      </c>
      <c r="M45" s="60">
        <v>2346</v>
      </c>
      <c r="N45" s="60">
        <v>2358</v>
      </c>
      <c r="O45" s="61">
        <v>2427</v>
      </c>
      <c r="P45" s="48"/>
      <c r="Q45" s="48"/>
      <c r="R45" s="48"/>
      <c r="S45" s="48"/>
      <c r="T45" s="48"/>
      <c r="U45" s="48"/>
    </row>
    <row r="46" spans="1:21" ht="30.75" customHeight="1" x14ac:dyDescent="0.2">
      <c r="A46" s="48"/>
      <c r="B46" s="1155"/>
      <c r="C46" s="1156"/>
      <c r="D46" s="62"/>
      <c r="E46" s="1161" t="s">
        <v>11</v>
      </c>
      <c r="F46" s="1161"/>
      <c r="G46" s="1161"/>
      <c r="H46" s="1161"/>
      <c r="I46" s="1161"/>
      <c r="J46" s="1162"/>
      <c r="K46" s="63" t="s">
        <v>490</v>
      </c>
      <c r="L46" s="64" t="s">
        <v>490</v>
      </c>
      <c r="M46" s="64" t="s">
        <v>490</v>
      </c>
      <c r="N46" s="64" t="s">
        <v>490</v>
      </c>
      <c r="O46" s="65" t="s">
        <v>490</v>
      </c>
      <c r="P46" s="48"/>
      <c r="Q46" s="48"/>
      <c r="R46" s="48"/>
      <c r="S46" s="48"/>
      <c r="T46" s="48"/>
      <c r="U46" s="48"/>
    </row>
    <row r="47" spans="1:21" ht="30.75" customHeight="1" x14ac:dyDescent="0.2">
      <c r="A47" s="48"/>
      <c r="B47" s="1155"/>
      <c r="C47" s="1156"/>
      <c r="D47" s="62"/>
      <c r="E47" s="1161" t="s">
        <v>12</v>
      </c>
      <c r="F47" s="1161"/>
      <c r="G47" s="1161"/>
      <c r="H47" s="1161"/>
      <c r="I47" s="1161"/>
      <c r="J47" s="1162"/>
      <c r="K47" s="63" t="s">
        <v>490</v>
      </c>
      <c r="L47" s="64">
        <v>3</v>
      </c>
      <c r="M47" s="64" t="s">
        <v>490</v>
      </c>
      <c r="N47" s="64" t="s">
        <v>490</v>
      </c>
      <c r="O47" s="65" t="s">
        <v>490</v>
      </c>
      <c r="P47" s="48"/>
      <c r="Q47" s="48"/>
      <c r="R47" s="48"/>
      <c r="S47" s="48"/>
      <c r="T47" s="48"/>
      <c r="U47" s="48"/>
    </row>
    <row r="48" spans="1:21" ht="30.75" customHeight="1" x14ac:dyDescent="0.2">
      <c r="A48" s="48"/>
      <c r="B48" s="1155"/>
      <c r="C48" s="1156"/>
      <c r="D48" s="62"/>
      <c r="E48" s="1161" t="s">
        <v>13</v>
      </c>
      <c r="F48" s="1161"/>
      <c r="G48" s="1161"/>
      <c r="H48" s="1161"/>
      <c r="I48" s="1161"/>
      <c r="J48" s="1162"/>
      <c r="K48" s="63">
        <v>200</v>
      </c>
      <c r="L48" s="64">
        <v>385</v>
      </c>
      <c r="M48" s="64">
        <v>196</v>
      </c>
      <c r="N48" s="64">
        <v>326</v>
      </c>
      <c r="O48" s="65">
        <v>288</v>
      </c>
      <c r="P48" s="48"/>
      <c r="Q48" s="48"/>
      <c r="R48" s="48"/>
      <c r="S48" s="48"/>
      <c r="T48" s="48"/>
      <c r="U48" s="48"/>
    </row>
    <row r="49" spans="1:21" ht="30.75" customHeight="1" x14ac:dyDescent="0.2">
      <c r="A49" s="48"/>
      <c r="B49" s="1155"/>
      <c r="C49" s="1156"/>
      <c r="D49" s="62"/>
      <c r="E49" s="1161" t="s">
        <v>14</v>
      </c>
      <c r="F49" s="1161"/>
      <c r="G49" s="1161"/>
      <c r="H49" s="1161"/>
      <c r="I49" s="1161"/>
      <c r="J49" s="1162"/>
      <c r="K49" s="63">
        <v>66</v>
      </c>
      <c r="L49" s="64">
        <v>68</v>
      </c>
      <c r="M49" s="64">
        <v>75</v>
      </c>
      <c r="N49" s="64">
        <v>71</v>
      </c>
      <c r="O49" s="65">
        <v>93</v>
      </c>
      <c r="P49" s="48"/>
      <c r="Q49" s="48"/>
      <c r="R49" s="48"/>
      <c r="S49" s="48"/>
      <c r="T49" s="48"/>
      <c r="U49" s="48"/>
    </row>
    <row r="50" spans="1:21" ht="30.75" customHeight="1" x14ac:dyDescent="0.2">
      <c r="A50" s="48"/>
      <c r="B50" s="1155"/>
      <c r="C50" s="1156"/>
      <c r="D50" s="62"/>
      <c r="E50" s="1161" t="s">
        <v>15</v>
      </c>
      <c r="F50" s="1161"/>
      <c r="G50" s="1161"/>
      <c r="H50" s="1161"/>
      <c r="I50" s="1161"/>
      <c r="J50" s="1162"/>
      <c r="K50" s="63">
        <v>153</v>
      </c>
      <c r="L50" s="64">
        <v>190</v>
      </c>
      <c r="M50" s="64">
        <v>160</v>
      </c>
      <c r="N50" s="64">
        <v>180</v>
      </c>
      <c r="O50" s="65">
        <v>100</v>
      </c>
      <c r="P50" s="48"/>
      <c r="Q50" s="48"/>
      <c r="R50" s="48"/>
      <c r="S50" s="48"/>
      <c r="T50" s="48"/>
      <c r="U50" s="48"/>
    </row>
    <row r="51" spans="1:21" ht="30.75" customHeight="1" x14ac:dyDescent="0.2">
      <c r="A51" s="48"/>
      <c r="B51" s="1157"/>
      <c r="C51" s="1158"/>
      <c r="D51" s="66"/>
      <c r="E51" s="1161" t="s">
        <v>16</v>
      </c>
      <c r="F51" s="1161"/>
      <c r="G51" s="1161"/>
      <c r="H51" s="1161"/>
      <c r="I51" s="1161"/>
      <c r="J51" s="1162"/>
      <c r="K51" s="63">
        <v>1</v>
      </c>
      <c r="L51" s="64">
        <v>1</v>
      </c>
      <c r="M51" s="64" t="s">
        <v>490</v>
      </c>
      <c r="N51" s="64">
        <v>1</v>
      </c>
      <c r="O51" s="65">
        <v>2</v>
      </c>
      <c r="P51" s="48"/>
      <c r="Q51" s="48"/>
      <c r="R51" s="48"/>
      <c r="S51" s="48"/>
      <c r="T51" s="48"/>
      <c r="U51" s="48"/>
    </row>
    <row r="52" spans="1:21" ht="30.75" customHeight="1" x14ac:dyDescent="0.2">
      <c r="A52" s="48"/>
      <c r="B52" s="1163" t="s">
        <v>17</v>
      </c>
      <c r="C52" s="1164"/>
      <c r="D52" s="66"/>
      <c r="E52" s="1161" t="s">
        <v>18</v>
      </c>
      <c r="F52" s="1161"/>
      <c r="G52" s="1161"/>
      <c r="H52" s="1161"/>
      <c r="I52" s="1161"/>
      <c r="J52" s="1162"/>
      <c r="K52" s="63">
        <v>1994</v>
      </c>
      <c r="L52" s="64">
        <v>1958</v>
      </c>
      <c r="M52" s="64">
        <v>2070</v>
      </c>
      <c r="N52" s="64">
        <v>1994</v>
      </c>
      <c r="O52" s="65">
        <v>2002</v>
      </c>
      <c r="P52" s="48"/>
      <c r="Q52" s="48"/>
      <c r="R52" s="48"/>
      <c r="S52" s="48"/>
      <c r="T52" s="48"/>
      <c r="U52" s="48"/>
    </row>
    <row r="53" spans="1:21" ht="30.75" customHeight="1" thickBot="1" x14ac:dyDescent="0.25">
      <c r="A53" s="48"/>
      <c r="B53" s="1165" t="s">
        <v>19</v>
      </c>
      <c r="C53" s="1166"/>
      <c r="D53" s="67"/>
      <c r="E53" s="1167" t="s">
        <v>20</v>
      </c>
      <c r="F53" s="1167"/>
      <c r="G53" s="1167"/>
      <c r="H53" s="1167"/>
      <c r="I53" s="1167"/>
      <c r="J53" s="1168"/>
      <c r="K53" s="68">
        <v>891</v>
      </c>
      <c r="L53" s="69">
        <v>1058</v>
      </c>
      <c r="M53" s="69">
        <v>707</v>
      </c>
      <c r="N53" s="69">
        <v>942</v>
      </c>
      <c r="O53" s="70">
        <v>908</v>
      </c>
      <c r="P53" s="48"/>
      <c r="Q53" s="48"/>
      <c r="R53" s="48"/>
      <c r="S53" s="48"/>
      <c r="T53" s="48"/>
      <c r="U53" s="48"/>
    </row>
    <row r="54" spans="1:21" ht="24" customHeight="1" x14ac:dyDescent="0.2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3">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3">
      <c r="A57" s="48"/>
      <c r="B57" s="76"/>
      <c r="C57" s="77"/>
      <c r="D57" s="77"/>
      <c r="E57" s="78"/>
      <c r="F57" s="78"/>
      <c r="G57" s="78"/>
      <c r="H57" s="78"/>
      <c r="I57" s="78"/>
      <c r="J57" s="79" t="s">
        <v>2</v>
      </c>
      <c r="K57" s="80" t="s">
        <v>545</v>
      </c>
      <c r="L57" s="81" t="s">
        <v>546</v>
      </c>
      <c r="M57" s="81" t="s">
        <v>547</v>
      </c>
      <c r="N57" s="81" t="s">
        <v>548</v>
      </c>
      <c r="O57" s="82" t="s">
        <v>549</v>
      </c>
      <c r="P57" s="48"/>
      <c r="Q57" s="48"/>
      <c r="R57" s="48"/>
      <c r="S57" s="48"/>
      <c r="T57" s="48"/>
      <c r="U57" s="48"/>
    </row>
    <row r="58" spans="1:21" ht="31.5" customHeight="1" x14ac:dyDescent="0.2">
      <c r="B58" s="1169" t="s">
        <v>24</v>
      </c>
      <c r="C58" s="1170"/>
      <c r="D58" s="1175" t="s">
        <v>25</v>
      </c>
      <c r="E58" s="1176"/>
      <c r="F58" s="1176"/>
      <c r="G58" s="1176"/>
      <c r="H58" s="1176"/>
      <c r="I58" s="1176"/>
      <c r="J58" s="1177"/>
      <c r="K58" s="83" t="s">
        <v>490</v>
      </c>
      <c r="L58" s="84">
        <v>3</v>
      </c>
      <c r="M58" s="84" t="s">
        <v>490</v>
      </c>
      <c r="N58" s="84" t="s">
        <v>490</v>
      </c>
      <c r="O58" s="85" t="s">
        <v>490</v>
      </c>
    </row>
    <row r="59" spans="1:21" ht="31.5" customHeight="1" x14ac:dyDescent="0.2">
      <c r="B59" s="1171"/>
      <c r="C59" s="1172"/>
      <c r="D59" s="1178" t="s">
        <v>26</v>
      </c>
      <c r="E59" s="1179"/>
      <c r="F59" s="1179"/>
      <c r="G59" s="1179"/>
      <c r="H59" s="1179"/>
      <c r="I59" s="1179"/>
      <c r="J59" s="1180"/>
      <c r="K59" s="86" t="s">
        <v>490</v>
      </c>
      <c r="L59" s="87" t="s">
        <v>490</v>
      </c>
      <c r="M59" s="87" t="s">
        <v>490</v>
      </c>
      <c r="N59" s="87" t="s">
        <v>490</v>
      </c>
      <c r="O59" s="88" t="s">
        <v>490</v>
      </c>
    </row>
    <row r="60" spans="1:21" ht="31.5" customHeight="1" thickBot="1" x14ac:dyDescent="0.25">
      <c r="B60" s="1173"/>
      <c r="C60" s="1174"/>
      <c r="D60" s="1181" t="s">
        <v>27</v>
      </c>
      <c r="E60" s="1182"/>
      <c r="F60" s="1182"/>
      <c r="G60" s="1182"/>
      <c r="H60" s="1182"/>
      <c r="I60" s="1182"/>
      <c r="J60" s="1183"/>
      <c r="K60" s="89" t="s">
        <v>490</v>
      </c>
      <c r="L60" s="90" t="s">
        <v>490</v>
      </c>
      <c r="M60" s="90" t="s">
        <v>490</v>
      </c>
      <c r="N60" s="90" t="s">
        <v>490</v>
      </c>
      <c r="O60" s="91" t="s">
        <v>490</v>
      </c>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wqThZeJ9krOSc2CC4j9mJx6MfbOrVpiBFfy2Qzx8IF59OWOTiLRRanNL5FNQqqjvrXTzJ+Nw/5oSrxCCMEXhxA==" saltValue="Aw3pKwa0l6jdyrvLbH80p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E43" zoomScaleSheetLayoutView="100" workbookViewId="0"/>
  </sheetViews>
  <sheetFormatPr defaultColWidth="0" defaultRowHeight="13.5" customHeight="1" zeroHeight="1" x14ac:dyDescent="0.2"/>
  <cols>
    <col min="1" max="1" width="6.6328125" style="96" customWidth="1"/>
    <col min="2" max="3" width="12.6328125" style="96" customWidth="1"/>
    <col min="4" max="4" width="11.6328125" style="96" customWidth="1"/>
    <col min="5" max="8" width="10.36328125" style="96" customWidth="1"/>
    <col min="9" max="13" width="16.36328125" style="96" customWidth="1"/>
    <col min="14" max="19" width="12.63281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3">
      <c r="B40" s="98" t="s">
        <v>8</v>
      </c>
      <c r="C40" s="99"/>
      <c r="D40" s="99"/>
      <c r="E40" s="100"/>
      <c r="F40" s="100"/>
      <c r="G40" s="100"/>
      <c r="H40" s="101" t="s">
        <v>2</v>
      </c>
      <c r="I40" s="102" t="s">
        <v>529</v>
      </c>
      <c r="J40" s="103" t="s">
        <v>530</v>
      </c>
      <c r="K40" s="103" t="s">
        <v>531</v>
      </c>
      <c r="L40" s="103" t="s">
        <v>532</v>
      </c>
      <c r="M40" s="104" t="s">
        <v>533</v>
      </c>
    </row>
    <row r="41" spans="2:13" ht="27.75" customHeight="1" x14ac:dyDescent="0.2">
      <c r="B41" s="1184" t="s">
        <v>30</v>
      </c>
      <c r="C41" s="1185"/>
      <c r="D41" s="105"/>
      <c r="E41" s="1190" t="s">
        <v>31</v>
      </c>
      <c r="F41" s="1190"/>
      <c r="G41" s="1190"/>
      <c r="H41" s="1191"/>
      <c r="I41" s="343">
        <v>27617</v>
      </c>
      <c r="J41" s="344">
        <v>27937</v>
      </c>
      <c r="K41" s="344">
        <v>26949</v>
      </c>
      <c r="L41" s="344">
        <v>26881</v>
      </c>
      <c r="M41" s="345">
        <v>26134</v>
      </c>
    </row>
    <row r="42" spans="2:13" ht="27.75" customHeight="1" x14ac:dyDescent="0.2">
      <c r="B42" s="1186"/>
      <c r="C42" s="1187"/>
      <c r="D42" s="106"/>
      <c r="E42" s="1192" t="s">
        <v>32</v>
      </c>
      <c r="F42" s="1192"/>
      <c r="G42" s="1192"/>
      <c r="H42" s="1193"/>
      <c r="I42" s="346">
        <v>726</v>
      </c>
      <c r="J42" s="347">
        <v>630</v>
      </c>
      <c r="K42" s="347">
        <v>534</v>
      </c>
      <c r="L42" s="347">
        <v>438</v>
      </c>
      <c r="M42" s="348">
        <v>412</v>
      </c>
    </row>
    <row r="43" spans="2:13" ht="27.75" customHeight="1" x14ac:dyDescent="0.2">
      <c r="B43" s="1186"/>
      <c r="C43" s="1187"/>
      <c r="D43" s="106"/>
      <c r="E43" s="1192" t="s">
        <v>33</v>
      </c>
      <c r="F43" s="1192"/>
      <c r="G43" s="1192"/>
      <c r="H43" s="1193"/>
      <c r="I43" s="346">
        <v>2573</v>
      </c>
      <c r="J43" s="347">
        <v>1982</v>
      </c>
      <c r="K43" s="347">
        <v>2167</v>
      </c>
      <c r="L43" s="347">
        <v>1486</v>
      </c>
      <c r="M43" s="348">
        <v>1790</v>
      </c>
    </row>
    <row r="44" spans="2:13" ht="27.75" customHeight="1" x14ac:dyDescent="0.2">
      <c r="B44" s="1186"/>
      <c r="C44" s="1187"/>
      <c r="D44" s="106"/>
      <c r="E44" s="1192" t="s">
        <v>34</v>
      </c>
      <c r="F44" s="1192"/>
      <c r="G44" s="1192"/>
      <c r="H44" s="1193"/>
      <c r="I44" s="346">
        <v>554</v>
      </c>
      <c r="J44" s="347">
        <v>537</v>
      </c>
      <c r="K44" s="347">
        <v>513</v>
      </c>
      <c r="L44" s="347">
        <v>592</v>
      </c>
      <c r="M44" s="348">
        <v>591</v>
      </c>
    </row>
    <row r="45" spans="2:13" ht="27.75" customHeight="1" x14ac:dyDescent="0.2">
      <c r="B45" s="1186"/>
      <c r="C45" s="1187"/>
      <c r="D45" s="106"/>
      <c r="E45" s="1192" t="s">
        <v>35</v>
      </c>
      <c r="F45" s="1192"/>
      <c r="G45" s="1192"/>
      <c r="H45" s="1193"/>
      <c r="I45" s="346">
        <v>782</v>
      </c>
      <c r="J45" s="347">
        <v>485</v>
      </c>
      <c r="K45" s="347">
        <v>236</v>
      </c>
      <c r="L45" s="347" t="s">
        <v>490</v>
      </c>
      <c r="M45" s="348" t="s">
        <v>490</v>
      </c>
    </row>
    <row r="46" spans="2:13" ht="27.75" customHeight="1" x14ac:dyDescent="0.2">
      <c r="B46" s="1186"/>
      <c r="C46" s="1187"/>
      <c r="D46" s="107"/>
      <c r="E46" s="1192" t="s">
        <v>36</v>
      </c>
      <c r="F46" s="1192"/>
      <c r="G46" s="1192"/>
      <c r="H46" s="1193"/>
      <c r="I46" s="346">
        <v>203</v>
      </c>
      <c r="J46" s="347">
        <v>143</v>
      </c>
      <c r="K46" s="347">
        <v>85</v>
      </c>
      <c r="L46" s="347">
        <v>26</v>
      </c>
      <c r="M46" s="348" t="s">
        <v>490</v>
      </c>
    </row>
    <row r="47" spans="2:13" ht="27.75" customHeight="1" x14ac:dyDescent="0.2">
      <c r="B47" s="1186"/>
      <c r="C47" s="1187"/>
      <c r="D47" s="108"/>
      <c r="E47" s="1194" t="s">
        <v>37</v>
      </c>
      <c r="F47" s="1195"/>
      <c r="G47" s="1195"/>
      <c r="H47" s="1196"/>
      <c r="I47" s="346" t="s">
        <v>490</v>
      </c>
      <c r="J47" s="347" t="s">
        <v>490</v>
      </c>
      <c r="K47" s="347" t="s">
        <v>490</v>
      </c>
      <c r="L47" s="347" t="s">
        <v>490</v>
      </c>
      <c r="M47" s="348" t="s">
        <v>490</v>
      </c>
    </row>
    <row r="48" spans="2:13" ht="27.75" customHeight="1" x14ac:dyDescent="0.2">
      <c r="B48" s="1186"/>
      <c r="C48" s="1187"/>
      <c r="D48" s="106"/>
      <c r="E48" s="1192" t="s">
        <v>38</v>
      </c>
      <c r="F48" s="1192"/>
      <c r="G48" s="1192"/>
      <c r="H48" s="1193"/>
      <c r="I48" s="346" t="s">
        <v>490</v>
      </c>
      <c r="J48" s="347" t="s">
        <v>490</v>
      </c>
      <c r="K48" s="347" t="s">
        <v>490</v>
      </c>
      <c r="L48" s="347" t="s">
        <v>490</v>
      </c>
      <c r="M48" s="348" t="s">
        <v>490</v>
      </c>
    </row>
    <row r="49" spans="2:13" ht="27.75" customHeight="1" x14ac:dyDescent="0.2">
      <c r="B49" s="1188"/>
      <c r="C49" s="1189"/>
      <c r="D49" s="106"/>
      <c r="E49" s="1192" t="s">
        <v>39</v>
      </c>
      <c r="F49" s="1192"/>
      <c r="G49" s="1192"/>
      <c r="H49" s="1193"/>
      <c r="I49" s="346" t="s">
        <v>490</v>
      </c>
      <c r="J49" s="347" t="s">
        <v>490</v>
      </c>
      <c r="K49" s="347" t="s">
        <v>490</v>
      </c>
      <c r="L49" s="347" t="s">
        <v>490</v>
      </c>
      <c r="M49" s="348" t="s">
        <v>490</v>
      </c>
    </row>
    <row r="50" spans="2:13" ht="27.75" customHeight="1" x14ac:dyDescent="0.2">
      <c r="B50" s="1197" t="s">
        <v>40</v>
      </c>
      <c r="C50" s="1198"/>
      <c r="D50" s="109"/>
      <c r="E50" s="1192" t="s">
        <v>41</v>
      </c>
      <c r="F50" s="1192"/>
      <c r="G50" s="1192"/>
      <c r="H50" s="1193"/>
      <c r="I50" s="346">
        <v>3118</v>
      </c>
      <c r="J50" s="347">
        <v>4179</v>
      </c>
      <c r="K50" s="347">
        <v>7063</v>
      </c>
      <c r="L50" s="347">
        <v>5746</v>
      </c>
      <c r="M50" s="348">
        <v>7018</v>
      </c>
    </row>
    <row r="51" spans="2:13" ht="27.75" customHeight="1" x14ac:dyDescent="0.2">
      <c r="B51" s="1186"/>
      <c r="C51" s="1187"/>
      <c r="D51" s="106"/>
      <c r="E51" s="1192" t="s">
        <v>42</v>
      </c>
      <c r="F51" s="1192"/>
      <c r="G51" s="1192"/>
      <c r="H51" s="1193"/>
      <c r="I51" s="346">
        <v>172</v>
      </c>
      <c r="J51" s="347">
        <v>183</v>
      </c>
      <c r="K51" s="347">
        <v>543</v>
      </c>
      <c r="L51" s="347">
        <v>566</v>
      </c>
      <c r="M51" s="348">
        <v>741</v>
      </c>
    </row>
    <row r="52" spans="2:13" ht="27.75" customHeight="1" x14ac:dyDescent="0.2">
      <c r="B52" s="1188"/>
      <c r="C52" s="1189"/>
      <c r="D52" s="106"/>
      <c r="E52" s="1192" t="s">
        <v>43</v>
      </c>
      <c r="F52" s="1192"/>
      <c r="G52" s="1192"/>
      <c r="H52" s="1193"/>
      <c r="I52" s="346">
        <v>21874</v>
      </c>
      <c r="J52" s="347">
        <v>21390</v>
      </c>
      <c r="K52" s="347">
        <v>20200</v>
      </c>
      <c r="L52" s="347">
        <v>19027</v>
      </c>
      <c r="M52" s="348">
        <v>17623</v>
      </c>
    </row>
    <row r="53" spans="2:13" ht="27.75" customHeight="1" thickBot="1" x14ac:dyDescent="0.25">
      <c r="B53" s="1199" t="s">
        <v>19</v>
      </c>
      <c r="C53" s="1200"/>
      <c r="D53" s="110"/>
      <c r="E53" s="1201" t="s">
        <v>44</v>
      </c>
      <c r="F53" s="1201"/>
      <c r="G53" s="1201"/>
      <c r="H53" s="1202"/>
      <c r="I53" s="349">
        <v>7290</v>
      </c>
      <c r="J53" s="350">
        <v>5963</v>
      </c>
      <c r="K53" s="350">
        <v>2678</v>
      </c>
      <c r="L53" s="350">
        <v>4085</v>
      </c>
      <c r="M53" s="351">
        <v>3546</v>
      </c>
    </row>
    <row r="54" spans="2:13" ht="27.75" customHeight="1" x14ac:dyDescent="0.25">
      <c r="B54" s="111"/>
      <c r="C54" s="112"/>
      <c r="D54" s="112"/>
      <c r="E54" s="113"/>
      <c r="F54" s="113"/>
      <c r="G54" s="113"/>
      <c r="H54" s="113"/>
      <c r="I54" s="114"/>
      <c r="J54" s="114"/>
      <c r="K54" s="114"/>
      <c r="L54" s="114"/>
      <c r="M54" s="114"/>
    </row>
    <row r="55" spans="2:13" ht="13" x14ac:dyDescent="0.2"/>
  </sheetData>
  <sheetProtection algorithmName="SHA-512" hashValue="YYuP+CKioO2UQPdAIixhQdo02KHD6in61+Jr3RMFE4/Sz9odiV34ducVCnUZHOdQV5AYd7IpB3tQAsKZv2HSDQ==" saltValue="mKtsJGrJncMIut5HlYV5j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abSelected="1" topLeftCell="D55" zoomScale="70" zoomScaleNormal="70" zoomScaleSheetLayoutView="100" workbookViewId="0">
      <selection activeCell="F62" sqref="F62"/>
    </sheetView>
  </sheetViews>
  <sheetFormatPr defaultColWidth="0" defaultRowHeight="13.5" customHeight="1" zeroHeight="1" x14ac:dyDescent="0.2"/>
  <cols>
    <col min="1" max="1" width="8.1796875" style="1" customWidth="1"/>
    <col min="2" max="2" width="16.36328125" style="1" customWidth="1"/>
    <col min="3" max="5" width="26.1796875" style="1" customWidth="1"/>
    <col min="6" max="8" width="24.179687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5" t="s">
        <v>45</v>
      </c>
    </row>
    <row r="54" spans="2:8" ht="29.25" customHeight="1" thickBot="1" x14ac:dyDescent="0.35">
      <c r="B54" s="116" t="s">
        <v>1</v>
      </c>
      <c r="C54" s="117"/>
      <c r="D54" s="117"/>
      <c r="E54" s="118" t="s">
        <v>2</v>
      </c>
      <c r="F54" s="119" t="s">
        <v>531</v>
      </c>
      <c r="G54" s="119" t="s">
        <v>532</v>
      </c>
      <c r="H54" s="120" t="s">
        <v>533</v>
      </c>
    </row>
    <row r="55" spans="2:8" ht="52.5" customHeight="1" x14ac:dyDescent="0.2">
      <c r="B55" s="121"/>
      <c r="C55" s="1211" t="s">
        <v>46</v>
      </c>
      <c r="D55" s="1211"/>
      <c r="E55" s="1212"/>
      <c r="F55" s="352">
        <v>2690</v>
      </c>
      <c r="G55" s="352">
        <v>1412</v>
      </c>
      <c r="H55" s="353">
        <v>2306</v>
      </c>
    </row>
    <row r="56" spans="2:8" ht="52.5" customHeight="1" x14ac:dyDescent="0.2">
      <c r="B56" s="122"/>
      <c r="C56" s="1213" t="s">
        <v>47</v>
      </c>
      <c r="D56" s="1213"/>
      <c r="E56" s="1214"/>
      <c r="F56" s="354">
        <v>599</v>
      </c>
      <c r="G56" s="354">
        <v>660</v>
      </c>
      <c r="H56" s="355">
        <v>712</v>
      </c>
    </row>
    <row r="57" spans="2:8" ht="53.25" customHeight="1" x14ac:dyDescent="0.2">
      <c r="B57" s="122"/>
      <c r="C57" s="1215" t="s">
        <v>48</v>
      </c>
      <c r="D57" s="1215"/>
      <c r="E57" s="1216"/>
      <c r="F57" s="356">
        <v>2944</v>
      </c>
      <c r="G57" s="356">
        <v>2894</v>
      </c>
      <c r="H57" s="357">
        <v>3302</v>
      </c>
    </row>
    <row r="58" spans="2:8" ht="45.75" customHeight="1" x14ac:dyDescent="0.2">
      <c r="B58" s="123"/>
      <c r="C58" s="1203" t="s">
        <v>559</v>
      </c>
      <c r="D58" s="1204"/>
      <c r="E58" s="1205"/>
      <c r="F58" s="358">
        <v>1678</v>
      </c>
      <c r="G58" s="358">
        <v>1652</v>
      </c>
      <c r="H58" s="359">
        <v>1491</v>
      </c>
    </row>
    <row r="59" spans="2:8" ht="45.75" customHeight="1" x14ac:dyDescent="0.2">
      <c r="B59" s="123"/>
      <c r="C59" s="1203" t="s">
        <v>560</v>
      </c>
      <c r="D59" s="1204"/>
      <c r="E59" s="1205"/>
      <c r="F59" s="358">
        <v>520</v>
      </c>
      <c r="G59" s="358">
        <v>571</v>
      </c>
      <c r="H59" s="359">
        <v>1021</v>
      </c>
    </row>
    <row r="60" spans="2:8" ht="45.75" customHeight="1" x14ac:dyDescent="0.2">
      <c r="B60" s="123"/>
      <c r="C60" s="1203" t="s">
        <v>563</v>
      </c>
      <c r="D60" s="1204"/>
      <c r="E60" s="1205"/>
      <c r="F60" s="358">
        <v>198</v>
      </c>
      <c r="G60" s="358">
        <v>343</v>
      </c>
      <c r="H60" s="359">
        <v>503</v>
      </c>
    </row>
    <row r="61" spans="2:8" ht="45.75" customHeight="1" x14ac:dyDescent="0.2">
      <c r="B61" s="123"/>
      <c r="C61" s="1203" t="s">
        <v>561</v>
      </c>
      <c r="D61" s="1204"/>
      <c r="E61" s="1205"/>
      <c r="F61" s="358">
        <v>229</v>
      </c>
      <c r="G61" s="358">
        <v>227</v>
      </c>
      <c r="H61" s="359">
        <v>186</v>
      </c>
    </row>
    <row r="62" spans="2:8" ht="45.75" customHeight="1" thickBot="1" x14ac:dyDescent="0.25">
      <c r="B62" s="124"/>
      <c r="C62" s="1206" t="s">
        <v>562</v>
      </c>
      <c r="D62" s="1207"/>
      <c r="E62" s="1208"/>
      <c r="F62" s="360">
        <v>52</v>
      </c>
      <c r="G62" s="360">
        <v>52</v>
      </c>
      <c r="H62" s="361">
        <v>52</v>
      </c>
    </row>
    <row r="63" spans="2:8" ht="52.5" customHeight="1" thickBot="1" x14ac:dyDescent="0.25">
      <c r="B63" s="125"/>
      <c r="C63" s="1209" t="s">
        <v>49</v>
      </c>
      <c r="D63" s="1209"/>
      <c r="E63" s="1210"/>
      <c r="F63" s="362">
        <v>6233</v>
      </c>
      <c r="G63" s="362">
        <v>4967</v>
      </c>
      <c r="H63" s="363">
        <v>6320</v>
      </c>
    </row>
    <row r="64" spans="2:8" ht="13" x14ac:dyDescent="0.2"/>
  </sheetData>
  <sheetProtection algorithmName="SHA-512" hashValue="2kmoalg9Dpf352+qLax5ePxH9NXaysv+RIumrsuLrTKO7ZhLzF1d6WxKLGeS74fPbnHVpcc9fhePhwr7Y8vg1Q==" saltValue="OCyjDNlbzOUdLNnu9osiR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08984375" defaultRowHeight="13" x14ac:dyDescent="0.2"/>
  <cols>
    <col min="1" max="1" width="45.90625" style="132" customWidth="1"/>
    <col min="2" max="8" width="13.36328125" style="132" customWidth="1"/>
    <col min="9" max="16384" width="11.08984375" style="132"/>
  </cols>
  <sheetData>
    <row r="1" spans="1:8" x14ac:dyDescent="0.2">
      <c r="A1" s="126"/>
      <c r="B1" s="127"/>
      <c r="C1" s="128"/>
      <c r="D1" s="129"/>
      <c r="E1" s="130"/>
      <c r="F1" s="130"/>
      <c r="G1" s="130"/>
      <c r="H1" s="131"/>
    </row>
    <row r="2" spans="1:8" x14ac:dyDescent="0.2">
      <c r="A2" s="133"/>
      <c r="B2" s="134"/>
      <c r="C2" s="135"/>
      <c r="D2" s="136" t="s">
        <v>50</v>
      </c>
      <c r="E2" s="137"/>
      <c r="F2" s="138" t="s">
        <v>528</v>
      </c>
      <c r="G2" s="139"/>
      <c r="H2" s="140"/>
    </row>
    <row r="3" spans="1:8" x14ac:dyDescent="0.2">
      <c r="A3" s="136" t="s">
        <v>521</v>
      </c>
      <c r="B3" s="141"/>
      <c r="C3" s="142"/>
      <c r="D3" s="143">
        <v>81135</v>
      </c>
      <c r="E3" s="144"/>
      <c r="F3" s="145">
        <v>63812</v>
      </c>
      <c r="G3" s="146"/>
      <c r="H3" s="147"/>
    </row>
    <row r="4" spans="1:8" x14ac:dyDescent="0.2">
      <c r="A4" s="148"/>
      <c r="B4" s="149"/>
      <c r="C4" s="150"/>
      <c r="D4" s="151">
        <v>44986</v>
      </c>
      <c r="E4" s="152"/>
      <c r="F4" s="153">
        <v>33848</v>
      </c>
      <c r="G4" s="154"/>
      <c r="H4" s="155"/>
    </row>
    <row r="5" spans="1:8" x14ac:dyDescent="0.2">
      <c r="A5" s="136" t="s">
        <v>523</v>
      </c>
      <c r="B5" s="141"/>
      <c r="C5" s="142"/>
      <c r="D5" s="143">
        <v>51474</v>
      </c>
      <c r="E5" s="144"/>
      <c r="F5" s="145">
        <v>54225</v>
      </c>
      <c r="G5" s="146"/>
      <c r="H5" s="147"/>
    </row>
    <row r="6" spans="1:8" x14ac:dyDescent="0.2">
      <c r="A6" s="148"/>
      <c r="B6" s="149"/>
      <c r="C6" s="150"/>
      <c r="D6" s="151">
        <v>32704</v>
      </c>
      <c r="E6" s="152"/>
      <c r="F6" s="153">
        <v>27337</v>
      </c>
      <c r="G6" s="154"/>
      <c r="H6" s="155"/>
    </row>
    <row r="7" spans="1:8" x14ac:dyDescent="0.2">
      <c r="A7" s="136" t="s">
        <v>524</v>
      </c>
      <c r="B7" s="141"/>
      <c r="C7" s="142"/>
      <c r="D7" s="143">
        <v>35855</v>
      </c>
      <c r="E7" s="144"/>
      <c r="F7" s="145">
        <v>54016</v>
      </c>
      <c r="G7" s="146"/>
      <c r="H7" s="147"/>
    </row>
    <row r="8" spans="1:8" x14ac:dyDescent="0.2">
      <c r="A8" s="148"/>
      <c r="B8" s="149"/>
      <c r="C8" s="150"/>
      <c r="D8" s="151">
        <v>28319</v>
      </c>
      <c r="E8" s="152"/>
      <c r="F8" s="153">
        <v>28078</v>
      </c>
      <c r="G8" s="154"/>
      <c r="H8" s="155"/>
    </row>
    <row r="9" spans="1:8" x14ac:dyDescent="0.2">
      <c r="A9" s="136" t="s">
        <v>525</v>
      </c>
      <c r="B9" s="141"/>
      <c r="C9" s="142"/>
      <c r="D9" s="143">
        <v>94877</v>
      </c>
      <c r="E9" s="144"/>
      <c r="F9" s="145">
        <v>52786</v>
      </c>
      <c r="G9" s="146"/>
      <c r="H9" s="147"/>
    </row>
    <row r="10" spans="1:8" x14ac:dyDescent="0.2">
      <c r="A10" s="148"/>
      <c r="B10" s="149"/>
      <c r="C10" s="150"/>
      <c r="D10" s="151">
        <v>65315</v>
      </c>
      <c r="E10" s="152"/>
      <c r="F10" s="153">
        <v>28742</v>
      </c>
      <c r="G10" s="154"/>
      <c r="H10" s="155"/>
    </row>
    <row r="11" spans="1:8" x14ac:dyDescent="0.2">
      <c r="A11" s="136" t="s">
        <v>526</v>
      </c>
      <c r="B11" s="141"/>
      <c r="C11" s="142"/>
      <c r="D11" s="143">
        <v>45779</v>
      </c>
      <c r="E11" s="144"/>
      <c r="F11" s="145">
        <v>58465</v>
      </c>
      <c r="G11" s="146"/>
      <c r="H11" s="147"/>
    </row>
    <row r="12" spans="1:8" x14ac:dyDescent="0.2">
      <c r="A12" s="148"/>
      <c r="B12" s="149"/>
      <c r="C12" s="156"/>
      <c r="D12" s="151">
        <v>38563</v>
      </c>
      <c r="E12" s="152"/>
      <c r="F12" s="153">
        <v>34452</v>
      </c>
      <c r="G12" s="154"/>
      <c r="H12" s="155"/>
    </row>
    <row r="13" spans="1:8" x14ac:dyDescent="0.2">
      <c r="A13" s="136"/>
      <c r="B13" s="141"/>
      <c r="C13" s="157"/>
      <c r="D13" s="158">
        <v>61824</v>
      </c>
      <c r="E13" s="159"/>
      <c r="F13" s="160">
        <v>56661</v>
      </c>
      <c r="G13" s="161"/>
      <c r="H13" s="147"/>
    </row>
    <row r="14" spans="1:8" x14ac:dyDescent="0.2">
      <c r="A14" s="148"/>
      <c r="B14" s="149"/>
      <c r="C14" s="150"/>
      <c r="D14" s="151">
        <v>41977</v>
      </c>
      <c r="E14" s="152"/>
      <c r="F14" s="153">
        <v>30491</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6.13</v>
      </c>
      <c r="C19" s="162">
        <f>ROUND(VALUE(SUBSTITUTE(実質収支比率等に係る経年分析!G$48,"▲","-")),2)</f>
        <v>6.94</v>
      </c>
      <c r="D19" s="162">
        <f>ROUND(VALUE(SUBSTITUTE(実質収支比率等に係る経年分析!H$48,"▲","-")),2)</f>
        <v>6.28</v>
      </c>
      <c r="E19" s="162">
        <f>ROUND(VALUE(SUBSTITUTE(実質収支比率等に係る経年分析!I$48,"▲","-")),2)</f>
        <v>6.47</v>
      </c>
      <c r="F19" s="162">
        <f>ROUND(VALUE(SUBSTITUTE(実質収支比率等に係る経年分析!J$48,"▲","-")),2)</f>
        <v>4.4800000000000004</v>
      </c>
    </row>
    <row r="20" spans="1:11" x14ac:dyDescent="0.2">
      <c r="A20" s="162" t="s">
        <v>53</v>
      </c>
      <c r="B20" s="162">
        <f>ROUND(VALUE(SUBSTITUTE(実質収支比率等に係る経年分析!F$47,"▲","-")),2)</f>
        <v>12.15</v>
      </c>
      <c r="C20" s="162">
        <f>ROUND(VALUE(SUBSTITUTE(実質収支比率等に係る経年分析!G$47,"▲","-")),2)</f>
        <v>11.48</v>
      </c>
      <c r="D20" s="162">
        <f>ROUND(VALUE(SUBSTITUTE(実質収支比率等に係る経年分析!H$47,"▲","-")),2)</f>
        <v>20.05</v>
      </c>
      <c r="E20" s="162">
        <f>ROUND(VALUE(SUBSTITUTE(実質収支比率等に係る経年分析!I$47,"▲","-")),2)</f>
        <v>10.15</v>
      </c>
      <c r="F20" s="162">
        <f>ROUND(VALUE(SUBSTITUTE(実質収支比率等に係る経年分析!J$47,"▲","-")),2)</f>
        <v>16.47</v>
      </c>
    </row>
    <row r="21" spans="1:11" x14ac:dyDescent="0.2">
      <c r="A21" s="162" t="s">
        <v>54</v>
      </c>
      <c r="B21" s="162">
        <f>IF(ISNUMBER(VALUE(SUBSTITUTE(実質収支比率等に係る経年分析!F$49,"▲","-"))),ROUND(VALUE(SUBSTITUTE(実質収支比率等に係る経年分析!F$49,"▲","-")),2),NA())</f>
        <v>0.95</v>
      </c>
      <c r="C21" s="162">
        <f>IF(ISNUMBER(VALUE(SUBSTITUTE(実質収支比率等に係る経年分析!G$49,"▲","-"))),ROUND(VALUE(SUBSTITUTE(実質収支比率等に係る経年分析!G$49,"▲","-")),2),NA())</f>
        <v>1.1599999999999999</v>
      </c>
      <c r="D21" s="162">
        <f>IF(ISNUMBER(VALUE(SUBSTITUTE(実質収支比率等に係る経年分析!H$49,"▲","-"))),ROUND(VALUE(SUBSTITUTE(実質収支比率等に係る経年分析!H$49,"▲","-")),2),NA())</f>
        <v>7.52</v>
      </c>
      <c r="E21" s="162">
        <f>IF(ISNUMBER(VALUE(SUBSTITUTE(実質収支比率等に係る経年分析!I$49,"▲","-"))),ROUND(VALUE(SUBSTITUTE(実質収支比率等に係る経年分析!I$49,"▲","-")),2),NA())</f>
        <v>-8.7799999999999994</v>
      </c>
      <c r="F21" s="162">
        <f>IF(ISNUMBER(VALUE(SUBSTITUTE(実質収支比率等に係る経年分析!J$49,"▲","-"))),ROUND(VALUE(SUBSTITUTE(実質収支比率等に係る経年分析!J$49,"▲","-")),2),NA())</f>
        <v>4.4400000000000004</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str">
        <f>IF(連結実質赤字比率に係る赤字・黒字の構成分析!C$41="",NA(),連結実質赤字比率に係る赤字・黒字の構成分析!C$41)</f>
        <v>墓地公園事業特別会計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0.05</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0.02</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0.02</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0.02</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0.01</v>
      </c>
    </row>
    <row r="30" spans="1:11" x14ac:dyDescent="0.2">
      <c r="A30" s="163" t="str">
        <f>IF(連結実質赤字比率に係る赤字・黒字の構成分析!C$40="",NA(),連結実質赤字比率に係る赤字・黒字の構成分析!C$40)</f>
        <v>国民健康保険事業特別会計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0.61</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0.71</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0.26</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0.23</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0.15</v>
      </c>
    </row>
    <row r="31" spans="1:11" x14ac:dyDescent="0.2">
      <c r="A31" s="163" t="str">
        <f>IF(連結実質赤字比率に係る赤字・黒字の構成分析!C$39="",NA(),連結実質赤字比率に係る赤字・黒字の構成分析!C$39)</f>
        <v>後期高齢者医療特別会計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0.13</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0.12</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0.12</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0.13</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0.17</v>
      </c>
    </row>
    <row r="32" spans="1:11" x14ac:dyDescent="0.2">
      <c r="A32" s="163" t="str">
        <f>IF(連結実質赤字比率に係る赤字・黒字の構成分析!C$38="",NA(),連結実質赤字比率に係る赤字・黒字の構成分析!C$38)</f>
        <v>介護保険事業特別会計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1.36</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2.5299999999999998</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2.17</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1.22</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0.95</v>
      </c>
    </row>
    <row r="33" spans="1:16" x14ac:dyDescent="0.2">
      <c r="A33" s="163" t="str">
        <f>IF(連結実質赤字比率に係る赤字・黒字の構成分析!C$37="",NA(),連結実質赤字比率に係る赤字・黒字の構成分析!C$37)</f>
        <v>一般会計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6.07</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6.91</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6.24</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6.44</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4.46</v>
      </c>
    </row>
    <row r="34" spans="1:16" x14ac:dyDescent="0.2">
      <c r="A34" s="163" t="str">
        <f>IF(連結実質赤字比率に係る赤字・黒字の構成分析!C$36="",NA(),連結実質赤字比率に係る赤字・黒字の構成分析!C$36)</f>
        <v>水道事業会計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5.57</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5.21</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5.51</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5.64</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5.22</v>
      </c>
    </row>
    <row r="35" spans="1:16" x14ac:dyDescent="0.2">
      <c r="A35" s="163" t="str">
        <f>IF(連結実質赤字比率に係る赤字・黒字の構成分析!C$35="",NA(),連結実質赤字比率に係る赤字・黒字の構成分析!C$35)</f>
        <v>下水道事業会計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6.32</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6.95</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8.08</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8.5299999999999994</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9.35</v>
      </c>
    </row>
    <row r="36" spans="1:16" x14ac:dyDescent="0.2">
      <c r="A36" s="163" t="str">
        <f>IF(連結実質赤字比率に係る赤字・黒字の構成分析!C$34="",NA(),連結実質赤字比率に係る赤字・黒字の構成分析!C$34)</f>
        <v>病院事業会計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11.9</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20.7</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28.38</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24.78</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18.46</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1994</v>
      </c>
      <c r="E42" s="164"/>
      <c r="F42" s="164"/>
      <c r="G42" s="164">
        <f>'実質公債費比率（分子）の構造'!L$52</f>
        <v>1958</v>
      </c>
      <c r="H42" s="164"/>
      <c r="I42" s="164"/>
      <c r="J42" s="164">
        <f>'実質公債費比率（分子）の構造'!M$52</f>
        <v>2070</v>
      </c>
      <c r="K42" s="164"/>
      <c r="L42" s="164"/>
      <c r="M42" s="164">
        <f>'実質公債費比率（分子）の構造'!N$52</f>
        <v>1994</v>
      </c>
      <c r="N42" s="164"/>
      <c r="O42" s="164"/>
      <c r="P42" s="164">
        <f>'実質公債費比率（分子）の構造'!O$52</f>
        <v>2002</v>
      </c>
    </row>
    <row r="43" spans="1:16" x14ac:dyDescent="0.2">
      <c r="A43" s="164" t="s">
        <v>16</v>
      </c>
      <c r="B43" s="164">
        <f>'実質公債費比率（分子）の構造'!K$51</f>
        <v>1</v>
      </c>
      <c r="C43" s="164"/>
      <c r="D43" s="164"/>
      <c r="E43" s="164">
        <f>'実質公債費比率（分子）の構造'!L$51</f>
        <v>1</v>
      </c>
      <c r="F43" s="164"/>
      <c r="G43" s="164"/>
      <c r="H43" s="164" t="str">
        <f>'実質公債費比率（分子）の構造'!M$51</f>
        <v>-</v>
      </c>
      <c r="I43" s="164"/>
      <c r="J43" s="164"/>
      <c r="K43" s="164">
        <f>'実質公債費比率（分子）の構造'!N$51</f>
        <v>1</v>
      </c>
      <c r="L43" s="164"/>
      <c r="M43" s="164"/>
      <c r="N43" s="164">
        <f>'実質公債費比率（分子）の構造'!O$51</f>
        <v>2</v>
      </c>
      <c r="O43" s="164"/>
      <c r="P43" s="164"/>
    </row>
    <row r="44" spans="1:16" x14ac:dyDescent="0.2">
      <c r="A44" s="164" t="s">
        <v>62</v>
      </c>
      <c r="B44" s="164">
        <f>'実質公債費比率（分子）の構造'!K$50</f>
        <v>153</v>
      </c>
      <c r="C44" s="164"/>
      <c r="D44" s="164"/>
      <c r="E44" s="164">
        <f>'実質公債費比率（分子）の構造'!L$50</f>
        <v>190</v>
      </c>
      <c r="F44" s="164"/>
      <c r="G44" s="164"/>
      <c r="H44" s="164">
        <f>'実質公債費比率（分子）の構造'!M$50</f>
        <v>160</v>
      </c>
      <c r="I44" s="164"/>
      <c r="J44" s="164"/>
      <c r="K44" s="164">
        <f>'実質公債費比率（分子）の構造'!N$50</f>
        <v>180</v>
      </c>
      <c r="L44" s="164"/>
      <c r="M44" s="164"/>
      <c r="N44" s="164">
        <f>'実質公債費比率（分子）の構造'!O$50</f>
        <v>100</v>
      </c>
      <c r="O44" s="164"/>
      <c r="P44" s="164"/>
    </row>
    <row r="45" spans="1:16" x14ac:dyDescent="0.2">
      <c r="A45" s="164" t="s">
        <v>63</v>
      </c>
      <c r="B45" s="164">
        <f>'実質公債費比率（分子）の構造'!K$49</f>
        <v>66</v>
      </c>
      <c r="C45" s="164"/>
      <c r="D45" s="164"/>
      <c r="E45" s="164">
        <f>'実質公債費比率（分子）の構造'!L$49</f>
        <v>68</v>
      </c>
      <c r="F45" s="164"/>
      <c r="G45" s="164"/>
      <c r="H45" s="164">
        <f>'実質公債費比率（分子）の構造'!M$49</f>
        <v>75</v>
      </c>
      <c r="I45" s="164"/>
      <c r="J45" s="164"/>
      <c r="K45" s="164">
        <f>'実質公債費比率（分子）の構造'!N$49</f>
        <v>71</v>
      </c>
      <c r="L45" s="164"/>
      <c r="M45" s="164"/>
      <c r="N45" s="164">
        <f>'実質公債費比率（分子）の構造'!O$49</f>
        <v>93</v>
      </c>
      <c r="O45" s="164"/>
      <c r="P45" s="164"/>
    </row>
    <row r="46" spans="1:16" x14ac:dyDescent="0.2">
      <c r="A46" s="164" t="s">
        <v>64</v>
      </c>
      <c r="B46" s="164">
        <f>'実質公債費比率（分子）の構造'!K$48</f>
        <v>200</v>
      </c>
      <c r="C46" s="164"/>
      <c r="D46" s="164"/>
      <c r="E46" s="164">
        <f>'実質公債費比率（分子）の構造'!L$48</f>
        <v>385</v>
      </c>
      <c r="F46" s="164"/>
      <c r="G46" s="164"/>
      <c r="H46" s="164">
        <f>'実質公債費比率（分子）の構造'!M$48</f>
        <v>196</v>
      </c>
      <c r="I46" s="164"/>
      <c r="J46" s="164"/>
      <c r="K46" s="164">
        <f>'実質公債費比率（分子）の構造'!N$48</f>
        <v>326</v>
      </c>
      <c r="L46" s="164"/>
      <c r="M46" s="164"/>
      <c r="N46" s="164">
        <f>'実質公債費比率（分子）の構造'!O$48</f>
        <v>288</v>
      </c>
      <c r="O46" s="164"/>
      <c r="P46" s="164"/>
    </row>
    <row r="47" spans="1:16" x14ac:dyDescent="0.2">
      <c r="A47" s="164" t="s">
        <v>12</v>
      </c>
      <c r="B47" s="164" t="str">
        <f>'実質公債費比率（分子）の構造'!K$47</f>
        <v>-</v>
      </c>
      <c r="C47" s="164"/>
      <c r="D47" s="164"/>
      <c r="E47" s="164">
        <f>'実質公債費比率（分子）の構造'!L$47</f>
        <v>3</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2465</v>
      </c>
      <c r="C49" s="164"/>
      <c r="D49" s="164"/>
      <c r="E49" s="164">
        <f>'実質公債費比率（分子）の構造'!L$45</f>
        <v>2369</v>
      </c>
      <c r="F49" s="164"/>
      <c r="G49" s="164"/>
      <c r="H49" s="164">
        <f>'実質公債費比率（分子）の構造'!M$45</f>
        <v>2346</v>
      </c>
      <c r="I49" s="164"/>
      <c r="J49" s="164"/>
      <c r="K49" s="164">
        <f>'実質公債費比率（分子）の構造'!N$45</f>
        <v>2358</v>
      </c>
      <c r="L49" s="164"/>
      <c r="M49" s="164"/>
      <c r="N49" s="164">
        <f>'実質公債費比率（分子）の構造'!O$45</f>
        <v>2427</v>
      </c>
      <c r="O49" s="164"/>
      <c r="P49" s="164"/>
    </row>
    <row r="50" spans="1:16" x14ac:dyDescent="0.2">
      <c r="A50" s="164" t="s">
        <v>67</v>
      </c>
      <c r="B50" s="164" t="e">
        <f>NA()</f>
        <v>#N/A</v>
      </c>
      <c r="C50" s="164">
        <f>IF(ISNUMBER('実質公債費比率（分子）の構造'!K$53),'実質公債費比率（分子）の構造'!K$53,NA())</f>
        <v>891</v>
      </c>
      <c r="D50" s="164" t="e">
        <f>NA()</f>
        <v>#N/A</v>
      </c>
      <c r="E50" s="164" t="e">
        <f>NA()</f>
        <v>#N/A</v>
      </c>
      <c r="F50" s="164">
        <f>IF(ISNUMBER('実質公債費比率（分子）の構造'!L$53),'実質公債費比率（分子）の構造'!L$53,NA())</f>
        <v>1058</v>
      </c>
      <c r="G50" s="164" t="e">
        <f>NA()</f>
        <v>#N/A</v>
      </c>
      <c r="H50" s="164" t="e">
        <f>NA()</f>
        <v>#N/A</v>
      </c>
      <c r="I50" s="164">
        <f>IF(ISNUMBER('実質公債費比率（分子）の構造'!M$53),'実質公債費比率（分子）の構造'!M$53,NA())</f>
        <v>707</v>
      </c>
      <c r="J50" s="164" t="e">
        <f>NA()</f>
        <v>#N/A</v>
      </c>
      <c r="K50" s="164" t="e">
        <f>NA()</f>
        <v>#N/A</v>
      </c>
      <c r="L50" s="164">
        <f>IF(ISNUMBER('実質公債費比率（分子）の構造'!N$53),'実質公債費比率（分子）の構造'!N$53,NA())</f>
        <v>942</v>
      </c>
      <c r="M50" s="164" t="e">
        <f>NA()</f>
        <v>#N/A</v>
      </c>
      <c r="N50" s="164" t="e">
        <f>NA()</f>
        <v>#N/A</v>
      </c>
      <c r="O50" s="164">
        <f>IF(ISNUMBER('実質公債費比率（分子）の構造'!O$53),'実質公債費比率（分子）の構造'!O$53,NA())</f>
        <v>908</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21874</v>
      </c>
      <c r="E56" s="163"/>
      <c r="F56" s="163"/>
      <c r="G56" s="163">
        <f>'将来負担比率（分子）の構造'!J$52</f>
        <v>21390</v>
      </c>
      <c r="H56" s="163"/>
      <c r="I56" s="163"/>
      <c r="J56" s="163">
        <f>'将来負担比率（分子）の構造'!K$52</f>
        <v>20200</v>
      </c>
      <c r="K56" s="163"/>
      <c r="L56" s="163"/>
      <c r="M56" s="163">
        <f>'将来負担比率（分子）の構造'!L$52</f>
        <v>19027</v>
      </c>
      <c r="N56" s="163"/>
      <c r="O56" s="163"/>
      <c r="P56" s="163">
        <f>'将来負担比率（分子）の構造'!M$52</f>
        <v>17623</v>
      </c>
    </row>
    <row r="57" spans="1:16" x14ac:dyDescent="0.2">
      <c r="A57" s="163" t="s">
        <v>42</v>
      </c>
      <c r="B57" s="163"/>
      <c r="C57" s="163"/>
      <c r="D57" s="163">
        <f>'将来負担比率（分子）の構造'!I$51</f>
        <v>172</v>
      </c>
      <c r="E57" s="163"/>
      <c r="F57" s="163"/>
      <c r="G57" s="163">
        <f>'将来負担比率（分子）の構造'!J$51</f>
        <v>183</v>
      </c>
      <c r="H57" s="163"/>
      <c r="I57" s="163"/>
      <c r="J57" s="163">
        <f>'将来負担比率（分子）の構造'!K$51</f>
        <v>543</v>
      </c>
      <c r="K57" s="163"/>
      <c r="L57" s="163"/>
      <c r="M57" s="163">
        <f>'将来負担比率（分子）の構造'!L$51</f>
        <v>566</v>
      </c>
      <c r="N57" s="163"/>
      <c r="O57" s="163"/>
      <c r="P57" s="163">
        <f>'将来負担比率（分子）の構造'!M$51</f>
        <v>741</v>
      </c>
    </row>
    <row r="58" spans="1:16" x14ac:dyDescent="0.2">
      <c r="A58" s="163" t="s">
        <v>41</v>
      </c>
      <c r="B58" s="163"/>
      <c r="C58" s="163"/>
      <c r="D58" s="163">
        <f>'将来負担比率（分子）の構造'!I$50</f>
        <v>3118</v>
      </c>
      <c r="E58" s="163"/>
      <c r="F58" s="163"/>
      <c r="G58" s="163">
        <f>'将来負担比率（分子）の構造'!J$50</f>
        <v>4179</v>
      </c>
      <c r="H58" s="163"/>
      <c r="I58" s="163"/>
      <c r="J58" s="163">
        <f>'将来負担比率（分子）の構造'!K$50</f>
        <v>7063</v>
      </c>
      <c r="K58" s="163"/>
      <c r="L58" s="163"/>
      <c r="M58" s="163">
        <f>'将来負担比率（分子）の構造'!L$50</f>
        <v>5746</v>
      </c>
      <c r="N58" s="163"/>
      <c r="O58" s="163"/>
      <c r="P58" s="163">
        <f>'将来負担比率（分子）の構造'!M$50</f>
        <v>7018</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f>'将来負担比率（分子）の構造'!I$46</f>
        <v>203</v>
      </c>
      <c r="C61" s="163"/>
      <c r="D61" s="163"/>
      <c r="E61" s="163">
        <f>'将来負担比率（分子）の構造'!J$46</f>
        <v>143</v>
      </c>
      <c r="F61" s="163"/>
      <c r="G61" s="163"/>
      <c r="H61" s="163">
        <f>'将来負担比率（分子）の構造'!K$46</f>
        <v>85</v>
      </c>
      <c r="I61" s="163"/>
      <c r="J61" s="163"/>
      <c r="K61" s="163">
        <f>'将来負担比率（分子）の構造'!L$46</f>
        <v>26</v>
      </c>
      <c r="L61" s="163"/>
      <c r="M61" s="163"/>
      <c r="N61" s="163" t="str">
        <f>'将来負担比率（分子）の構造'!M$46</f>
        <v>-</v>
      </c>
      <c r="O61" s="163"/>
      <c r="P61" s="163"/>
    </row>
    <row r="62" spans="1:16" x14ac:dyDescent="0.2">
      <c r="A62" s="163" t="s">
        <v>35</v>
      </c>
      <c r="B62" s="163">
        <f>'将来負担比率（分子）の構造'!I$45</f>
        <v>782</v>
      </c>
      <c r="C62" s="163"/>
      <c r="D62" s="163"/>
      <c r="E62" s="163">
        <f>'将来負担比率（分子）の構造'!J$45</f>
        <v>485</v>
      </c>
      <c r="F62" s="163"/>
      <c r="G62" s="163"/>
      <c r="H62" s="163">
        <f>'将来負担比率（分子）の構造'!K$45</f>
        <v>236</v>
      </c>
      <c r="I62" s="163"/>
      <c r="J62" s="163"/>
      <c r="K62" s="163" t="str">
        <f>'将来負担比率（分子）の構造'!L$45</f>
        <v>-</v>
      </c>
      <c r="L62" s="163"/>
      <c r="M62" s="163"/>
      <c r="N62" s="163" t="str">
        <f>'将来負担比率（分子）の構造'!M$45</f>
        <v>-</v>
      </c>
      <c r="O62" s="163"/>
      <c r="P62" s="163"/>
    </row>
    <row r="63" spans="1:16" x14ac:dyDescent="0.2">
      <c r="A63" s="163" t="s">
        <v>34</v>
      </c>
      <c r="B63" s="163">
        <f>'将来負担比率（分子）の構造'!I$44</f>
        <v>554</v>
      </c>
      <c r="C63" s="163"/>
      <c r="D63" s="163"/>
      <c r="E63" s="163">
        <f>'将来負担比率（分子）の構造'!J$44</f>
        <v>537</v>
      </c>
      <c r="F63" s="163"/>
      <c r="G63" s="163"/>
      <c r="H63" s="163">
        <f>'将来負担比率（分子）の構造'!K$44</f>
        <v>513</v>
      </c>
      <c r="I63" s="163"/>
      <c r="J63" s="163"/>
      <c r="K63" s="163">
        <f>'将来負担比率（分子）の構造'!L$44</f>
        <v>592</v>
      </c>
      <c r="L63" s="163"/>
      <c r="M63" s="163"/>
      <c r="N63" s="163">
        <f>'将来負担比率（分子）の構造'!M$44</f>
        <v>591</v>
      </c>
      <c r="O63" s="163"/>
      <c r="P63" s="163"/>
    </row>
    <row r="64" spans="1:16" x14ac:dyDescent="0.2">
      <c r="A64" s="163" t="s">
        <v>33</v>
      </c>
      <c r="B64" s="163">
        <f>'将来負担比率（分子）の構造'!I$43</f>
        <v>2573</v>
      </c>
      <c r="C64" s="163"/>
      <c r="D64" s="163"/>
      <c r="E64" s="163">
        <f>'将来負担比率（分子）の構造'!J$43</f>
        <v>1982</v>
      </c>
      <c r="F64" s="163"/>
      <c r="G64" s="163"/>
      <c r="H64" s="163">
        <f>'将来負担比率（分子）の構造'!K$43</f>
        <v>2167</v>
      </c>
      <c r="I64" s="163"/>
      <c r="J64" s="163"/>
      <c r="K64" s="163">
        <f>'将来負担比率（分子）の構造'!L$43</f>
        <v>1486</v>
      </c>
      <c r="L64" s="163"/>
      <c r="M64" s="163"/>
      <c r="N64" s="163">
        <f>'将来負担比率（分子）の構造'!M$43</f>
        <v>1790</v>
      </c>
      <c r="O64" s="163"/>
      <c r="P64" s="163"/>
    </row>
    <row r="65" spans="1:16" x14ac:dyDescent="0.2">
      <c r="A65" s="163" t="s">
        <v>32</v>
      </c>
      <c r="B65" s="163">
        <f>'将来負担比率（分子）の構造'!I$42</f>
        <v>726</v>
      </c>
      <c r="C65" s="163"/>
      <c r="D65" s="163"/>
      <c r="E65" s="163">
        <f>'将来負担比率（分子）の構造'!J$42</f>
        <v>630</v>
      </c>
      <c r="F65" s="163"/>
      <c r="G65" s="163"/>
      <c r="H65" s="163">
        <f>'将来負担比率（分子）の構造'!K$42</f>
        <v>534</v>
      </c>
      <c r="I65" s="163"/>
      <c r="J65" s="163"/>
      <c r="K65" s="163">
        <f>'将来負担比率（分子）の構造'!L$42</f>
        <v>438</v>
      </c>
      <c r="L65" s="163"/>
      <c r="M65" s="163"/>
      <c r="N65" s="163">
        <f>'将来負担比率（分子）の構造'!M$42</f>
        <v>412</v>
      </c>
      <c r="O65" s="163"/>
      <c r="P65" s="163"/>
    </row>
    <row r="66" spans="1:16" x14ac:dyDescent="0.2">
      <c r="A66" s="163" t="s">
        <v>31</v>
      </c>
      <c r="B66" s="163">
        <f>'将来負担比率（分子）の構造'!I$41</f>
        <v>27617</v>
      </c>
      <c r="C66" s="163"/>
      <c r="D66" s="163"/>
      <c r="E66" s="163">
        <f>'将来負担比率（分子）の構造'!J$41</f>
        <v>27937</v>
      </c>
      <c r="F66" s="163"/>
      <c r="G66" s="163"/>
      <c r="H66" s="163">
        <f>'将来負担比率（分子）の構造'!K$41</f>
        <v>26949</v>
      </c>
      <c r="I66" s="163"/>
      <c r="J66" s="163"/>
      <c r="K66" s="163">
        <f>'将来負担比率（分子）の構造'!L$41</f>
        <v>26881</v>
      </c>
      <c r="L66" s="163"/>
      <c r="M66" s="163"/>
      <c r="N66" s="163">
        <f>'将来負担比率（分子）の構造'!M$41</f>
        <v>26134</v>
      </c>
      <c r="O66" s="163"/>
      <c r="P66" s="163"/>
    </row>
    <row r="67" spans="1:16" x14ac:dyDescent="0.2">
      <c r="A67" s="163" t="s">
        <v>71</v>
      </c>
      <c r="B67" s="163" t="e">
        <f>NA()</f>
        <v>#N/A</v>
      </c>
      <c r="C67" s="163">
        <f>IF(ISNUMBER('将来負担比率（分子）の構造'!I$53), IF('将来負担比率（分子）の構造'!I$53 &lt; 0, 0, '将来負担比率（分子）の構造'!I$53), NA())</f>
        <v>7290</v>
      </c>
      <c r="D67" s="163" t="e">
        <f>NA()</f>
        <v>#N/A</v>
      </c>
      <c r="E67" s="163" t="e">
        <f>NA()</f>
        <v>#N/A</v>
      </c>
      <c r="F67" s="163">
        <f>IF(ISNUMBER('将来負担比率（分子）の構造'!J$53), IF('将来負担比率（分子）の構造'!J$53 &lt; 0, 0, '将来負担比率（分子）の構造'!J$53), NA())</f>
        <v>5963</v>
      </c>
      <c r="G67" s="163" t="e">
        <f>NA()</f>
        <v>#N/A</v>
      </c>
      <c r="H67" s="163" t="e">
        <f>NA()</f>
        <v>#N/A</v>
      </c>
      <c r="I67" s="163">
        <f>IF(ISNUMBER('将来負担比率（分子）の構造'!K$53), IF('将来負担比率（分子）の構造'!K$53 &lt; 0, 0, '将来負担比率（分子）の構造'!K$53), NA())</f>
        <v>2678</v>
      </c>
      <c r="J67" s="163" t="e">
        <f>NA()</f>
        <v>#N/A</v>
      </c>
      <c r="K67" s="163" t="e">
        <f>NA()</f>
        <v>#N/A</v>
      </c>
      <c r="L67" s="163">
        <f>IF(ISNUMBER('将来負担比率（分子）の構造'!L$53), IF('将来負担比率（分子）の構造'!L$53 &lt; 0, 0, '将来負担比率（分子）の構造'!L$53), NA())</f>
        <v>4085</v>
      </c>
      <c r="M67" s="163" t="e">
        <f>NA()</f>
        <v>#N/A</v>
      </c>
      <c r="N67" s="163" t="e">
        <f>NA()</f>
        <v>#N/A</v>
      </c>
      <c r="O67" s="163">
        <f>IF(ISNUMBER('将来負担比率（分子）の構造'!M$53), IF('将来負担比率（分子）の構造'!M$53 &lt; 0, 0, '将来負担比率（分子）の構造'!M$53), NA())</f>
        <v>3546</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2690</v>
      </c>
      <c r="C72" s="167">
        <f>基金残高に係る経年分析!G55</f>
        <v>1412</v>
      </c>
      <c r="D72" s="167">
        <f>基金残高に係る経年分析!H55</f>
        <v>2306</v>
      </c>
    </row>
    <row r="73" spans="1:16" x14ac:dyDescent="0.2">
      <c r="A73" s="166" t="s">
        <v>74</v>
      </c>
      <c r="B73" s="167">
        <f>基金残高に係る経年分析!F56</f>
        <v>599</v>
      </c>
      <c r="C73" s="167">
        <f>基金残高に係る経年分析!G56</f>
        <v>660</v>
      </c>
      <c r="D73" s="167">
        <f>基金残高に係る経年分析!H56</f>
        <v>712</v>
      </c>
    </row>
    <row r="74" spans="1:16" x14ac:dyDescent="0.2">
      <c r="A74" s="166" t="s">
        <v>75</v>
      </c>
      <c r="B74" s="167">
        <f>基金残高に係る経年分析!F57</f>
        <v>2944</v>
      </c>
      <c r="C74" s="167">
        <f>基金残高に係る経年分析!G57</f>
        <v>2894</v>
      </c>
      <c r="D74" s="167">
        <f>基金残高に係る経年分析!H57</f>
        <v>3302</v>
      </c>
    </row>
  </sheetData>
  <sheetProtection algorithmName="SHA-512" hashValue="+c6g89iF49pa/H5wviFdNheJuHYAX8sE7gWiGUevuxk126y7p1fBaG3ZbQjOLsWPfBf/JQHthMwcHonJQnVoTg==" saltValue="NJQt6xF+gzorP0iOSYvEk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328125" style="202" customWidth="1"/>
    <col min="2" max="2" width="2.36328125" style="202" customWidth="1"/>
    <col min="3" max="16" width="2.6328125" style="202" customWidth="1"/>
    <col min="17" max="17" width="2.36328125" style="202" customWidth="1"/>
    <col min="18" max="95" width="1.6328125" style="202" customWidth="1"/>
    <col min="96" max="133" width="1.6328125" style="214" customWidth="1"/>
    <col min="134" max="143" width="1.63281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9772003</v>
      </c>
      <c r="S5" s="613"/>
      <c r="T5" s="613"/>
      <c r="U5" s="613"/>
      <c r="V5" s="613"/>
      <c r="W5" s="613"/>
      <c r="X5" s="613"/>
      <c r="Y5" s="614"/>
      <c r="Z5" s="615">
        <v>35.799999999999997</v>
      </c>
      <c r="AA5" s="615"/>
      <c r="AB5" s="615"/>
      <c r="AC5" s="615"/>
      <c r="AD5" s="616">
        <v>9352419</v>
      </c>
      <c r="AE5" s="616"/>
      <c r="AF5" s="616"/>
      <c r="AG5" s="616"/>
      <c r="AH5" s="616"/>
      <c r="AI5" s="616"/>
      <c r="AJ5" s="616"/>
      <c r="AK5" s="616"/>
      <c r="AL5" s="617">
        <v>64</v>
      </c>
      <c r="AM5" s="618"/>
      <c r="AN5" s="618"/>
      <c r="AO5" s="619"/>
      <c r="AP5" s="609" t="s">
        <v>216</v>
      </c>
      <c r="AQ5" s="610"/>
      <c r="AR5" s="610"/>
      <c r="AS5" s="610"/>
      <c r="AT5" s="610"/>
      <c r="AU5" s="610"/>
      <c r="AV5" s="610"/>
      <c r="AW5" s="610"/>
      <c r="AX5" s="610"/>
      <c r="AY5" s="610"/>
      <c r="AZ5" s="610"/>
      <c r="BA5" s="610"/>
      <c r="BB5" s="610"/>
      <c r="BC5" s="610"/>
      <c r="BD5" s="610"/>
      <c r="BE5" s="610"/>
      <c r="BF5" s="611"/>
      <c r="BG5" s="623">
        <v>9352420</v>
      </c>
      <c r="BH5" s="624"/>
      <c r="BI5" s="624"/>
      <c r="BJ5" s="624"/>
      <c r="BK5" s="624"/>
      <c r="BL5" s="624"/>
      <c r="BM5" s="624"/>
      <c r="BN5" s="625"/>
      <c r="BO5" s="626">
        <v>95.7</v>
      </c>
      <c r="BP5" s="626"/>
      <c r="BQ5" s="626"/>
      <c r="BR5" s="626"/>
      <c r="BS5" s="627">
        <v>161946</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151784</v>
      </c>
      <c r="S6" s="624"/>
      <c r="T6" s="624"/>
      <c r="U6" s="624"/>
      <c r="V6" s="624"/>
      <c r="W6" s="624"/>
      <c r="X6" s="624"/>
      <c r="Y6" s="625"/>
      <c r="Z6" s="626">
        <v>0.6</v>
      </c>
      <c r="AA6" s="626"/>
      <c r="AB6" s="626"/>
      <c r="AC6" s="626"/>
      <c r="AD6" s="627">
        <v>151784</v>
      </c>
      <c r="AE6" s="627"/>
      <c r="AF6" s="627"/>
      <c r="AG6" s="627"/>
      <c r="AH6" s="627"/>
      <c r="AI6" s="627"/>
      <c r="AJ6" s="627"/>
      <c r="AK6" s="627"/>
      <c r="AL6" s="628">
        <v>1</v>
      </c>
      <c r="AM6" s="629"/>
      <c r="AN6" s="629"/>
      <c r="AO6" s="630"/>
      <c r="AP6" s="620" t="s">
        <v>221</v>
      </c>
      <c r="AQ6" s="621"/>
      <c r="AR6" s="621"/>
      <c r="AS6" s="621"/>
      <c r="AT6" s="621"/>
      <c r="AU6" s="621"/>
      <c r="AV6" s="621"/>
      <c r="AW6" s="621"/>
      <c r="AX6" s="621"/>
      <c r="AY6" s="621"/>
      <c r="AZ6" s="621"/>
      <c r="BA6" s="621"/>
      <c r="BB6" s="621"/>
      <c r="BC6" s="621"/>
      <c r="BD6" s="621"/>
      <c r="BE6" s="621"/>
      <c r="BF6" s="622"/>
      <c r="BG6" s="623">
        <v>9352420</v>
      </c>
      <c r="BH6" s="624"/>
      <c r="BI6" s="624"/>
      <c r="BJ6" s="624"/>
      <c r="BK6" s="624"/>
      <c r="BL6" s="624"/>
      <c r="BM6" s="624"/>
      <c r="BN6" s="625"/>
      <c r="BO6" s="626">
        <v>95.7</v>
      </c>
      <c r="BP6" s="626"/>
      <c r="BQ6" s="626"/>
      <c r="BR6" s="626"/>
      <c r="BS6" s="627">
        <v>161946</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174015</v>
      </c>
      <c r="CS6" s="624"/>
      <c r="CT6" s="624"/>
      <c r="CU6" s="624"/>
      <c r="CV6" s="624"/>
      <c r="CW6" s="624"/>
      <c r="CX6" s="624"/>
      <c r="CY6" s="625"/>
      <c r="CZ6" s="617">
        <v>0.7</v>
      </c>
      <c r="DA6" s="618"/>
      <c r="DB6" s="618"/>
      <c r="DC6" s="634"/>
      <c r="DD6" s="632" t="s">
        <v>122</v>
      </c>
      <c r="DE6" s="624"/>
      <c r="DF6" s="624"/>
      <c r="DG6" s="624"/>
      <c r="DH6" s="624"/>
      <c r="DI6" s="624"/>
      <c r="DJ6" s="624"/>
      <c r="DK6" s="624"/>
      <c r="DL6" s="624"/>
      <c r="DM6" s="624"/>
      <c r="DN6" s="624"/>
      <c r="DO6" s="624"/>
      <c r="DP6" s="625"/>
      <c r="DQ6" s="632">
        <v>173970</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4347</v>
      </c>
      <c r="S7" s="624"/>
      <c r="T7" s="624"/>
      <c r="U7" s="624"/>
      <c r="V7" s="624"/>
      <c r="W7" s="624"/>
      <c r="X7" s="624"/>
      <c r="Y7" s="625"/>
      <c r="Z7" s="626">
        <v>0</v>
      </c>
      <c r="AA7" s="626"/>
      <c r="AB7" s="626"/>
      <c r="AC7" s="626"/>
      <c r="AD7" s="627">
        <v>4347</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3681637</v>
      </c>
      <c r="BH7" s="624"/>
      <c r="BI7" s="624"/>
      <c r="BJ7" s="624"/>
      <c r="BK7" s="624"/>
      <c r="BL7" s="624"/>
      <c r="BM7" s="624"/>
      <c r="BN7" s="625"/>
      <c r="BO7" s="626">
        <v>37.700000000000003</v>
      </c>
      <c r="BP7" s="626"/>
      <c r="BQ7" s="626"/>
      <c r="BR7" s="626"/>
      <c r="BS7" s="627">
        <v>161946</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5376332</v>
      </c>
      <c r="CS7" s="624"/>
      <c r="CT7" s="624"/>
      <c r="CU7" s="624"/>
      <c r="CV7" s="624"/>
      <c r="CW7" s="624"/>
      <c r="CX7" s="624"/>
      <c r="CY7" s="625"/>
      <c r="CZ7" s="626">
        <v>20.2</v>
      </c>
      <c r="DA7" s="626"/>
      <c r="DB7" s="626"/>
      <c r="DC7" s="626"/>
      <c r="DD7" s="632">
        <v>293389</v>
      </c>
      <c r="DE7" s="624"/>
      <c r="DF7" s="624"/>
      <c r="DG7" s="624"/>
      <c r="DH7" s="624"/>
      <c r="DI7" s="624"/>
      <c r="DJ7" s="624"/>
      <c r="DK7" s="624"/>
      <c r="DL7" s="624"/>
      <c r="DM7" s="624"/>
      <c r="DN7" s="624"/>
      <c r="DO7" s="624"/>
      <c r="DP7" s="625"/>
      <c r="DQ7" s="632">
        <v>3362064</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75533</v>
      </c>
      <c r="S8" s="624"/>
      <c r="T8" s="624"/>
      <c r="U8" s="624"/>
      <c r="V8" s="624"/>
      <c r="W8" s="624"/>
      <c r="X8" s="624"/>
      <c r="Y8" s="625"/>
      <c r="Z8" s="626">
        <v>0.3</v>
      </c>
      <c r="AA8" s="626"/>
      <c r="AB8" s="626"/>
      <c r="AC8" s="626"/>
      <c r="AD8" s="627">
        <v>75533</v>
      </c>
      <c r="AE8" s="627"/>
      <c r="AF8" s="627"/>
      <c r="AG8" s="627"/>
      <c r="AH8" s="627"/>
      <c r="AI8" s="627"/>
      <c r="AJ8" s="627"/>
      <c r="AK8" s="627"/>
      <c r="AL8" s="628">
        <v>0.5</v>
      </c>
      <c r="AM8" s="629"/>
      <c r="AN8" s="629"/>
      <c r="AO8" s="630"/>
      <c r="AP8" s="620" t="s">
        <v>227</v>
      </c>
      <c r="AQ8" s="621"/>
      <c r="AR8" s="621"/>
      <c r="AS8" s="621"/>
      <c r="AT8" s="621"/>
      <c r="AU8" s="621"/>
      <c r="AV8" s="621"/>
      <c r="AW8" s="621"/>
      <c r="AX8" s="621"/>
      <c r="AY8" s="621"/>
      <c r="AZ8" s="621"/>
      <c r="BA8" s="621"/>
      <c r="BB8" s="621"/>
      <c r="BC8" s="621"/>
      <c r="BD8" s="621"/>
      <c r="BE8" s="621"/>
      <c r="BF8" s="622"/>
      <c r="BG8" s="623">
        <v>82150</v>
      </c>
      <c r="BH8" s="624"/>
      <c r="BI8" s="624"/>
      <c r="BJ8" s="624"/>
      <c r="BK8" s="624"/>
      <c r="BL8" s="624"/>
      <c r="BM8" s="624"/>
      <c r="BN8" s="625"/>
      <c r="BO8" s="626">
        <v>0.8</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9932225</v>
      </c>
      <c r="CS8" s="624"/>
      <c r="CT8" s="624"/>
      <c r="CU8" s="624"/>
      <c r="CV8" s="624"/>
      <c r="CW8" s="624"/>
      <c r="CX8" s="624"/>
      <c r="CY8" s="625"/>
      <c r="CZ8" s="626">
        <v>37.299999999999997</v>
      </c>
      <c r="DA8" s="626"/>
      <c r="DB8" s="626"/>
      <c r="DC8" s="626"/>
      <c r="DD8" s="632">
        <v>100991</v>
      </c>
      <c r="DE8" s="624"/>
      <c r="DF8" s="624"/>
      <c r="DG8" s="624"/>
      <c r="DH8" s="624"/>
      <c r="DI8" s="624"/>
      <c r="DJ8" s="624"/>
      <c r="DK8" s="624"/>
      <c r="DL8" s="624"/>
      <c r="DM8" s="624"/>
      <c r="DN8" s="624"/>
      <c r="DO8" s="624"/>
      <c r="DP8" s="625"/>
      <c r="DQ8" s="632">
        <v>5180470</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93342</v>
      </c>
      <c r="S9" s="624"/>
      <c r="T9" s="624"/>
      <c r="U9" s="624"/>
      <c r="V9" s="624"/>
      <c r="W9" s="624"/>
      <c r="X9" s="624"/>
      <c r="Y9" s="625"/>
      <c r="Z9" s="626">
        <v>0.3</v>
      </c>
      <c r="AA9" s="626"/>
      <c r="AB9" s="626"/>
      <c r="AC9" s="626"/>
      <c r="AD9" s="627">
        <v>93342</v>
      </c>
      <c r="AE9" s="627"/>
      <c r="AF9" s="627"/>
      <c r="AG9" s="627"/>
      <c r="AH9" s="627"/>
      <c r="AI9" s="627"/>
      <c r="AJ9" s="627"/>
      <c r="AK9" s="627"/>
      <c r="AL9" s="628">
        <v>0.6</v>
      </c>
      <c r="AM9" s="629"/>
      <c r="AN9" s="629"/>
      <c r="AO9" s="630"/>
      <c r="AP9" s="620" t="s">
        <v>230</v>
      </c>
      <c r="AQ9" s="621"/>
      <c r="AR9" s="621"/>
      <c r="AS9" s="621"/>
      <c r="AT9" s="621"/>
      <c r="AU9" s="621"/>
      <c r="AV9" s="621"/>
      <c r="AW9" s="621"/>
      <c r="AX9" s="621"/>
      <c r="AY9" s="621"/>
      <c r="AZ9" s="621"/>
      <c r="BA9" s="621"/>
      <c r="BB9" s="621"/>
      <c r="BC9" s="621"/>
      <c r="BD9" s="621"/>
      <c r="BE9" s="621"/>
      <c r="BF9" s="622"/>
      <c r="BG9" s="623">
        <v>2797307</v>
      </c>
      <c r="BH9" s="624"/>
      <c r="BI9" s="624"/>
      <c r="BJ9" s="624"/>
      <c r="BK9" s="624"/>
      <c r="BL9" s="624"/>
      <c r="BM9" s="624"/>
      <c r="BN9" s="625"/>
      <c r="BO9" s="626">
        <v>28.6</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2436180</v>
      </c>
      <c r="CS9" s="624"/>
      <c r="CT9" s="624"/>
      <c r="CU9" s="624"/>
      <c r="CV9" s="624"/>
      <c r="CW9" s="624"/>
      <c r="CX9" s="624"/>
      <c r="CY9" s="625"/>
      <c r="CZ9" s="626">
        <v>9.1999999999999993</v>
      </c>
      <c r="DA9" s="626"/>
      <c r="DB9" s="626"/>
      <c r="DC9" s="626"/>
      <c r="DD9" s="632">
        <v>79499</v>
      </c>
      <c r="DE9" s="624"/>
      <c r="DF9" s="624"/>
      <c r="DG9" s="624"/>
      <c r="DH9" s="624"/>
      <c r="DI9" s="624"/>
      <c r="DJ9" s="624"/>
      <c r="DK9" s="624"/>
      <c r="DL9" s="624"/>
      <c r="DM9" s="624"/>
      <c r="DN9" s="624"/>
      <c r="DO9" s="624"/>
      <c r="DP9" s="625"/>
      <c r="DQ9" s="632">
        <v>1693260</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173968</v>
      </c>
      <c r="BH10" s="624"/>
      <c r="BI10" s="624"/>
      <c r="BJ10" s="624"/>
      <c r="BK10" s="624"/>
      <c r="BL10" s="624"/>
      <c r="BM10" s="624"/>
      <c r="BN10" s="625"/>
      <c r="BO10" s="626">
        <v>1.8</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26145</v>
      </c>
      <c r="CS10" s="624"/>
      <c r="CT10" s="624"/>
      <c r="CU10" s="624"/>
      <c r="CV10" s="624"/>
      <c r="CW10" s="624"/>
      <c r="CX10" s="624"/>
      <c r="CY10" s="625"/>
      <c r="CZ10" s="626">
        <v>0.1</v>
      </c>
      <c r="DA10" s="626"/>
      <c r="DB10" s="626"/>
      <c r="DC10" s="626"/>
      <c r="DD10" s="632" t="s">
        <v>122</v>
      </c>
      <c r="DE10" s="624"/>
      <c r="DF10" s="624"/>
      <c r="DG10" s="624"/>
      <c r="DH10" s="624"/>
      <c r="DI10" s="624"/>
      <c r="DJ10" s="624"/>
      <c r="DK10" s="624"/>
      <c r="DL10" s="624"/>
      <c r="DM10" s="624"/>
      <c r="DN10" s="624"/>
      <c r="DO10" s="624"/>
      <c r="DP10" s="625"/>
      <c r="DQ10" s="632">
        <v>25920</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1334075</v>
      </c>
      <c r="S11" s="624"/>
      <c r="T11" s="624"/>
      <c r="U11" s="624"/>
      <c r="V11" s="624"/>
      <c r="W11" s="624"/>
      <c r="X11" s="624"/>
      <c r="Y11" s="625"/>
      <c r="Z11" s="628">
        <v>4.9000000000000004</v>
      </c>
      <c r="AA11" s="629"/>
      <c r="AB11" s="629"/>
      <c r="AC11" s="635"/>
      <c r="AD11" s="632">
        <v>1334075</v>
      </c>
      <c r="AE11" s="624"/>
      <c r="AF11" s="624"/>
      <c r="AG11" s="624"/>
      <c r="AH11" s="624"/>
      <c r="AI11" s="624"/>
      <c r="AJ11" s="624"/>
      <c r="AK11" s="625"/>
      <c r="AL11" s="628">
        <v>9.1</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628212</v>
      </c>
      <c r="BH11" s="624"/>
      <c r="BI11" s="624"/>
      <c r="BJ11" s="624"/>
      <c r="BK11" s="624"/>
      <c r="BL11" s="624"/>
      <c r="BM11" s="624"/>
      <c r="BN11" s="625"/>
      <c r="BO11" s="626">
        <v>6.4</v>
      </c>
      <c r="BP11" s="626"/>
      <c r="BQ11" s="626"/>
      <c r="BR11" s="626"/>
      <c r="BS11" s="627">
        <v>161946</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384966</v>
      </c>
      <c r="CS11" s="624"/>
      <c r="CT11" s="624"/>
      <c r="CU11" s="624"/>
      <c r="CV11" s="624"/>
      <c r="CW11" s="624"/>
      <c r="CX11" s="624"/>
      <c r="CY11" s="625"/>
      <c r="CZ11" s="626">
        <v>1.4</v>
      </c>
      <c r="DA11" s="626"/>
      <c r="DB11" s="626"/>
      <c r="DC11" s="626"/>
      <c r="DD11" s="632">
        <v>29020</v>
      </c>
      <c r="DE11" s="624"/>
      <c r="DF11" s="624"/>
      <c r="DG11" s="624"/>
      <c r="DH11" s="624"/>
      <c r="DI11" s="624"/>
      <c r="DJ11" s="624"/>
      <c r="DK11" s="624"/>
      <c r="DL11" s="624"/>
      <c r="DM11" s="624"/>
      <c r="DN11" s="624"/>
      <c r="DO11" s="624"/>
      <c r="DP11" s="625"/>
      <c r="DQ11" s="632">
        <v>135012</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5178043</v>
      </c>
      <c r="BH12" s="624"/>
      <c r="BI12" s="624"/>
      <c r="BJ12" s="624"/>
      <c r="BK12" s="624"/>
      <c r="BL12" s="624"/>
      <c r="BM12" s="624"/>
      <c r="BN12" s="625"/>
      <c r="BO12" s="626">
        <v>53</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91407</v>
      </c>
      <c r="CS12" s="624"/>
      <c r="CT12" s="624"/>
      <c r="CU12" s="624"/>
      <c r="CV12" s="624"/>
      <c r="CW12" s="624"/>
      <c r="CX12" s="624"/>
      <c r="CY12" s="625"/>
      <c r="CZ12" s="626">
        <v>0.3</v>
      </c>
      <c r="DA12" s="626"/>
      <c r="DB12" s="626"/>
      <c r="DC12" s="626"/>
      <c r="DD12" s="632">
        <v>2991</v>
      </c>
      <c r="DE12" s="624"/>
      <c r="DF12" s="624"/>
      <c r="DG12" s="624"/>
      <c r="DH12" s="624"/>
      <c r="DI12" s="624"/>
      <c r="DJ12" s="624"/>
      <c r="DK12" s="624"/>
      <c r="DL12" s="624"/>
      <c r="DM12" s="624"/>
      <c r="DN12" s="624"/>
      <c r="DO12" s="624"/>
      <c r="DP12" s="625"/>
      <c r="DQ12" s="632">
        <v>79707</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5162397</v>
      </c>
      <c r="BH13" s="624"/>
      <c r="BI13" s="624"/>
      <c r="BJ13" s="624"/>
      <c r="BK13" s="624"/>
      <c r="BL13" s="624"/>
      <c r="BM13" s="624"/>
      <c r="BN13" s="625"/>
      <c r="BO13" s="626">
        <v>52.8</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941991</v>
      </c>
      <c r="CS13" s="624"/>
      <c r="CT13" s="624"/>
      <c r="CU13" s="624"/>
      <c r="CV13" s="624"/>
      <c r="CW13" s="624"/>
      <c r="CX13" s="624"/>
      <c r="CY13" s="625"/>
      <c r="CZ13" s="626">
        <v>3.5</v>
      </c>
      <c r="DA13" s="626"/>
      <c r="DB13" s="626"/>
      <c r="DC13" s="626"/>
      <c r="DD13" s="632">
        <v>301267</v>
      </c>
      <c r="DE13" s="624"/>
      <c r="DF13" s="624"/>
      <c r="DG13" s="624"/>
      <c r="DH13" s="624"/>
      <c r="DI13" s="624"/>
      <c r="DJ13" s="624"/>
      <c r="DK13" s="624"/>
      <c r="DL13" s="624"/>
      <c r="DM13" s="624"/>
      <c r="DN13" s="624"/>
      <c r="DO13" s="624"/>
      <c r="DP13" s="625"/>
      <c r="DQ13" s="632">
        <v>634156</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176797</v>
      </c>
      <c r="BH14" s="624"/>
      <c r="BI14" s="624"/>
      <c r="BJ14" s="624"/>
      <c r="BK14" s="624"/>
      <c r="BL14" s="624"/>
      <c r="BM14" s="624"/>
      <c r="BN14" s="625"/>
      <c r="BO14" s="626">
        <v>1.8</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759960</v>
      </c>
      <c r="CS14" s="624"/>
      <c r="CT14" s="624"/>
      <c r="CU14" s="624"/>
      <c r="CV14" s="624"/>
      <c r="CW14" s="624"/>
      <c r="CX14" s="624"/>
      <c r="CY14" s="625"/>
      <c r="CZ14" s="626">
        <v>2.9</v>
      </c>
      <c r="DA14" s="626"/>
      <c r="DB14" s="626"/>
      <c r="DC14" s="626"/>
      <c r="DD14" s="632">
        <v>51031</v>
      </c>
      <c r="DE14" s="624"/>
      <c r="DF14" s="624"/>
      <c r="DG14" s="624"/>
      <c r="DH14" s="624"/>
      <c r="DI14" s="624"/>
      <c r="DJ14" s="624"/>
      <c r="DK14" s="624"/>
      <c r="DL14" s="624"/>
      <c r="DM14" s="624"/>
      <c r="DN14" s="624"/>
      <c r="DO14" s="624"/>
      <c r="DP14" s="625"/>
      <c r="DQ14" s="632">
        <v>682944</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v>28916</v>
      </c>
      <c r="S15" s="624"/>
      <c r="T15" s="624"/>
      <c r="U15" s="624"/>
      <c r="V15" s="624"/>
      <c r="W15" s="624"/>
      <c r="X15" s="624"/>
      <c r="Y15" s="625"/>
      <c r="Z15" s="626">
        <v>0.1</v>
      </c>
      <c r="AA15" s="626"/>
      <c r="AB15" s="626"/>
      <c r="AC15" s="626"/>
      <c r="AD15" s="627">
        <v>28916</v>
      </c>
      <c r="AE15" s="627"/>
      <c r="AF15" s="627"/>
      <c r="AG15" s="627"/>
      <c r="AH15" s="627"/>
      <c r="AI15" s="627"/>
      <c r="AJ15" s="627"/>
      <c r="AK15" s="627"/>
      <c r="AL15" s="628">
        <v>0.2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315943</v>
      </c>
      <c r="BH15" s="624"/>
      <c r="BI15" s="624"/>
      <c r="BJ15" s="624"/>
      <c r="BK15" s="624"/>
      <c r="BL15" s="624"/>
      <c r="BM15" s="624"/>
      <c r="BN15" s="625"/>
      <c r="BO15" s="626">
        <v>3.2</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4055300</v>
      </c>
      <c r="CS15" s="624"/>
      <c r="CT15" s="624"/>
      <c r="CU15" s="624"/>
      <c r="CV15" s="624"/>
      <c r="CW15" s="624"/>
      <c r="CX15" s="624"/>
      <c r="CY15" s="625"/>
      <c r="CZ15" s="626">
        <v>15.2</v>
      </c>
      <c r="DA15" s="626"/>
      <c r="DB15" s="626"/>
      <c r="DC15" s="626"/>
      <c r="DD15" s="632">
        <v>1458542</v>
      </c>
      <c r="DE15" s="624"/>
      <c r="DF15" s="624"/>
      <c r="DG15" s="624"/>
      <c r="DH15" s="624"/>
      <c r="DI15" s="624"/>
      <c r="DJ15" s="624"/>
      <c r="DK15" s="624"/>
      <c r="DL15" s="624"/>
      <c r="DM15" s="624"/>
      <c r="DN15" s="624"/>
      <c r="DO15" s="624"/>
      <c r="DP15" s="625"/>
      <c r="DQ15" s="632">
        <v>2424518</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v>192272</v>
      </c>
      <c r="S16" s="624"/>
      <c r="T16" s="624"/>
      <c r="U16" s="624"/>
      <c r="V16" s="624"/>
      <c r="W16" s="624"/>
      <c r="X16" s="624"/>
      <c r="Y16" s="625"/>
      <c r="Z16" s="626">
        <v>0.7</v>
      </c>
      <c r="AA16" s="626"/>
      <c r="AB16" s="626"/>
      <c r="AC16" s="626"/>
      <c r="AD16" s="627">
        <v>192272</v>
      </c>
      <c r="AE16" s="627"/>
      <c r="AF16" s="627"/>
      <c r="AG16" s="627"/>
      <c r="AH16" s="627"/>
      <c r="AI16" s="627"/>
      <c r="AJ16" s="627"/>
      <c r="AK16" s="627"/>
      <c r="AL16" s="628">
        <v>1.3</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t="s">
        <v>122</v>
      </c>
      <c r="CS16" s="624"/>
      <c r="CT16" s="624"/>
      <c r="CU16" s="624"/>
      <c r="CV16" s="624"/>
      <c r="CW16" s="624"/>
      <c r="CX16" s="624"/>
      <c r="CY16" s="625"/>
      <c r="CZ16" s="626" t="s">
        <v>122</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317629</v>
      </c>
      <c r="S17" s="624"/>
      <c r="T17" s="624"/>
      <c r="U17" s="624"/>
      <c r="V17" s="624"/>
      <c r="W17" s="624"/>
      <c r="X17" s="624"/>
      <c r="Y17" s="625"/>
      <c r="Z17" s="626">
        <v>1.2</v>
      </c>
      <c r="AA17" s="626"/>
      <c r="AB17" s="626"/>
      <c r="AC17" s="626"/>
      <c r="AD17" s="627">
        <v>317629</v>
      </c>
      <c r="AE17" s="627"/>
      <c r="AF17" s="627"/>
      <c r="AG17" s="627"/>
      <c r="AH17" s="627"/>
      <c r="AI17" s="627"/>
      <c r="AJ17" s="627"/>
      <c r="AK17" s="627"/>
      <c r="AL17" s="628">
        <v>2.2000000000000002</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2428773</v>
      </c>
      <c r="CS17" s="624"/>
      <c r="CT17" s="624"/>
      <c r="CU17" s="624"/>
      <c r="CV17" s="624"/>
      <c r="CW17" s="624"/>
      <c r="CX17" s="624"/>
      <c r="CY17" s="625"/>
      <c r="CZ17" s="626">
        <v>9.1</v>
      </c>
      <c r="DA17" s="626"/>
      <c r="DB17" s="626"/>
      <c r="DC17" s="626"/>
      <c r="DD17" s="632" t="s">
        <v>122</v>
      </c>
      <c r="DE17" s="624"/>
      <c r="DF17" s="624"/>
      <c r="DG17" s="624"/>
      <c r="DH17" s="624"/>
      <c r="DI17" s="624"/>
      <c r="DJ17" s="624"/>
      <c r="DK17" s="624"/>
      <c r="DL17" s="624"/>
      <c r="DM17" s="624"/>
      <c r="DN17" s="624"/>
      <c r="DO17" s="624"/>
      <c r="DP17" s="625"/>
      <c r="DQ17" s="632">
        <v>2405778</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60543</v>
      </c>
      <c r="S18" s="624"/>
      <c r="T18" s="624"/>
      <c r="U18" s="624"/>
      <c r="V18" s="624"/>
      <c r="W18" s="624"/>
      <c r="X18" s="624"/>
      <c r="Y18" s="625"/>
      <c r="Z18" s="626">
        <v>0.2</v>
      </c>
      <c r="AA18" s="626"/>
      <c r="AB18" s="626"/>
      <c r="AC18" s="626"/>
      <c r="AD18" s="627">
        <v>60543</v>
      </c>
      <c r="AE18" s="627"/>
      <c r="AF18" s="627"/>
      <c r="AG18" s="627"/>
      <c r="AH18" s="627"/>
      <c r="AI18" s="627"/>
      <c r="AJ18" s="627"/>
      <c r="AK18" s="627"/>
      <c r="AL18" s="628">
        <v>0.4</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240078</v>
      </c>
      <c r="S19" s="624"/>
      <c r="T19" s="624"/>
      <c r="U19" s="624"/>
      <c r="V19" s="624"/>
      <c r="W19" s="624"/>
      <c r="X19" s="624"/>
      <c r="Y19" s="625"/>
      <c r="Z19" s="626">
        <v>0.9</v>
      </c>
      <c r="AA19" s="626"/>
      <c r="AB19" s="626"/>
      <c r="AC19" s="626"/>
      <c r="AD19" s="627">
        <v>240078</v>
      </c>
      <c r="AE19" s="627"/>
      <c r="AF19" s="627"/>
      <c r="AG19" s="627"/>
      <c r="AH19" s="627"/>
      <c r="AI19" s="627"/>
      <c r="AJ19" s="627"/>
      <c r="AK19" s="627"/>
      <c r="AL19" s="628">
        <v>1.6</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419583</v>
      </c>
      <c r="BH19" s="624"/>
      <c r="BI19" s="624"/>
      <c r="BJ19" s="624"/>
      <c r="BK19" s="624"/>
      <c r="BL19" s="624"/>
      <c r="BM19" s="624"/>
      <c r="BN19" s="625"/>
      <c r="BO19" s="626">
        <v>4.3</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v>17008</v>
      </c>
      <c r="S20" s="624"/>
      <c r="T20" s="624"/>
      <c r="U20" s="624"/>
      <c r="V20" s="624"/>
      <c r="W20" s="624"/>
      <c r="X20" s="624"/>
      <c r="Y20" s="625"/>
      <c r="Z20" s="626">
        <v>0.1</v>
      </c>
      <c r="AA20" s="626"/>
      <c r="AB20" s="626"/>
      <c r="AC20" s="626"/>
      <c r="AD20" s="627">
        <v>17008</v>
      </c>
      <c r="AE20" s="627"/>
      <c r="AF20" s="627"/>
      <c r="AG20" s="627"/>
      <c r="AH20" s="627"/>
      <c r="AI20" s="627"/>
      <c r="AJ20" s="627"/>
      <c r="AK20" s="627"/>
      <c r="AL20" s="628">
        <v>0.1</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419583</v>
      </c>
      <c r="BH20" s="624"/>
      <c r="BI20" s="624"/>
      <c r="BJ20" s="624"/>
      <c r="BK20" s="624"/>
      <c r="BL20" s="624"/>
      <c r="BM20" s="624"/>
      <c r="BN20" s="625"/>
      <c r="BO20" s="626">
        <v>4.3</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26607294</v>
      </c>
      <c r="CS20" s="624"/>
      <c r="CT20" s="624"/>
      <c r="CU20" s="624"/>
      <c r="CV20" s="624"/>
      <c r="CW20" s="624"/>
      <c r="CX20" s="624"/>
      <c r="CY20" s="625"/>
      <c r="CZ20" s="626">
        <v>100</v>
      </c>
      <c r="DA20" s="626"/>
      <c r="DB20" s="626"/>
      <c r="DC20" s="626"/>
      <c r="DD20" s="632">
        <v>2316730</v>
      </c>
      <c r="DE20" s="624"/>
      <c r="DF20" s="624"/>
      <c r="DG20" s="624"/>
      <c r="DH20" s="624"/>
      <c r="DI20" s="624"/>
      <c r="DJ20" s="624"/>
      <c r="DK20" s="624"/>
      <c r="DL20" s="624"/>
      <c r="DM20" s="624"/>
      <c r="DN20" s="624"/>
      <c r="DO20" s="624"/>
      <c r="DP20" s="625"/>
      <c r="DQ20" s="632">
        <v>16797799</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v>3340312</v>
      </c>
      <c r="S21" s="624"/>
      <c r="T21" s="624"/>
      <c r="U21" s="624"/>
      <c r="V21" s="624"/>
      <c r="W21" s="624"/>
      <c r="X21" s="624"/>
      <c r="Y21" s="625"/>
      <c r="Z21" s="626">
        <v>12.2</v>
      </c>
      <c r="AA21" s="626"/>
      <c r="AB21" s="626"/>
      <c r="AC21" s="626"/>
      <c r="AD21" s="627">
        <v>3012047</v>
      </c>
      <c r="AE21" s="627"/>
      <c r="AF21" s="627"/>
      <c r="AG21" s="627"/>
      <c r="AH21" s="627"/>
      <c r="AI21" s="627"/>
      <c r="AJ21" s="627"/>
      <c r="AK21" s="627"/>
      <c r="AL21" s="628">
        <v>20.6</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v>3012047</v>
      </c>
      <c r="S22" s="624"/>
      <c r="T22" s="624"/>
      <c r="U22" s="624"/>
      <c r="V22" s="624"/>
      <c r="W22" s="624"/>
      <c r="X22" s="624"/>
      <c r="Y22" s="625"/>
      <c r="Z22" s="626">
        <v>11</v>
      </c>
      <c r="AA22" s="626"/>
      <c r="AB22" s="626"/>
      <c r="AC22" s="626"/>
      <c r="AD22" s="627">
        <v>3012047</v>
      </c>
      <c r="AE22" s="627"/>
      <c r="AF22" s="627"/>
      <c r="AG22" s="627"/>
      <c r="AH22" s="627"/>
      <c r="AI22" s="627"/>
      <c r="AJ22" s="627"/>
      <c r="AK22" s="627"/>
      <c r="AL22" s="628">
        <v>20.6</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v>328265</v>
      </c>
      <c r="S23" s="624"/>
      <c r="T23" s="624"/>
      <c r="U23" s="624"/>
      <c r="V23" s="624"/>
      <c r="W23" s="624"/>
      <c r="X23" s="624"/>
      <c r="Y23" s="625"/>
      <c r="Z23" s="626">
        <v>1.2</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419583</v>
      </c>
      <c r="BH23" s="624"/>
      <c r="BI23" s="624"/>
      <c r="BJ23" s="624"/>
      <c r="BK23" s="624"/>
      <c r="BL23" s="624"/>
      <c r="BM23" s="624"/>
      <c r="BN23" s="625"/>
      <c r="BO23" s="626">
        <v>4.3</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12917693</v>
      </c>
      <c r="CS24" s="613"/>
      <c r="CT24" s="613"/>
      <c r="CU24" s="613"/>
      <c r="CV24" s="613"/>
      <c r="CW24" s="613"/>
      <c r="CX24" s="613"/>
      <c r="CY24" s="614"/>
      <c r="CZ24" s="617">
        <v>48.5</v>
      </c>
      <c r="DA24" s="618"/>
      <c r="DB24" s="618"/>
      <c r="DC24" s="634"/>
      <c r="DD24" s="658">
        <v>8728830</v>
      </c>
      <c r="DE24" s="613"/>
      <c r="DF24" s="613"/>
      <c r="DG24" s="613"/>
      <c r="DH24" s="613"/>
      <c r="DI24" s="613"/>
      <c r="DJ24" s="613"/>
      <c r="DK24" s="614"/>
      <c r="DL24" s="658">
        <v>8023110</v>
      </c>
      <c r="DM24" s="613"/>
      <c r="DN24" s="613"/>
      <c r="DO24" s="613"/>
      <c r="DP24" s="613"/>
      <c r="DQ24" s="613"/>
      <c r="DR24" s="613"/>
      <c r="DS24" s="613"/>
      <c r="DT24" s="613"/>
      <c r="DU24" s="613"/>
      <c r="DV24" s="614"/>
      <c r="DW24" s="617">
        <v>54.6</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15310213</v>
      </c>
      <c r="S25" s="624"/>
      <c r="T25" s="624"/>
      <c r="U25" s="624"/>
      <c r="V25" s="624"/>
      <c r="W25" s="624"/>
      <c r="X25" s="624"/>
      <c r="Y25" s="625"/>
      <c r="Z25" s="626">
        <v>56</v>
      </c>
      <c r="AA25" s="626"/>
      <c r="AB25" s="626"/>
      <c r="AC25" s="626"/>
      <c r="AD25" s="627">
        <v>14562364</v>
      </c>
      <c r="AE25" s="627"/>
      <c r="AF25" s="627"/>
      <c r="AG25" s="627"/>
      <c r="AH25" s="627"/>
      <c r="AI25" s="627"/>
      <c r="AJ25" s="627"/>
      <c r="AK25" s="627"/>
      <c r="AL25" s="628">
        <v>99.6</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4722399</v>
      </c>
      <c r="CS25" s="655"/>
      <c r="CT25" s="655"/>
      <c r="CU25" s="655"/>
      <c r="CV25" s="655"/>
      <c r="CW25" s="655"/>
      <c r="CX25" s="655"/>
      <c r="CY25" s="656"/>
      <c r="CZ25" s="628">
        <v>17.7</v>
      </c>
      <c r="DA25" s="653"/>
      <c r="DB25" s="653"/>
      <c r="DC25" s="657"/>
      <c r="DD25" s="632">
        <v>4233295</v>
      </c>
      <c r="DE25" s="655"/>
      <c r="DF25" s="655"/>
      <c r="DG25" s="655"/>
      <c r="DH25" s="655"/>
      <c r="DI25" s="655"/>
      <c r="DJ25" s="655"/>
      <c r="DK25" s="656"/>
      <c r="DL25" s="632">
        <v>4224826</v>
      </c>
      <c r="DM25" s="655"/>
      <c r="DN25" s="655"/>
      <c r="DO25" s="655"/>
      <c r="DP25" s="655"/>
      <c r="DQ25" s="655"/>
      <c r="DR25" s="655"/>
      <c r="DS25" s="655"/>
      <c r="DT25" s="655"/>
      <c r="DU25" s="655"/>
      <c r="DV25" s="656"/>
      <c r="DW25" s="628">
        <v>28.8</v>
      </c>
      <c r="DX25" s="653"/>
      <c r="DY25" s="653"/>
      <c r="DZ25" s="653"/>
      <c r="EA25" s="653"/>
      <c r="EB25" s="653"/>
      <c r="EC25" s="654"/>
    </row>
    <row r="26" spans="2:133" ht="11.25" customHeight="1" x14ac:dyDescent="0.2">
      <c r="B26" s="620" t="s">
        <v>283</v>
      </c>
      <c r="C26" s="621"/>
      <c r="D26" s="621"/>
      <c r="E26" s="621"/>
      <c r="F26" s="621"/>
      <c r="G26" s="621"/>
      <c r="H26" s="621"/>
      <c r="I26" s="621"/>
      <c r="J26" s="621"/>
      <c r="K26" s="621"/>
      <c r="L26" s="621"/>
      <c r="M26" s="621"/>
      <c r="N26" s="621"/>
      <c r="O26" s="621"/>
      <c r="P26" s="621"/>
      <c r="Q26" s="622"/>
      <c r="R26" s="623">
        <v>4397</v>
      </c>
      <c r="S26" s="624"/>
      <c r="T26" s="624"/>
      <c r="U26" s="624"/>
      <c r="V26" s="624"/>
      <c r="W26" s="624"/>
      <c r="X26" s="624"/>
      <c r="Y26" s="625"/>
      <c r="Z26" s="626">
        <v>0</v>
      </c>
      <c r="AA26" s="626"/>
      <c r="AB26" s="626"/>
      <c r="AC26" s="626"/>
      <c r="AD26" s="627">
        <v>4397</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2811143</v>
      </c>
      <c r="CS26" s="624"/>
      <c r="CT26" s="624"/>
      <c r="CU26" s="624"/>
      <c r="CV26" s="624"/>
      <c r="CW26" s="624"/>
      <c r="CX26" s="624"/>
      <c r="CY26" s="625"/>
      <c r="CZ26" s="628">
        <v>10.6</v>
      </c>
      <c r="DA26" s="653"/>
      <c r="DB26" s="653"/>
      <c r="DC26" s="657"/>
      <c r="DD26" s="632">
        <v>2566688</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3"/>
      <c r="DY26" s="653"/>
      <c r="DZ26" s="653"/>
      <c r="EA26" s="653"/>
      <c r="EB26" s="653"/>
      <c r="EC26" s="654"/>
    </row>
    <row r="27" spans="2:133" ht="11.25" customHeight="1" x14ac:dyDescent="0.2">
      <c r="B27" s="620" t="s">
        <v>286</v>
      </c>
      <c r="C27" s="621"/>
      <c r="D27" s="621"/>
      <c r="E27" s="621"/>
      <c r="F27" s="621"/>
      <c r="G27" s="621"/>
      <c r="H27" s="621"/>
      <c r="I27" s="621"/>
      <c r="J27" s="621"/>
      <c r="K27" s="621"/>
      <c r="L27" s="621"/>
      <c r="M27" s="621"/>
      <c r="N27" s="621"/>
      <c r="O27" s="621"/>
      <c r="P27" s="621"/>
      <c r="Q27" s="622"/>
      <c r="R27" s="623">
        <v>355411</v>
      </c>
      <c r="S27" s="624"/>
      <c r="T27" s="624"/>
      <c r="U27" s="624"/>
      <c r="V27" s="624"/>
      <c r="W27" s="624"/>
      <c r="X27" s="624"/>
      <c r="Y27" s="625"/>
      <c r="Z27" s="626">
        <v>1.3</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9772003</v>
      </c>
      <c r="BH27" s="624"/>
      <c r="BI27" s="624"/>
      <c r="BJ27" s="624"/>
      <c r="BK27" s="624"/>
      <c r="BL27" s="624"/>
      <c r="BM27" s="624"/>
      <c r="BN27" s="625"/>
      <c r="BO27" s="626">
        <v>100</v>
      </c>
      <c r="BP27" s="626"/>
      <c r="BQ27" s="626"/>
      <c r="BR27" s="626"/>
      <c r="BS27" s="627">
        <v>161946</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5766521</v>
      </c>
      <c r="CS27" s="655"/>
      <c r="CT27" s="655"/>
      <c r="CU27" s="655"/>
      <c r="CV27" s="655"/>
      <c r="CW27" s="655"/>
      <c r="CX27" s="655"/>
      <c r="CY27" s="656"/>
      <c r="CZ27" s="628">
        <v>21.7</v>
      </c>
      <c r="DA27" s="653"/>
      <c r="DB27" s="653"/>
      <c r="DC27" s="657"/>
      <c r="DD27" s="632">
        <v>2089757</v>
      </c>
      <c r="DE27" s="655"/>
      <c r="DF27" s="655"/>
      <c r="DG27" s="655"/>
      <c r="DH27" s="655"/>
      <c r="DI27" s="655"/>
      <c r="DJ27" s="655"/>
      <c r="DK27" s="656"/>
      <c r="DL27" s="632">
        <v>1392506</v>
      </c>
      <c r="DM27" s="655"/>
      <c r="DN27" s="655"/>
      <c r="DO27" s="655"/>
      <c r="DP27" s="655"/>
      <c r="DQ27" s="655"/>
      <c r="DR27" s="655"/>
      <c r="DS27" s="655"/>
      <c r="DT27" s="655"/>
      <c r="DU27" s="655"/>
      <c r="DV27" s="656"/>
      <c r="DW27" s="628">
        <v>9.5</v>
      </c>
      <c r="DX27" s="653"/>
      <c r="DY27" s="653"/>
      <c r="DZ27" s="653"/>
      <c r="EA27" s="653"/>
      <c r="EB27" s="653"/>
      <c r="EC27" s="654"/>
    </row>
    <row r="28" spans="2:133" ht="11.25" customHeight="1" x14ac:dyDescent="0.2">
      <c r="B28" s="620" t="s">
        <v>289</v>
      </c>
      <c r="C28" s="621"/>
      <c r="D28" s="621"/>
      <c r="E28" s="621"/>
      <c r="F28" s="621"/>
      <c r="G28" s="621"/>
      <c r="H28" s="621"/>
      <c r="I28" s="621"/>
      <c r="J28" s="621"/>
      <c r="K28" s="621"/>
      <c r="L28" s="621"/>
      <c r="M28" s="621"/>
      <c r="N28" s="621"/>
      <c r="O28" s="621"/>
      <c r="P28" s="621"/>
      <c r="Q28" s="622"/>
      <c r="R28" s="623">
        <v>324996</v>
      </c>
      <c r="S28" s="624"/>
      <c r="T28" s="624"/>
      <c r="U28" s="624"/>
      <c r="V28" s="624"/>
      <c r="W28" s="624"/>
      <c r="X28" s="624"/>
      <c r="Y28" s="625"/>
      <c r="Z28" s="626">
        <v>1.2</v>
      </c>
      <c r="AA28" s="626"/>
      <c r="AB28" s="626"/>
      <c r="AC28" s="626"/>
      <c r="AD28" s="627">
        <v>20731</v>
      </c>
      <c r="AE28" s="627"/>
      <c r="AF28" s="627"/>
      <c r="AG28" s="627"/>
      <c r="AH28" s="627"/>
      <c r="AI28" s="627"/>
      <c r="AJ28" s="627"/>
      <c r="AK28" s="627"/>
      <c r="AL28" s="628">
        <v>0.1</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2428773</v>
      </c>
      <c r="CS28" s="624"/>
      <c r="CT28" s="624"/>
      <c r="CU28" s="624"/>
      <c r="CV28" s="624"/>
      <c r="CW28" s="624"/>
      <c r="CX28" s="624"/>
      <c r="CY28" s="625"/>
      <c r="CZ28" s="628">
        <v>9.1</v>
      </c>
      <c r="DA28" s="653"/>
      <c r="DB28" s="653"/>
      <c r="DC28" s="657"/>
      <c r="DD28" s="632">
        <v>2405778</v>
      </c>
      <c r="DE28" s="624"/>
      <c r="DF28" s="624"/>
      <c r="DG28" s="624"/>
      <c r="DH28" s="624"/>
      <c r="DI28" s="624"/>
      <c r="DJ28" s="624"/>
      <c r="DK28" s="625"/>
      <c r="DL28" s="632">
        <v>2405778</v>
      </c>
      <c r="DM28" s="624"/>
      <c r="DN28" s="624"/>
      <c r="DO28" s="624"/>
      <c r="DP28" s="624"/>
      <c r="DQ28" s="624"/>
      <c r="DR28" s="624"/>
      <c r="DS28" s="624"/>
      <c r="DT28" s="624"/>
      <c r="DU28" s="624"/>
      <c r="DV28" s="625"/>
      <c r="DW28" s="628">
        <v>16.399999999999999</v>
      </c>
      <c r="DX28" s="653"/>
      <c r="DY28" s="653"/>
      <c r="DZ28" s="653"/>
      <c r="EA28" s="653"/>
      <c r="EB28" s="653"/>
      <c r="EC28" s="654"/>
    </row>
    <row r="29" spans="2:133" ht="11.25" customHeight="1" x14ac:dyDescent="0.2">
      <c r="B29" s="620" t="s">
        <v>291</v>
      </c>
      <c r="C29" s="621"/>
      <c r="D29" s="621"/>
      <c r="E29" s="621"/>
      <c r="F29" s="621"/>
      <c r="G29" s="621"/>
      <c r="H29" s="621"/>
      <c r="I29" s="621"/>
      <c r="J29" s="621"/>
      <c r="K29" s="621"/>
      <c r="L29" s="621"/>
      <c r="M29" s="621"/>
      <c r="N29" s="621"/>
      <c r="O29" s="621"/>
      <c r="P29" s="621"/>
      <c r="Q29" s="622"/>
      <c r="R29" s="623">
        <v>208553</v>
      </c>
      <c r="S29" s="624"/>
      <c r="T29" s="624"/>
      <c r="U29" s="624"/>
      <c r="V29" s="624"/>
      <c r="W29" s="624"/>
      <c r="X29" s="624"/>
      <c r="Y29" s="625"/>
      <c r="Z29" s="626">
        <v>0.8</v>
      </c>
      <c r="AA29" s="626"/>
      <c r="AB29" s="626"/>
      <c r="AC29" s="626"/>
      <c r="AD29" s="627">
        <v>772</v>
      </c>
      <c r="AE29" s="627"/>
      <c r="AF29" s="627"/>
      <c r="AG29" s="627"/>
      <c r="AH29" s="627"/>
      <c r="AI29" s="627"/>
      <c r="AJ29" s="627"/>
      <c r="AK29" s="627"/>
      <c r="AL29" s="628">
        <v>0</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292</v>
      </c>
      <c r="CE29" s="660"/>
      <c r="CF29" s="620" t="s">
        <v>66</v>
      </c>
      <c r="CG29" s="621"/>
      <c r="CH29" s="621"/>
      <c r="CI29" s="621"/>
      <c r="CJ29" s="621"/>
      <c r="CK29" s="621"/>
      <c r="CL29" s="621"/>
      <c r="CM29" s="621"/>
      <c r="CN29" s="621"/>
      <c r="CO29" s="621"/>
      <c r="CP29" s="621"/>
      <c r="CQ29" s="622"/>
      <c r="CR29" s="623">
        <v>2427227</v>
      </c>
      <c r="CS29" s="655"/>
      <c r="CT29" s="655"/>
      <c r="CU29" s="655"/>
      <c r="CV29" s="655"/>
      <c r="CW29" s="655"/>
      <c r="CX29" s="655"/>
      <c r="CY29" s="656"/>
      <c r="CZ29" s="628">
        <v>9.1</v>
      </c>
      <c r="DA29" s="653"/>
      <c r="DB29" s="653"/>
      <c r="DC29" s="657"/>
      <c r="DD29" s="632">
        <v>2404232</v>
      </c>
      <c r="DE29" s="655"/>
      <c r="DF29" s="655"/>
      <c r="DG29" s="655"/>
      <c r="DH29" s="655"/>
      <c r="DI29" s="655"/>
      <c r="DJ29" s="655"/>
      <c r="DK29" s="656"/>
      <c r="DL29" s="632">
        <v>2404232</v>
      </c>
      <c r="DM29" s="655"/>
      <c r="DN29" s="655"/>
      <c r="DO29" s="655"/>
      <c r="DP29" s="655"/>
      <c r="DQ29" s="655"/>
      <c r="DR29" s="655"/>
      <c r="DS29" s="655"/>
      <c r="DT29" s="655"/>
      <c r="DU29" s="655"/>
      <c r="DV29" s="656"/>
      <c r="DW29" s="628">
        <v>16.399999999999999</v>
      </c>
      <c r="DX29" s="653"/>
      <c r="DY29" s="653"/>
      <c r="DZ29" s="653"/>
      <c r="EA29" s="653"/>
      <c r="EB29" s="653"/>
      <c r="EC29" s="654"/>
    </row>
    <row r="30" spans="2:133" ht="11.25" customHeight="1" x14ac:dyDescent="0.2">
      <c r="B30" s="620" t="s">
        <v>293</v>
      </c>
      <c r="C30" s="621"/>
      <c r="D30" s="621"/>
      <c r="E30" s="621"/>
      <c r="F30" s="621"/>
      <c r="G30" s="621"/>
      <c r="H30" s="621"/>
      <c r="I30" s="621"/>
      <c r="J30" s="621"/>
      <c r="K30" s="621"/>
      <c r="L30" s="621"/>
      <c r="M30" s="621"/>
      <c r="N30" s="621"/>
      <c r="O30" s="621"/>
      <c r="P30" s="621"/>
      <c r="Q30" s="622"/>
      <c r="R30" s="623">
        <v>3853399</v>
      </c>
      <c r="S30" s="624"/>
      <c r="T30" s="624"/>
      <c r="U30" s="624"/>
      <c r="V30" s="624"/>
      <c r="W30" s="624"/>
      <c r="X30" s="624"/>
      <c r="Y30" s="625"/>
      <c r="Z30" s="626">
        <v>14.1</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65"/>
      <c r="BI30" s="665"/>
      <c r="BJ30" s="665"/>
      <c r="BK30" s="665"/>
      <c r="BL30" s="665"/>
      <c r="BM30" s="665"/>
      <c r="BN30" s="665"/>
      <c r="BO30" s="665"/>
      <c r="BP30" s="665"/>
      <c r="BQ30" s="666"/>
      <c r="BR30" s="605" t="s">
        <v>295</v>
      </c>
      <c r="BS30" s="665"/>
      <c r="BT30" s="665"/>
      <c r="BU30" s="665"/>
      <c r="BV30" s="665"/>
      <c r="BW30" s="665"/>
      <c r="BX30" s="665"/>
      <c r="BY30" s="665"/>
      <c r="BZ30" s="665"/>
      <c r="CA30" s="665"/>
      <c r="CB30" s="666"/>
      <c r="CD30" s="661"/>
      <c r="CE30" s="662"/>
      <c r="CF30" s="620" t="s">
        <v>296</v>
      </c>
      <c r="CG30" s="621"/>
      <c r="CH30" s="621"/>
      <c r="CI30" s="621"/>
      <c r="CJ30" s="621"/>
      <c r="CK30" s="621"/>
      <c r="CL30" s="621"/>
      <c r="CM30" s="621"/>
      <c r="CN30" s="621"/>
      <c r="CO30" s="621"/>
      <c r="CP30" s="621"/>
      <c r="CQ30" s="622"/>
      <c r="CR30" s="623">
        <v>2342123</v>
      </c>
      <c r="CS30" s="624"/>
      <c r="CT30" s="624"/>
      <c r="CU30" s="624"/>
      <c r="CV30" s="624"/>
      <c r="CW30" s="624"/>
      <c r="CX30" s="624"/>
      <c r="CY30" s="625"/>
      <c r="CZ30" s="628">
        <v>8.8000000000000007</v>
      </c>
      <c r="DA30" s="653"/>
      <c r="DB30" s="653"/>
      <c r="DC30" s="657"/>
      <c r="DD30" s="632">
        <v>2321250</v>
      </c>
      <c r="DE30" s="624"/>
      <c r="DF30" s="624"/>
      <c r="DG30" s="624"/>
      <c r="DH30" s="624"/>
      <c r="DI30" s="624"/>
      <c r="DJ30" s="624"/>
      <c r="DK30" s="625"/>
      <c r="DL30" s="632">
        <v>2321250</v>
      </c>
      <c r="DM30" s="624"/>
      <c r="DN30" s="624"/>
      <c r="DO30" s="624"/>
      <c r="DP30" s="624"/>
      <c r="DQ30" s="624"/>
      <c r="DR30" s="624"/>
      <c r="DS30" s="624"/>
      <c r="DT30" s="624"/>
      <c r="DU30" s="624"/>
      <c r="DV30" s="625"/>
      <c r="DW30" s="628">
        <v>15.8</v>
      </c>
      <c r="DX30" s="653"/>
      <c r="DY30" s="653"/>
      <c r="DZ30" s="653"/>
      <c r="EA30" s="653"/>
      <c r="EB30" s="653"/>
      <c r="EC30" s="654"/>
    </row>
    <row r="31" spans="2:133" ht="11.25" customHeight="1" x14ac:dyDescent="0.2">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69" t="s">
        <v>298</v>
      </c>
      <c r="AQ31" s="670"/>
      <c r="AR31" s="670"/>
      <c r="AS31" s="670"/>
      <c r="AT31" s="675" t="s">
        <v>299</v>
      </c>
      <c r="AU31" s="206"/>
      <c r="AV31" s="206"/>
      <c r="AW31" s="206"/>
      <c r="AX31" s="609" t="s">
        <v>177</v>
      </c>
      <c r="AY31" s="610"/>
      <c r="AZ31" s="610"/>
      <c r="BA31" s="610"/>
      <c r="BB31" s="610"/>
      <c r="BC31" s="610"/>
      <c r="BD31" s="610"/>
      <c r="BE31" s="610"/>
      <c r="BF31" s="611"/>
      <c r="BG31" s="679">
        <v>99.6</v>
      </c>
      <c r="BH31" s="667"/>
      <c r="BI31" s="667"/>
      <c r="BJ31" s="667"/>
      <c r="BK31" s="667"/>
      <c r="BL31" s="667"/>
      <c r="BM31" s="618">
        <v>98.3</v>
      </c>
      <c r="BN31" s="667"/>
      <c r="BO31" s="667"/>
      <c r="BP31" s="667"/>
      <c r="BQ31" s="668"/>
      <c r="BR31" s="679">
        <v>99.6</v>
      </c>
      <c r="BS31" s="667"/>
      <c r="BT31" s="667"/>
      <c r="BU31" s="667"/>
      <c r="BV31" s="667"/>
      <c r="BW31" s="667"/>
      <c r="BX31" s="618">
        <v>98</v>
      </c>
      <c r="BY31" s="667"/>
      <c r="BZ31" s="667"/>
      <c r="CA31" s="667"/>
      <c r="CB31" s="668"/>
      <c r="CD31" s="661"/>
      <c r="CE31" s="662"/>
      <c r="CF31" s="620" t="s">
        <v>300</v>
      </c>
      <c r="CG31" s="621"/>
      <c r="CH31" s="621"/>
      <c r="CI31" s="621"/>
      <c r="CJ31" s="621"/>
      <c r="CK31" s="621"/>
      <c r="CL31" s="621"/>
      <c r="CM31" s="621"/>
      <c r="CN31" s="621"/>
      <c r="CO31" s="621"/>
      <c r="CP31" s="621"/>
      <c r="CQ31" s="622"/>
      <c r="CR31" s="623">
        <v>85104</v>
      </c>
      <c r="CS31" s="655"/>
      <c r="CT31" s="655"/>
      <c r="CU31" s="655"/>
      <c r="CV31" s="655"/>
      <c r="CW31" s="655"/>
      <c r="CX31" s="655"/>
      <c r="CY31" s="656"/>
      <c r="CZ31" s="628">
        <v>0.3</v>
      </c>
      <c r="DA31" s="653"/>
      <c r="DB31" s="653"/>
      <c r="DC31" s="657"/>
      <c r="DD31" s="632">
        <v>82982</v>
      </c>
      <c r="DE31" s="655"/>
      <c r="DF31" s="655"/>
      <c r="DG31" s="655"/>
      <c r="DH31" s="655"/>
      <c r="DI31" s="655"/>
      <c r="DJ31" s="655"/>
      <c r="DK31" s="656"/>
      <c r="DL31" s="632">
        <v>82982</v>
      </c>
      <c r="DM31" s="655"/>
      <c r="DN31" s="655"/>
      <c r="DO31" s="655"/>
      <c r="DP31" s="655"/>
      <c r="DQ31" s="655"/>
      <c r="DR31" s="655"/>
      <c r="DS31" s="655"/>
      <c r="DT31" s="655"/>
      <c r="DU31" s="655"/>
      <c r="DV31" s="656"/>
      <c r="DW31" s="628">
        <v>0.6</v>
      </c>
      <c r="DX31" s="653"/>
      <c r="DY31" s="653"/>
      <c r="DZ31" s="653"/>
      <c r="EA31" s="653"/>
      <c r="EB31" s="653"/>
      <c r="EC31" s="654"/>
    </row>
    <row r="32" spans="2:133" ht="11.25" customHeight="1" x14ac:dyDescent="0.2">
      <c r="B32" s="620" t="s">
        <v>301</v>
      </c>
      <c r="C32" s="621"/>
      <c r="D32" s="621"/>
      <c r="E32" s="621"/>
      <c r="F32" s="621"/>
      <c r="G32" s="621"/>
      <c r="H32" s="621"/>
      <c r="I32" s="621"/>
      <c r="J32" s="621"/>
      <c r="K32" s="621"/>
      <c r="L32" s="621"/>
      <c r="M32" s="621"/>
      <c r="N32" s="621"/>
      <c r="O32" s="621"/>
      <c r="P32" s="621"/>
      <c r="Q32" s="622"/>
      <c r="R32" s="623">
        <v>1750868</v>
      </c>
      <c r="S32" s="624"/>
      <c r="T32" s="624"/>
      <c r="U32" s="624"/>
      <c r="V32" s="624"/>
      <c r="W32" s="624"/>
      <c r="X32" s="624"/>
      <c r="Y32" s="625"/>
      <c r="Z32" s="626">
        <v>6.4</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02" t="s">
        <v>302</v>
      </c>
      <c r="AX32" s="620" t="s">
        <v>303</v>
      </c>
      <c r="AY32" s="621"/>
      <c r="AZ32" s="621"/>
      <c r="BA32" s="621"/>
      <c r="BB32" s="621"/>
      <c r="BC32" s="621"/>
      <c r="BD32" s="621"/>
      <c r="BE32" s="621"/>
      <c r="BF32" s="622"/>
      <c r="BG32" s="680">
        <v>99.4</v>
      </c>
      <c r="BH32" s="655"/>
      <c r="BI32" s="655"/>
      <c r="BJ32" s="655"/>
      <c r="BK32" s="655"/>
      <c r="BL32" s="655"/>
      <c r="BM32" s="629">
        <v>97.6</v>
      </c>
      <c r="BN32" s="655"/>
      <c r="BO32" s="655"/>
      <c r="BP32" s="655"/>
      <c r="BQ32" s="678"/>
      <c r="BR32" s="680">
        <v>99.4</v>
      </c>
      <c r="BS32" s="655"/>
      <c r="BT32" s="655"/>
      <c r="BU32" s="655"/>
      <c r="BV32" s="655"/>
      <c r="BW32" s="655"/>
      <c r="BX32" s="629">
        <v>97.4</v>
      </c>
      <c r="BY32" s="655"/>
      <c r="BZ32" s="655"/>
      <c r="CA32" s="655"/>
      <c r="CB32" s="678"/>
      <c r="CD32" s="663"/>
      <c r="CE32" s="664"/>
      <c r="CF32" s="620" t="s">
        <v>304</v>
      </c>
      <c r="CG32" s="621"/>
      <c r="CH32" s="621"/>
      <c r="CI32" s="621"/>
      <c r="CJ32" s="621"/>
      <c r="CK32" s="621"/>
      <c r="CL32" s="621"/>
      <c r="CM32" s="621"/>
      <c r="CN32" s="621"/>
      <c r="CO32" s="621"/>
      <c r="CP32" s="621"/>
      <c r="CQ32" s="622"/>
      <c r="CR32" s="623">
        <v>1546</v>
      </c>
      <c r="CS32" s="624"/>
      <c r="CT32" s="624"/>
      <c r="CU32" s="624"/>
      <c r="CV32" s="624"/>
      <c r="CW32" s="624"/>
      <c r="CX32" s="624"/>
      <c r="CY32" s="625"/>
      <c r="CZ32" s="628">
        <v>0</v>
      </c>
      <c r="DA32" s="653"/>
      <c r="DB32" s="653"/>
      <c r="DC32" s="657"/>
      <c r="DD32" s="632">
        <v>1546</v>
      </c>
      <c r="DE32" s="624"/>
      <c r="DF32" s="624"/>
      <c r="DG32" s="624"/>
      <c r="DH32" s="624"/>
      <c r="DI32" s="624"/>
      <c r="DJ32" s="624"/>
      <c r="DK32" s="625"/>
      <c r="DL32" s="632">
        <v>1546</v>
      </c>
      <c r="DM32" s="624"/>
      <c r="DN32" s="624"/>
      <c r="DO32" s="624"/>
      <c r="DP32" s="624"/>
      <c r="DQ32" s="624"/>
      <c r="DR32" s="624"/>
      <c r="DS32" s="624"/>
      <c r="DT32" s="624"/>
      <c r="DU32" s="624"/>
      <c r="DV32" s="625"/>
      <c r="DW32" s="628">
        <v>0</v>
      </c>
      <c r="DX32" s="653"/>
      <c r="DY32" s="653"/>
      <c r="DZ32" s="653"/>
      <c r="EA32" s="653"/>
      <c r="EB32" s="653"/>
      <c r="EC32" s="654"/>
    </row>
    <row r="33" spans="2:133" ht="11.25" customHeight="1" x14ac:dyDescent="0.2">
      <c r="B33" s="620" t="s">
        <v>305</v>
      </c>
      <c r="C33" s="621"/>
      <c r="D33" s="621"/>
      <c r="E33" s="621"/>
      <c r="F33" s="621"/>
      <c r="G33" s="621"/>
      <c r="H33" s="621"/>
      <c r="I33" s="621"/>
      <c r="J33" s="621"/>
      <c r="K33" s="621"/>
      <c r="L33" s="621"/>
      <c r="M33" s="621"/>
      <c r="N33" s="621"/>
      <c r="O33" s="621"/>
      <c r="P33" s="621"/>
      <c r="Q33" s="622"/>
      <c r="R33" s="623">
        <v>47714</v>
      </c>
      <c r="S33" s="624"/>
      <c r="T33" s="624"/>
      <c r="U33" s="624"/>
      <c r="V33" s="624"/>
      <c r="W33" s="624"/>
      <c r="X33" s="624"/>
      <c r="Y33" s="625"/>
      <c r="Z33" s="626">
        <v>0.2</v>
      </c>
      <c r="AA33" s="626"/>
      <c r="AB33" s="626"/>
      <c r="AC33" s="626"/>
      <c r="AD33" s="627">
        <v>28092</v>
      </c>
      <c r="AE33" s="627"/>
      <c r="AF33" s="627"/>
      <c r="AG33" s="627"/>
      <c r="AH33" s="627"/>
      <c r="AI33" s="627"/>
      <c r="AJ33" s="627"/>
      <c r="AK33" s="627"/>
      <c r="AL33" s="628">
        <v>0.2</v>
      </c>
      <c r="AM33" s="629"/>
      <c r="AN33" s="629"/>
      <c r="AO33" s="630"/>
      <c r="AP33" s="673"/>
      <c r="AQ33" s="674"/>
      <c r="AR33" s="674"/>
      <c r="AS33" s="674"/>
      <c r="AT33" s="677"/>
      <c r="AU33" s="207"/>
      <c r="AV33" s="207"/>
      <c r="AW33" s="207"/>
      <c r="AX33" s="644" t="s">
        <v>306</v>
      </c>
      <c r="AY33" s="645"/>
      <c r="AZ33" s="645"/>
      <c r="BA33" s="645"/>
      <c r="BB33" s="645"/>
      <c r="BC33" s="645"/>
      <c r="BD33" s="645"/>
      <c r="BE33" s="645"/>
      <c r="BF33" s="646"/>
      <c r="BG33" s="681">
        <v>99.7</v>
      </c>
      <c r="BH33" s="682"/>
      <c r="BI33" s="682"/>
      <c r="BJ33" s="682"/>
      <c r="BK33" s="682"/>
      <c r="BL33" s="682"/>
      <c r="BM33" s="683">
        <v>98.6</v>
      </c>
      <c r="BN33" s="682"/>
      <c r="BO33" s="682"/>
      <c r="BP33" s="682"/>
      <c r="BQ33" s="684"/>
      <c r="BR33" s="681">
        <v>99.7</v>
      </c>
      <c r="BS33" s="682"/>
      <c r="BT33" s="682"/>
      <c r="BU33" s="682"/>
      <c r="BV33" s="682"/>
      <c r="BW33" s="682"/>
      <c r="BX33" s="683">
        <v>98.3</v>
      </c>
      <c r="BY33" s="682"/>
      <c r="BZ33" s="682"/>
      <c r="CA33" s="682"/>
      <c r="CB33" s="684"/>
      <c r="CD33" s="620" t="s">
        <v>307</v>
      </c>
      <c r="CE33" s="621"/>
      <c r="CF33" s="621"/>
      <c r="CG33" s="621"/>
      <c r="CH33" s="621"/>
      <c r="CI33" s="621"/>
      <c r="CJ33" s="621"/>
      <c r="CK33" s="621"/>
      <c r="CL33" s="621"/>
      <c r="CM33" s="621"/>
      <c r="CN33" s="621"/>
      <c r="CO33" s="621"/>
      <c r="CP33" s="621"/>
      <c r="CQ33" s="622"/>
      <c r="CR33" s="623">
        <v>11372871</v>
      </c>
      <c r="CS33" s="655"/>
      <c r="CT33" s="655"/>
      <c r="CU33" s="655"/>
      <c r="CV33" s="655"/>
      <c r="CW33" s="655"/>
      <c r="CX33" s="655"/>
      <c r="CY33" s="656"/>
      <c r="CZ33" s="628">
        <v>42.7</v>
      </c>
      <c r="DA33" s="653"/>
      <c r="DB33" s="653"/>
      <c r="DC33" s="657"/>
      <c r="DD33" s="632">
        <v>7631196</v>
      </c>
      <c r="DE33" s="655"/>
      <c r="DF33" s="655"/>
      <c r="DG33" s="655"/>
      <c r="DH33" s="655"/>
      <c r="DI33" s="655"/>
      <c r="DJ33" s="655"/>
      <c r="DK33" s="656"/>
      <c r="DL33" s="632">
        <v>5279924</v>
      </c>
      <c r="DM33" s="655"/>
      <c r="DN33" s="655"/>
      <c r="DO33" s="655"/>
      <c r="DP33" s="655"/>
      <c r="DQ33" s="655"/>
      <c r="DR33" s="655"/>
      <c r="DS33" s="655"/>
      <c r="DT33" s="655"/>
      <c r="DU33" s="655"/>
      <c r="DV33" s="656"/>
      <c r="DW33" s="628">
        <v>35.9</v>
      </c>
      <c r="DX33" s="653"/>
      <c r="DY33" s="653"/>
      <c r="DZ33" s="653"/>
      <c r="EA33" s="653"/>
      <c r="EB33" s="653"/>
      <c r="EC33" s="654"/>
    </row>
    <row r="34" spans="2:133" ht="11.25" customHeight="1" x14ac:dyDescent="0.2">
      <c r="B34" s="620" t="s">
        <v>308</v>
      </c>
      <c r="C34" s="621"/>
      <c r="D34" s="621"/>
      <c r="E34" s="621"/>
      <c r="F34" s="621"/>
      <c r="G34" s="621"/>
      <c r="H34" s="621"/>
      <c r="I34" s="621"/>
      <c r="J34" s="621"/>
      <c r="K34" s="621"/>
      <c r="L34" s="621"/>
      <c r="M34" s="621"/>
      <c r="N34" s="621"/>
      <c r="O34" s="621"/>
      <c r="P34" s="621"/>
      <c r="Q34" s="622"/>
      <c r="R34" s="623">
        <v>1409207</v>
      </c>
      <c r="S34" s="624"/>
      <c r="T34" s="624"/>
      <c r="U34" s="624"/>
      <c r="V34" s="624"/>
      <c r="W34" s="624"/>
      <c r="X34" s="624"/>
      <c r="Y34" s="625"/>
      <c r="Z34" s="626">
        <v>5.2</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4092660</v>
      </c>
      <c r="CS34" s="624"/>
      <c r="CT34" s="624"/>
      <c r="CU34" s="624"/>
      <c r="CV34" s="624"/>
      <c r="CW34" s="624"/>
      <c r="CX34" s="624"/>
      <c r="CY34" s="625"/>
      <c r="CZ34" s="628">
        <v>15.4</v>
      </c>
      <c r="DA34" s="653"/>
      <c r="DB34" s="653"/>
      <c r="DC34" s="657"/>
      <c r="DD34" s="632">
        <v>2277627</v>
      </c>
      <c r="DE34" s="624"/>
      <c r="DF34" s="624"/>
      <c r="DG34" s="624"/>
      <c r="DH34" s="624"/>
      <c r="DI34" s="624"/>
      <c r="DJ34" s="624"/>
      <c r="DK34" s="625"/>
      <c r="DL34" s="632">
        <v>2059544</v>
      </c>
      <c r="DM34" s="624"/>
      <c r="DN34" s="624"/>
      <c r="DO34" s="624"/>
      <c r="DP34" s="624"/>
      <c r="DQ34" s="624"/>
      <c r="DR34" s="624"/>
      <c r="DS34" s="624"/>
      <c r="DT34" s="624"/>
      <c r="DU34" s="624"/>
      <c r="DV34" s="625"/>
      <c r="DW34" s="628">
        <v>14</v>
      </c>
      <c r="DX34" s="653"/>
      <c r="DY34" s="653"/>
      <c r="DZ34" s="653"/>
      <c r="EA34" s="653"/>
      <c r="EB34" s="653"/>
      <c r="EC34" s="654"/>
    </row>
    <row r="35" spans="2:133" ht="11.25" customHeight="1" x14ac:dyDescent="0.2">
      <c r="B35" s="620" t="s">
        <v>310</v>
      </c>
      <c r="C35" s="621"/>
      <c r="D35" s="621"/>
      <c r="E35" s="621"/>
      <c r="F35" s="621"/>
      <c r="G35" s="621"/>
      <c r="H35" s="621"/>
      <c r="I35" s="621"/>
      <c r="J35" s="621"/>
      <c r="K35" s="621"/>
      <c r="L35" s="621"/>
      <c r="M35" s="621"/>
      <c r="N35" s="621"/>
      <c r="O35" s="621"/>
      <c r="P35" s="621"/>
      <c r="Q35" s="622"/>
      <c r="R35" s="623">
        <v>1050867</v>
      </c>
      <c r="S35" s="624"/>
      <c r="T35" s="624"/>
      <c r="U35" s="624"/>
      <c r="V35" s="624"/>
      <c r="W35" s="624"/>
      <c r="X35" s="624"/>
      <c r="Y35" s="625"/>
      <c r="Z35" s="626">
        <v>3.8</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73968</v>
      </c>
      <c r="CS35" s="655"/>
      <c r="CT35" s="655"/>
      <c r="CU35" s="655"/>
      <c r="CV35" s="655"/>
      <c r="CW35" s="655"/>
      <c r="CX35" s="655"/>
      <c r="CY35" s="656"/>
      <c r="CZ35" s="628">
        <v>0.3</v>
      </c>
      <c r="DA35" s="653"/>
      <c r="DB35" s="653"/>
      <c r="DC35" s="657"/>
      <c r="DD35" s="632">
        <v>36025</v>
      </c>
      <c r="DE35" s="655"/>
      <c r="DF35" s="655"/>
      <c r="DG35" s="655"/>
      <c r="DH35" s="655"/>
      <c r="DI35" s="655"/>
      <c r="DJ35" s="655"/>
      <c r="DK35" s="656"/>
      <c r="DL35" s="632">
        <v>35868</v>
      </c>
      <c r="DM35" s="655"/>
      <c r="DN35" s="655"/>
      <c r="DO35" s="655"/>
      <c r="DP35" s="655"/>
      <c r="DQ35" s="655"/>
      <c r="DR35" s="655"/>
      <c r="DS35" s="655"/>
      <c r="DT35" s="655"/>
      <c r="DU35" s="655"/>
      <c r="DV35" s="656"/>
      <c r="DW35" s="628">
        <v>0.2</v>
      </c>
      <c r="DX35" s="653"/>
      <c r="DY35" s="653"/>
      <c r="DZ35" s="653"/>
      <c r="EA35" s="653"/>
      <c r="EB35" s="653"/>
      <c r="EC35" s="654"/>
    </row>
    <row r="36" spans="2:133" ht="11.25" customHeight="1" x14ac:dyDescent="0.2">
      <c r="B36" s="620" t="s">
        <v>314</v>
      </c>
      <c r="C36" s="621"/>
      <c r="D36" s="621"/>
      <c r="E36" s="621"/>
      <c r="F36" s="621"/>
      <c r="G36" s="621"/>
      <c r="H36" s="621"/>
      <c r="I36" s="621"/>
      <c r="J36" s="621"/>
      <c r="K36" s="621"/>
      <c r="L36" s="621"/>
      <c r="M36" s="621"/>
      <c r="N36" s="621"/>
      <c r="O36" s="621"/>
      <c r="P36" s="621"/>
      <c r="Q36" s="622"/>
      <c r="R36" s="623">
        <v>945590</v>
      </c>
      <c r="S36" s="624"/>
      <c r="T36" s="624"/>
      <c r="U36" s="624"/>
      <c r="V36" s="624"/>
      <c r="W36" s="624"/>
      <c r="X36" s="624"/>
      <c r="Y36" s="625"/>
      <c r="Z36" s="626">
        <v>3.5</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2616565</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21054</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2791898</v>
      </c>
      <c r="CS36" s="624"/>
      <c r="CT36" s="624"/>
      <c r="CU36" s="624"/>
      <c r="CV36" s="624"/>
      <c r="CW36" s="624"/>
      <c r="CX36" s="624"/>
      <c r="CY36" s="625"/>
      <c r="CZ36" s="628">
        <v>10.5</v>
      </c>
      <c r="DA36" s="653"/>
      <c r="DB36" s="653"/>
      <c r="DC36" s="657"/>
      <c r="DD36" s="632">
        <v>1927265</v>
      </c>
      <c r="DE36" s="624"/>
      <c r="DF36" s="624"/>
      <c r="DG36" s="624"/>
      <c r="DH36" s="624"/>
      <c r="DI36" s="624"/>
      <c r="DJ36" s="624"/>
      <c r="DK36" s="625"/>
      <c r="DL36" s="632">
        <v>1667640</v>
      </c>
      <c r="DM36" s="624"/>
      <c r="DN36" s="624"/>
      <c r="DO36" s="624"/>
      <c r="DP36" s="624"/>
      <c r="DQ36" s="624"/>
      <c r="DR36" s="624"/>
      <c r="DS36" s="624"/>
      <c r="DT36" s="624"/>
      <c r="DU36" s="624"/>
      <c r="DV36" s="625"/>
      <c r="DW36" s="628">
        <v>11.3</v>
      </c>
      <c r="DX36" s="653"/>
      <c r="DY36" s="653"/>
      <c r="DZ36" s="653"/>
      <c r="EA36" s="653"/>
      <c r="EB36" s="653"/>
      <c r="EC36" s="654"/>
    </row>
    <row r="37" spans="2:133" ht="11.25" customHeight="1" x14ac:dyDescent="0.2">
      <c r="B37" s="620" t="s">
        <v>318</v>
      </c>
      <c r="C37" s="621"/>
      <c r="D37" s="621"/>
      <c r="E37" s="621"/>
      <c r="F37" s="621"/>
      <c r="G37" s="621"/>
      <c r="H37" s="621"/>
      <c r="I37" s="621"/>
      <c r="J37" s="621"/>
      <c r="K37" s="621"/>
      <c r="L37" s="621"/>
      <c r="M37" s="621"/>
      <c r="N37" s="621"/>
      <c r="O37" s="621"/>
      <c r="P37" s="621"/>
      <c r="Q37" s="622"/>
      <c r="R37" s="623">
        <v>465287</v>
      </c>
      <c r="S37" s="624"/>
      <c r="T37" s="624"/>
      <c r="U37" s="624"/>
      <c r="V37" s="624"/>
      <c r="W37" s="624"/>
      <c r="X37" s="624"/>
      <c r="Y37" s="625"/>
      <c r="Z37" s="626">
        <v>1.7</v>
      </c>
      <c r="AA37" s="626"/>
      <c r="AB37" s="626"/>
      <c r="AC37" s="626"/>
      <c r="AD37" s="627">
        <v>1499</v>
      </c>
      <c r="AE37" s="627"/>
      <c r="AF37" s="627"/>
      <c r="AG37" s="627"/>
      <c r="AH37" s="627"/>
      <c r="AI37" s="627"/>
      <c r="AJ37" s="627"/>
      <c r="AK37" s="627"/>
      <c r="AL37" s="628">
        <v>0</v>
      </c>
      <c r="AM37" s="629"/>
      <c r="AN37" s="629"/>
      <c r="AO37" s="630"/>
      <c r="AQ37" s="686" t="s">
        <v>319</v>
      </c>
      <c r="AR37" s="687"/>
      <c r="AS37" s="687"/>
      <c r="AT37" s="687"/>
      <c r="AU37" s="687"/>
      <c r="AV37" s="687"/>
      <c r="AW37" s="687"/>
      <c r="AX37" s="687"/>
      <c r="AY37" s="688"/>
      <c r="AZ37" s="623">
        <v>584857</v>
      </c>
      <c r="BA37" s="624"/>
      <c r="BB37" s="624"/>
      <c r="BC37" s="624"/>
      <c r="BD37" s="655"/>
      <c r="BE37" s="655"/>
      <c r="BF37" s="678"/>
      <c r="BG37" s="620" t="s">
        <v>320</v>
      </c>
      <c r="BH37" s="621"/>
      <c r="BI37" s="621"/>
      <c r="BJ37" s="621"/>
      <c r="BK37" s="621"/>
      <c r="BL37" s="621"/>
      <c r="BM37" s="621"/>
      <c r="BN37" s="621"/>
      <c r="BO37" s="621"/>
      <c r="BP37" s="621"/>
      <c r="BQ37" s="621"/>
      <c r="BR37" s="621"/>
      <c r="BS37" s="621"/>
      <c r="BT37" s="621"/>
      <c r="BU37" s="622"/>
      <c r="BV37" s="623">
        <v>-7011</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790393</v>
      </c>
      <c r="CS37" s="655"/>
      <c r="CT37" s="655"/>
      <c r="CU37" s="655"/>
      <c r="CV37" s="655"/>
      <c r="CW37" s="655"/>
      <c r="CX37" s="655"/>
      <c r="CY37" s="656"/>
      <c r="CZ37" s="628">
        <v>3</v>
      </c>
      <c r="DA37" s="653"/>
      <c r="DB37" s="653"/>
      <c r="DC37" s="657"/>
      <c r="DD37" s="632">
        <v>790393</v>
      </c>
      <c r="DE37" s="655"/>
      <c r="DF37" s="655"/>
      <c r="DG37" s="655"/>
      <c r="DH37" s="655"/>
      <c r="DI37" s="655"/>
      <c r="DJ37" s="655"/>
      <c r="DK37" s="656"/>
      <c r="DL37" s="632">
        <v>781538</v>
      </c>
      <c r="DM37" s="655"/>
      <c r="DN37" s="655"/>
      <c r="DO37" s="655"/>
      <c r="DP37" s="655"/>
      <c r="DQ37" s="655"/>
      <c r="DR37" s="655"/>
      <c r="DS37" s="655"/>
      <c r="DT37" s="655"/>
      <c r="DU37" s="655"/>
      <c r="DV37" s="656"/>
      <c r="DW37" s="628">
        <v>5.3</v>
      </c>
      <c r="DX37" s="653"/>
      <c r="DY37" s="653"/>
      <c r="DZ37" s="653"/>
      <c r="EA37" s="653"/>
      <c r="EB37" s="653"/>
      <c r="EC37" s="654"/>
    </row>
    <row r="38" spans="2:133" ht="11.25" customHeight="1" x14ac:dyDescent="0.2">
      <c r="B38" s="620" t="s">
        <v>322</v>
      </c>
      <c r="C38" s="621"/>
      <c r="D38" s="621"/>
      <c r="E38" s="621"/>
      <c r="F38" s="621"/>
      <c r="G38" s="621"/>
      <c r="H38" s="621"/>
      <c r="I38" s="621"/>
      <c r="J38" s="621"/>
      <c r="K38" s="621"/>
      <c r="L38" s="621"/>
      <c r="M38" s="621"/>
      <c r="N38" s="621"/>
      <c r="O38" s="621"/>
      <c r="P38" s="621"/>
      <c r="Q38" s="622"/>
      <c r="R38" s="623">
        <v>1594608</v>
      </c>
      <c r="S38" s="624"/>
      <c r="T38" s="624"/>
      <c r="U38" s="624"/>
      <c r="V38" s="624"/>
      <c r="W38" s="624"/>
      <c r="X38" s="624"/>
      <c r="Y38" s="625"/>
      <c r="Z38" s="626">
        <v>5.8</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242017</v>
      </c>
      <c r="BA38" s="624"/>
      <c r="BB38" s="624"/>
      <c r="BC38" s="624"/>
      <c r="BD38" s="655"/>
      <c r="BE38" s="655"/>
      <c r="BF38" s="678"/>
      <c r="BG38" s="620" t="s">
        <v>324</v>
      </c>
      <c r="BH38" s="621"/>
      <c r="BI38" s="621"/>
      <c r="BJ38" s="621"/>
      <c r="BK38" s="621"/>
      <c r="BL38" s="621"/>
      <c r="BM38" s="621"/>
      <c r="BN38" s="621"/>
      <c r="BO38" s="621"/>
      <c r="BP38" s="621"/>
      <c r="BQ38" s="621"/>
      <c r="BR38" s="621"/>
      <c r="BS38" s="621"/>
      <c r="BT38" s="621"/>
      <c r="BU38" s="622"/>
      <c r="BV38" s="623">
        <v>5126</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1783460</v>
      </c>
      <c r="CS38" s="624"/>
      <c r="CT38" s="624"/>
      <c r="CU38" s="624"/>
      <c r="CV38" s="624"/>
      <c r="CW38" s="624"/>
      <c r="CX38" s="624"/>
      <c r="CY38" s="625"/>
      <c r="CZ38" s="628">
        <v>6.7</v>
      </c>
      <c r="DA38" s="653"/>
      <c r="DB38" s="653"/>
      <c r="DC38" s="657"/>
      <c r="DD38" s="632">
        <v>1517393</v>
      </c>
      <c r="DE38" s="624"/>
      <c r="DF38" s="624"/>
      <c r="DG38" s="624"/>
      <c r="DH38" s="624"/>
      <c r="DI38" s="624"/>
      <c r="DJ38" s="624"/>
      <c r="DK38" s="625"/>
      <c r="DL38" s="632">
        <v>1516872</v>
      </c>
      <c r="DM38" s="624"/>
      <c r="DN38" s="624"/>
      <c r="DO38" s="624"/>
      <c r="DP38" s="624"/>
      <c r="DQ38" s="624"/>
      <c r="DR38" s="624"/>
      <c r="DS38" s="624"/>
      <c r="DT38" s="624"/>
      <c r="DU38" s="624"/>
      <c r="DV38" s="625"/>
      <c r="DW38" s="628">
        <v>10.3</v>
      </c>
      <c r="DX38" s="653"/>
      <c r="DY38" s="653"/>
      <c r="DZ38" s="653"/>
      <c r="EA38" s="653"/>
      <c r="EB38" s="653"/>
      <c r="EC38" s="654"/>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v>6231</v>
      </c>
      <c r="BA39" s="624"/>
      <c r="BB39" s="624"/>
      <c r="BC39" s="624"/>
      <c r="BD39" s="655"/>
      <c r="BE39" s="655"/>
      <c r="BF39" s="678"/>
      <c r="BG39" s="620" t="s">
        <v>328</v>
      </c>
      <c r="BH39" s="621"/>
      <c r="BI39" s="621"/>
      <c r="BJ39" s="621"/>
      <c r="BK39" s="621"/>
      <c r="BL39" s="621"/>
      <c r="BM39" s="621"/>
      <c r="BN39" s="621"/>
      <c r="BO39" s="621"/>
      <c r="BP39" s="621"/>
      <c r="BQ39" s="621"/>
      <c r="BR39" s="621"/>
      <c r="BS39" s="621"/>
      <c r="BT39" s="621"/>
      <c r="BU39" s="622"/>
      <c r="BV39" s="623">
        <v>7668</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2339218</v>
      </c>
      <c r="CS39" s="655"/>
      <c r="CT39" s="655"/>
      <c r="CU39" s="655"/>
      <c r="CV39" s="655"/>
      <c r="CW39" s="655"/>
      <c r="CX39" s="655"/>
      <c r="CY39" s="656"/>
      <c r="CZ39" s="628">
        <v>8.8000000000000007</v>
      </c>
      <c r="DA39" s="653"/>
      <c r="DB39" s="653"/>
      <c r="DC39" s="657"/>
      <c r="DD39" s="632">
        <v>1582919</v>
      </c>
      <c r="DE39" s="655"/>
      <c r="DF39" s="655"/>
      <c r="DG39" s="655"/>
      <c r="DH39" s="655"/>
      <c r="DI39" s="655"/>
      <c r="DJ39" s="655"/>
      <c r="DK39" s="656"/>
      <c r="DL39" s="632" t="s">
        <v>122</v>
      </c>
      <c r="DM39" s="655"/>
      <c r="DN39" s="655"/>
      <c r="DO39" s="655"/>
      <c r="DP39" s="655"/>
      <c r="DQ39" s="655"/>
      <c r="DR39" s="655"/>
      <c r="DS39" s="655"/>
      <c r="DT39" s="655"/>
      <c r="DU39" s="655"/>
      <c r="DV39" s="656"/>
      <c r="DW39" s="628" t="s">
        <v>122</v>
      </c>
      <c r="DX39" s="653"/>
      <c r="DY39" s="653"/>
      <c r="DZ39" s="653"/>
      <c r="EA39" s="653"/>
      <c r="EB39" s="653"/>
      <c r="EC39" s="654"/>
    </row>
    <row r="40" spans="2:133" ht="11.25" customHeight="1" x14ac:dyDescent="0.2">
      <c r="B40" s="620" t="s">
        <v>330</v>
      </c>
      <c r="C40" s="621"/>
      <c r="D40" s="621"/>
      <c r="E40" s="621"/>
      <c r="F40" s="621"/>
      <c r="G40" s="621"/>
      <c r="H40" s="621"/>
      <c r="I40" s="621"/>
      <c r="J40" s="621"/>
      <c r="K40" s="621"/>
      <c r="L40" s="621"/>
      <c r="M40" s="621"/>
      <c r="N40" s="621"/>
      <c r="O40" s="621"/>
      <c r="P40" s="621"/>
      <c r="Q40" s="622"/>
      <c r="R40" s="623">
        <v>76108</v>
      </c>
      <c r="S40" s="624"/>
      <c r="T40" s="624"/>
      <c r="U40" s="624"/>
      <c r="V40" s="624"/>
      <c r="W40" s="624"/>
      <c r="X40" s="624"/>
      <c r="Y40" s="625"/>
      <c r="Z40" s="626">
        <v>0.3</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t="s">
        <v>122</v>
      </c>
      <c r="BA40" s="624"/>
      <c r="BB40" s="624"/>
      <c r="BC40" s="624"/>
      <c r="BD40" s="655"/>
      <c r="BE40" s="655"/>
      <c r="BF40" s="678"/>
      <c r="BG40" s="671" t="s">
        <v>332</v>
      </c>
      <c r="BH40" s="672"/>
      <c r="BI40" s="672"/>
      <c r="BJ40" s="672"/>
      <c r="BK40" s="672"/>
      <c r="BL40" s="211"/>
      <c r="BM40" s="621" t="s">
        <v>333</v>
      </c>
      <c r="BN40" s="621"/>
      <c r="BO40" s="621"/>
      <c r="BP40" s="621"/>
      <c r="BQ40" s="621"/>
      <c r="BR40" s="621"/>
      <c r="BS40" s="621"/>
      <c r="BT40" s="621"/>
      <c r="BU40" s="622"/>
      <c r="BV40" s="623">
        <v>100</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291667</v>
      </c>
      <c r="CS40" s="624"/>
      <c r="CT40" s="624"/>
      <c r="CU40" s="624"/>
      <c r="CV40" s="624"/>
      <c r="CW40" s="624"/>
      <c r="CX40" s="624"/>
      <c r="CY40" s="625"/>
      <c r="CZ40" s="628">
        <v>1.1000000000000001</v>
      </c>
      <c r="DA40" s="653"/>
      <c r="DB40" s="653"/>
      <c r="DC40" s="657"/>
      <c r="DD40" s="632">
        <v>289967</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3"/>
      <c r="DY40" s="653"/>
      <c r="DZ40" s="653"/>
      <c r="EA40" s="653"/>
      <c r="EB40" s="653"/>
      <c r="EC40" s="654"/>
    </row>
    <row r="41" spans="2:133" ht="11.25" customHeight="1" x14ac:dyDescent="0.2">
      <c r="B41" s="644" t="s">
        <v>335</v>
      </c>
      <c r="C41" s="645"/>
      <c r="D41" s="645"/>
      <c r="E41" s="645"/>
      <c r="F41" s="645"/>
      <c r="G41" s="645"/>
      <c r="H41" s="645"/>
      <c r="I41" s="645"/>
      <c r="J41" s="645"/>
      <c r="K41" s="645"/>
      <c r="L41" s="645"/>
      <c r="M41" s="645"/>
      <c r="N41" s="645"/>
      <c r="O41" s="645"/>
      <c r="P41" s="645"/>
      <c r="Q41" s="646"/>
      <c r="R41" s="695">
        <v>27321110</v>
      </c>
      <c r="S41" s="696"/>
      <c r="T41" s="696"/>
      <c r="U41" s="696"/>
      <c r="V41" s="696"/>
      <c r="W41" s="696"/>
      <c r="X41" s="696"/>
      <c r="Y41" s="700"/>
      <c r="Z41" s="701">
        <v>100</v>
      </c>
      <c r="AA41" s="701"/>
      <c r="AB41" s="701"/>
      <c r="AC41" s="701"/>
      <c r="AD41" s="702">
        <v>14617855</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305598</v>
      </c>
      <c r="BA41" s="624"/>
      <c r="BB41" s="624"/>
      <c r="BC41" s="624"/>
      <c r="BD41" s="655"/>
      <c r="BE41" s="655"/>
      <c r="BF41" s="678"/>
      <c r="BG41" s="671"/>
      <c r="BH41" s="672"/>
      <c r="BI41" s="672"/>
      <c r="BJ41" s="672"/>
      <c r="BK41" s="672"/>
      <c r="BL41" s="211"/>
      <c r="BM41" s="621" t="s">
        <v>337</v>
      </c>
      <c r="BN41" s="621"/>
      <c r="BO41" s="621"/>
      <c r="BP41" s="621"/>
      <c r="BQ41" s="621"/>
      <c r="BR41" s="621"/>
      <c r="BS41" s="621"/>
      <c r="BT41" s="621"/>
      <c r="BU41" s="622"/>
      <c r="BV41" s="623">
        <v>1</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5"/>
      <c r="CT41" s="655"/>
      <c r="CU41" s="655"/>
      <c r="CV41" s="655"/>
      <c r="CW41" s="655"/>
      <c r="CX41" s="655"/>
      <c r="CY41" s="656"/>
      <c r="CZ41" s="628" t="s">
        <v>122</v>
      </c>
      <c r="DA41" s="653"/>
      <c r="DB41" s="653"/>
      <c r="DC41" s="657"/>
      <c r="DD41" s="632" t="s">
        <v>122</v>
      </c>
      <c r="DE41" s="655"/>
      <c r="DF41" s="655"/>
      <c r="DG41" s="655"/>
      <c r="DH41" s="655"/>
      <c r="DI41" s="655"/>
      <c r="DJ41" s="655"/>
      <c r="DK41" s="656"/>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339</v>
      </c>
      <c r="AR42" s="693"/>
      <c r="AS42" s="693"/>
      <c r="AT42" s="693"/>
      <c r="AU42" s="693"/>
      <c r="AV42" s="693"/>
      <c r="AW42" s="693"/>
      <c r="AX42" s="693"/>
      <c r="AY42" s="694"/>
      <c r="AZ42" s="695">
        <v>1477862</v>
      </c>
      <c r="BA42" s="696"/>
      <c r="BB42" s="696"/>
      <c r="BC42" s="696"/>
      <c r="BD42" s="682"/>
      <c r="BE42" s="682"/>
      <c r="BF42" s="684"/>
      <c r="BG42" s="673"/>
      <c r="BH42" s="674"/>
      <c r="BI42" s="674"/>
      <c r="BJ42" s="674"/>
      <c r="BK42" s="674"/>
      <c r="BL42" s="212"/>
      <c r="BM42" s="645" t="s">
        <v>340</v>
      </c>
      <c r="BN42" s="645"/>
      <c r="BO42" s="645"/>
      <c r="BP42" s="645"/>
      <c r="BQ42" s="645"/>
      <c r="BR42" s="645"/>
      <c r="BS42" s="645"/>
      <c r="BT42" s="645"/>
      <c r="BU42" s="646"/>
      <c r="BV42" s="695">
        <v>414</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2316730</v>
      </c>
      <c r="CS42" s="655"/>
      <c r="CT42" s="655"/>
      <c r="CU42" s="655"/>
      <c r="CV42" s="655"/>
      <c r="CW42" s="655"/>
      <c r="CX42" s="655"/>
      <c r="CY42" s="656"/>
      <c r="CZ42" s="628">
        <v>8.6999999999999993</v>
      </c>
      <c r="DA42" s="653"/>
      <c r="DB42" s="653"/>
      <c r="DC42" s="657"/>
      <c r="DD42" s="632">
        <v>437773</v>
      </c>
      <c r="DE42" s="655"/>
      <c r="DF42" s="655"/>
      <c r="DG42" s="655"/>
      <c r="DH42" s="655"/>
      <c r="DI42" s="655"/>
      <c r="DJ42" s="655"/>
      <c r="DK42" s="656"/>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02" t="s">
        <v>342</v>
      </c>
      <c r="CD43" s="620" t="s">
        <v>343</v>
      </c>
      <c r="CE43" s="621"/>
      <c r="CF43" s="621"/>
      <c r="CG43" s="621"/>
      <c r="CH43" s="621"/>
      <c r="CI43" s="621"/>
      <c r="CJ43" s="621"/>
      <c r="CK43" s="621"/>
      <c r="CL43" s="621"/>
      <c r="CM43" s="621"/>
      <c r="CN43" s="621"/>
      <c r="CO43" s="621"/>
      <c r="CP43" s="621"/>
      <c r="CQ43" s="622"/>
      <c r="CR43" s="623">
        <v>86925</v>
      </c>
      <c r="CS43" s="655"/>
      <c r="CT43" s="655"/>
      <c r="CU43" s="655"/>
      <c r="CV43" s="655"/>
      <c r="CW43" s="655"/>
      <c r="CX43" s="655"/>
      <c r="CY43" s="656"/>
      <c r="CZ43" s="628">
        <v>0.3</v>
      </c>
      <c r="DA43" s="653"/>
      <c r="DB43" s="653"/>
      <c r="DC43" s="657"/>
      <c r="DD43" s="632">
        <v>86925</v>
      </c>
      <c r="DE43" s="655"/>
      <c r="DF43" s="655"/>
      <c r="DG43" s="655"/>
      <c r="DH43" s="655"/>
      <c r="DI43" s="655"/>
      <c r="DJ43" s="655"/>
      <c r="DK43" s="656"/>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292</v>
      </c>
      <c r="CE44" s="660"/>
      <c r="CF44" s="620" t="s">
        <v>345</v>
      </c>
      <c r="CG44" s="621"/>
      <c r="CH44" s="621"/>
      <c r="CI44" s="621"/>
      <c r="CJ44" s="621"/>
      <c r="CK44" s="621"/>
      <c r="CL44" s="621"/>
      <c r="CM44" s="621"/>
      <c r="CN44" s="621"/>
      <c r="CO44" s="621"/>
      <c r="CP44" s="621"/>
      <c r="CQ44" s="622"/>
      <c r="CR44" s="623">
        <v>2316730</v>
      </c>
      <c r="CS44" s="624"/>
      <c r="CT44" s="624"/>
      <c r="CU44" s="624"/>
      <c r="CV44" s="624"/>
      <c r="CW44" s="624"/>
      <c r="CX44" s="624"/>
      <c r="CY44" s="625"/>
      <c r="CZ44" s="628">
        <v>8.6999999999999993</v>
      </c>
      <c r="DA44" s="629"/>
      <c r="DB44" s="629"/>
      <c r="DC44" s="635"/>
      <c r="DD44" s="632">
        <v>437773</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347</v>
      </c>
      <c r="CG45" s="621"/>
      <c r="CH45" s="621"/>
      <c r="CI45" s="621"/>
      <c r="CJ45" s="621"/>
      <c r="CK45" s="621"/>
      <c r="CL45" s="621"/>
      <c r="CM45" s="621"/>
      <c r="CN45" s="621"/>
      <c r="CO45" s="621"/>
      <c r="CP45" s="621"/>
      <c r="CQ45" s="622"/>
      <c r="CR45" s="623">
        <v>326801</v>
      </c>
      <c r="CS45" s="655"/>
      <c r="CT45" s="655"/>
      <c r="CU45" s="655"/>
      <c r="CV45" s="655"/>
      <c r="CW45" s="655"/>
      <c r="CX45" s="655"/>
      <c r="CY45" s="656"/>
      <c r="CZ45" s="628">
        <v>1.2</v>
      </c>
      <c r="DA45" s="653"/>
      <c r="DB45" s="653"/>
      <c r="DC45" s="657"/>
      <c r="DD45" s="632">
        <v>17883</v>
      </c>
      <c r="DE45" s="655"/>
      <c r="DF45" s="655"/>
      <c r="DG45" s="655"/>
      <c r="DH45" s="655"/>
      <c r="DI45" s="655"/>
      <c r="DJ45" s="655"/>
      <c r="DK45" s="656"/>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13"/>
      <c r="CD46" s="661"/>
      <c r="CE46" s="662"/>
      <c r="CF46" s="620" t="s">
        <v>348</v>
      </c>
      <c r="CG46" s="621"/>
      <c r="CH46" s="621"/>
      <c r="CI46" s="621"/>
      <c r="CJ46" s="621"/>
      <c r="CK46" s="621"/>
      <c r="CL46" s="621"/>
      <c r="CM46" s="621"/>
      <c r="CN46" s="621"/>
      <c r="CO46" s="621"/>
      <c r="CP46" s="621"/>
      <c r="CQ46" s="622"/>
      <c r="CR46" s="623">
        <v>1951563</v>
      </c>
      <c r="CS46" s="624"/>
      <c r="CT46" s="624"/>
      <c r="CU46" s="624"/>
      <c r="CV46" s="624"/>
      <c r="CW46" s="624"/>
      <c r="CX46" s="624"/>
      <c r="CY46" s="625"/>
      <c r="CZ46" s="628">
        <v>7.3</v>
      </c>
      <c r="DA46" s="629"/>
      <c r="DB46" s="629"/>
      <c r="DC46" s="635"/>
      <c r="DD46" s="632">
        <v>415924</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13"/>
      <c r="CD47" s="661"/>
      <c r="CE47" s="662"/>
      <c r="CF47" s="620" t="s">
        <v>349</v>
      </c>
      <c r="CG47" s="621"/>
      <c r="CH47" s="621"/>
      <c r="CI47" s="621"/>
      <c r="CJ47" s="621"/>
      <c r="CK47" s="621"/>
      <c r="CL47" s="621"/>
      <c r="CM47" s="621"/>
      <c r="CN47" s="621"/>
      <c r="CO47" s="621"/>
      <c r="CP47" s="621"/>
      <c r="CQ47" s="622"/>
      <c r="CR47" s="623" t="s">
        <v>122</v>
      </c>
      <c r="CS47" s="655"/>
      <c r="CT47" s="655"/>
      <c r="CU47" s="655"/>
      <c r="CV47" s="655"/>
      <c r="CW47" s="655"/>
      <c r="CX47" s="655"/>
      <c r="CY47" s="656"/>
      <c r="CZ47" s="628" t="s">
        <v>122</v>
      </c>
      <c r="DA47" s="653"/>
      <c r="DB47" s="653"/>
      <c r="DC47" s="657"/>
      <c r="DD47" s="632" t="s">
        <v>122</v>
      </c>
      <c r="DE47" s="655"/>
      <c r="DF47" s="655"/>
      <c r="DG47" s="655"/>
      <c r="DH47" s="655"/>
      <c r="DI47" s="655"/>
      <c r="DJ47" s="655"/>
      <c r="DK47" s="656"/>
      <c r="DL47" s="706"/>
      <c r="DM47" s="707"/>
      <c r="DN47" s="707"/>
      <c r="DO47" s="707"/>
      <c r="DP47" s="707"/>
      <c r="DQ47" s="707"/>
      <c r="DR47" s="707"/>
      <c r="DS47" s="707"/>
      <c r="DT47" s="707"/>
      <c r="DU47" s="707"/>
      <c r="DV47" s="708"/>
      <c r="DW47" s="697"/>
      <c r="DX47" s="698"/>
      <c r="DY47" s="698"/>
      <c r="DZ47" s="698"/>
      <c r="EA47" s="698"/>
      <c r="EB47" s="698"/>
      <c r="EC47" s="699"/>
    </row>
    <row r="48" spans="2:133" ht="11" x14ac:dyDescent="0.2">
      <c r="B48" s="213"/>
      <c r="CD48" s="663"/>
      <c r="CE48" s="664"/>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13"/>
      <c r="CD49" s="644" t="s">
        <v>351</v>
      </c>
      <c r="CE49" s="645"/>
      <c r="CF49" s="645"/>
      <c r="CG49" s="645"/>
      <c r="CH49" s="645"/>
      <c r="CI49" s="645"/>
      <c r="CJ49" s="645"/>
      <c r="CK49" s="645"/>
      <c r="CL49" s="645"/>
      <c r="CM49" s="645"/>
      <c r="CN49" s="645"/>
      <c r="CO49" s="645"/>
      <c r="CP49" s="645"/>
      <c r="CQ49" s="646"/>
      <c r="CR49" s="695">
        <v>26607294</v>
      </c>
      <c r="CS49" s="682"/>
      <c r="CT49" s="682"/>
      <c r="CU49" s="682"/>
      <c r="CV49" s="682"/>
      <c r="CW49" s="682"/>
      <c r="CX49" s="682"/>
      <c r="CY49" s="711"/>
      <c r="CZ49" s="703">
        <v>100</v>
      </c>
      <c r="DA49" s="712"/>
      <c r="DB49" s="712"/>
      <c r="DC49" s="713"/>
      <c r="DD49" s="714">
        <v>16797799</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Ohn893m/9VAKYEWezGt9tOqMlNDkyHCq/GhSGRetBd7WCoDXJ30QW3QjPR9SFj+XAh2RnxbmzfuB5BFfEQ10dQ==" saltValue="ktQkG1/ckO3cOejVeL7KV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A22" zoomScale="70" zoomScaleNormal="25" zoomScaleSheetLayoutView="70" workbookViewId="0">
      <selection activeCell="AA35" sqref="AA35:AE35"/>
    </sheetView>
  </sheetViews>
  <sheetFormatPr defaultColWidth="0" defaultRowHeight="13" zeroHeight="1" x14ac:dyDescent="0.2"/>
  <cols>
    <col min="1" max="130" width="2.81640625" style="219" customWidth="1"/>
    <col min="131" max="131" width="1.63281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2">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2">
      <c r="A7" s="224">
        <v>1</v>
      </c>
      <c r="B7" s="749" t="s">
        <v>374</v>
      </c>
      <c r="C7" s="750"/>
      <c r="D7" s="750"/>
      <c r="E7" s="750"/>
      <c r="F7" s="750"/>
      <c r="G7" s="750"/>
      <c r="H7" s="750"/>
      <c r="I7" s="750"/>
      <c r="J7" s="750"/>
      <c r="K7" s="750"/>
      <c r="L7" s="750"/>
      <c r="M7" s="750"/>
      <c r="N7" s="750"/>
      <c r="O7" s="750"/>
      <c r="P7" s="751"/>
      <c r="Q7" s="752">
        <v>27297</v>
      </c>
      <c r="R7" s="753"/>
      <c r="S7" s="753"/>
      <c r="T7" s="753"/>
      <c r="U7" s="753"/>
      <c r="V7" s="753">
        <v>26585</v>
      </c>
      <c r="W7" s="753"/>
      <c r="X7" s="753"/>
      <c r="Y7" s="753"/>
      <c r="Z7" s="753"/>
      <c r="AA7" s="753">
        <v>712</v>
      </c>
      <c r="AB7" s="753"/>
      <c r="AC7" s="753"/>
      <c r="AD7" s="753"/>
      <c r="AE7" s="754"/>
      <c r="AF7" s="755">
        <v>625</v>
      </c>
      <c r="AG7" s="756"/>
      <c r="AH7" s="756"/>
      <c r="AI7" s="756"/>
      <c r="AJ7" s="757"/>
      <c r="AK7" s="758">
        <v>1009</v>
      </c>
      <c r="AL7" s="759"/>
      <c r="AM7" s="759"/>
      <c r="AN7" s="759"/>
      <c r="AO7" s="759"/>
      <c r="AP7" s="759">
        <v>26134</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558</v>
      </c>
      <c r="BT7" s="747"/>
      <c r="BU7" s="747"/>
      <c r="BV7" s="747"/>
      <c r="BW7" s="747"/>
      <c r="BX7" s="747"/>
      <c r="BY7" s="747"/>
      <c r="BZ7" s="747"/>
      <c r="CA7" s="747"/>
      <c r="CB7" s="747"/>
      <c r="CC7" s="747"/>
      <c r="CD7" s="747"/>
      <c r="CE7" s="747"/>
      <c r="CF7" s="747"/>
      <c r="CG7" s="762"/>
      <c r="CH7" s="743">
        <v>7</v>
      </c>
      <c r="CI7" s="744"/>
      <c r="CJ7" s="744"/>
      <c r="CK7" s="744"/>
      <c r="CL7" s="745"/>
      <c r="CM7" s="743">
        <v>218</v>
      </c>
      <c r="CN7" s="744"/>
      <c r="CO7" s="744"/>
      <c r="CP7" s="744"/>
      <c r="CQ7" s="745"/>
      <c r="CR7" s="743">
        <v>40</v>
      </c>
      <c r="CS7" s="744"/>
      <c r="CT7" s="744"/>
      <c r="CU7" s="744"/>
      <c r="CV7" s="745"/>
      <c r="CW7" s="743" t="s">
        <v>550</v>
      </c>
      <c r="CX7" s="744"/>
      <c r="CY7" s="744"/>
      <c r="CZ7" s="744"/>
      <c r="DA7" s="745"/>
      <c r="DB7" s="743" t="s">
        <v>550</v>
      </c>
      <c r="DC7" s="744"/>
      <c r="DD7" s="744"/>
      <c r="DE7" s="744"/>
      <c r="DF7" s="745"/>
      <c r="DG7" s="743" t="s">
        <v>550</v>
      </c>
      <c r="DH7" s="744"/>
      <c r="DI7" s="744"/>
      <c r="DJ7" s="744"/>
      <c r="DK7" s="745"/>
      <c r="DL7" s="743" t="s">
        <v>550</v>
      </c>
      <c r="DM7" s="744"/>
      <c r="DN7" s="744"/>
      <c r="DO7" s="744"/>
      <c r="DP7" s="745"/>
      <c r="DQ7" s="743" t="s">
        <v>550</v>
      </c>
      <c r="DR7" s="744"/>
      <c r="DS7" s="744"/>
      <c r="DT7" s="744"/>
      <c r="DU7" s="745"/>
      <c r="DV7" s="746"/>
      <c r="DW7" s="747"/>
      <c r="DX7" s="747"/>
      <c r="DY7" s="747"/>
      <c r="DZ7" s="748"/>
      <c r="EA7" s="222"/>
    </row>
    <row r="8" spans="1:131" s="223" customFormat="1" ht="26.25" customHeight="1" x14ac:dyDescent="0.2">
      <c r="A8" s="226">
        <v>2</v>
      </c>
      <c r="B8" s="780" t="s">
        <v>375</v>
      </c>
      <c r="C8" s="781"/>
      <c r="D8" s="781"/>
      <c r="E8" s="781"/>
      <c r="F8" s="781"/>
      <c r="G8" s="781"/>
      <c r="H8" s="781"/>
      <c r="I8" s="781"/>
      <c r="J8" s="781"/>
      <c r="K8" s="781"/>
      <c r="L8" s="781"/>
      <c r="M8" s="781"/>
      <c r="N8" s="781"/>
      <c r="O8" s="781"/>
      <c r="P8" s="782"/>
      <c r="Q8" s="783">
        <v>84</v>
      </c>
      <c r="R8" s="784"/>
      <c r="S8" s="784"/>
      <c r="T8" s="784"/>
      <c r="U8" s="784"/>
      <c r="V8" s="784">
        <v>82</v>
      </c>
      <c r="W8" s="784"/>
      <c r="X8" s="784"/>
      <c r="Y8" s="784"/>
      <c r="Z8" s="784"/>
      <c r="AA8" s="784">
        <v>2</v>
      </c>
      <c r="AB8" s="784"/>
      <c r="AC8" s="784"/>
      <c r="AD8" s="784"/>
      <c r="AE8" s="785"/>
      <c r="AF8" s="786">
        <v>2</v>
      </c>
      <c r="AG8" s="787"/>
      <c r="AH8" s="787"/>
      <c r="AI8" s="787"/>
      <c r="AJ8" s="788"/>
      <c r="AK8" s="769">
        <v>57</v>
      </c>
      <c r="AL8" s="770"/>
      <c r="AM8" s="770"/>
      <c r="AN8" s="770"/>
      <c r="AO8" s="770"/>
      <c r="AP8" s="770" t="s">
        <v>550</v>
      </c>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22"/>
    </row>
    <row r="9" spans="1:131" s="223" customFormat="1" ht="26.25" customHeight="1" x14ac:dyDescent="0.2">
      <c r="A9" s="226">
        <v>3</v>
      </c>
      <c r="B9" s="780" t="s">
        <v>376</v>
      </c>
      <c r="C9" s="781"/>
      <c r="D9" s="781"/>
      <c r="E9" s="781"/>
      <c r="F9" s="781"/>
      <c r="G9" s="781"/>
      <c r="H9" s="781"/>
      <c r="I9" s="781"/>
      <c r="J9" s="781"/>
      <c r="K9" s="781"/>
      <c r="L9" s="781"/>
      <c r="M9" s="781"/>
      <c r="N9" s="781"/>
      <c r="O9" s="781"/>
      <c r="P9" s="782"/>
      <c r="Q9" s="783">
        <v>35</v>
      </c>
      <c r="R9" s="784"/>
      <c r="S9" s="784"/>
      <c r="T9" s="784"/>
      <c r="U9" s="784"/>
      <c r="V9" s="784">
        <v>35</v>
      </c>
      <c r="W9" s="784"/>
      <c r="X9" s="784"/>
      <c r="Y9" s="784"/>
      <c r="Z9" s="784"/>
      <c r="AA9" s="784">
        <v>0</v>
      </c>
      <c r="AB9" s="784"/>
      <c r="AC9" s="784"/>
      <c r="AD9" s="784"/>
      <c r="AE9" s="785"/>
      <c r="AF9" s="786">
        <v>0</v>
      </c>
      <c r="AG9" s="787"/>
      <c r="AH9" s="787"/>
      <c r="AI9" s="787"/>
      <c r="AJ9" s="788"/>
      <c r="AK9" s="769">
        <v>5</v>
      </c>
      <c r="AL9" s="770"/>
      <c r="AM9" s="770"/>
      <c r="AN9" s="770"/>
      <c r="AO9" s="770"/>
      <c r="AP9" s="770" t="s">
        <v>550</v>
      </c>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2">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2">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2">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2">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2">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2">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2">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2">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2">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2">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2">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5">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2">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377</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5">
      <c r="A23" s="228" t="s">
        <v>378</v>
      </c>
      <c r="B23" s="789" t="s">
        <v>379</v>
      </c>
      <c r="C23" s="790"/>
      <c r="D23" s="790"/>
      <c r="E23" s="790"/>
      <c r="F23" s="790"/>
      <c r="G23" s="790"/>
      <c r="H23" s="790"/>
      <c r="I23" s="790"/>
      <c r="J23" s="790"/>
      <c r="K23" s="790"/>
      <c r="L23" s="790"/>
      <c r="M23" s="790"/>
      <c r="N23" s="790"/>
      <c r="O23" s="790"/>
      <c r="P23" s="791"/>
      <c r="Q23" s="792">
        <v>27321</v>
      </c>
      <c r="R23" s="793"/>
      <c r="S23" s="793"/>
      <c r="T23" s="793"/>
      <c r="U23" s="793"/>
      <c r="V23" s="793">
        <v>26607</v>
      </c>
      <c r="W23" s="793"/>
      <c r="X23" s="793"/>
      <c r="Y23" s="793"/>
      <c r="Z23" s="793"/>
      <c r="AA23" s="793">
        <v>714</v>
      </c>
      <c r="AB23" s="793"/>
      <c r="AC23" s="793"/>
      <c r="AD23" s="793"/>
      <c r="AE23" s="794"/>
      <c r="AF23" s="795">
        <v>627</v>
      </c>
      <c r="AG23" s="793"/>
      <c r="AH23" s="793"/>
      <c r="AI23" s="793"/>
      <c r="AJ23" s="796"/>
      <c r="AK23" s="797"/>
      <c r="AL23" s="798"/>
      <c r="AM23" s="798"/>
      <c r="AN23" s="798"/>
      <c r="AO23" s="798"/>
      <c r="AP23" s="793">
        <v>26134</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2">
      <c r="A24" s="808" t="s">
        <v>380</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5">
      <c r="A25" s="725" t="s">
        <v>381</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2">
      <c r="A26" s="727" t="s">
        <v>357</v>
      </c>
      <c r="B26" s="728"/>
      <c r="C26" s="728"/>
      <c r="D26" s="728"/>
      <c r="E26" s="728"/>
      <c r="F26" s="728"/>
      <c r="G26" s="728"/>
      <c r="H26" s="728"/>
      <c r="I26" s="728"/>
      <c r="J26" s="728"/>
      <c r="K26" s="728"/>
      <c r="L26" s="728"/>
      <c r="M26" s="728"/>
      <c r="N26" s="728"/>
      <c r="O26" s="728"/>
      <c r="P26" s="729"/>
      <c r="Q26" s="733" t="s">
        <v>382</v>
      </c>
      <c r="R26" s="734"/>
      <c r="S26" s="734"/>
      <c r="T26" s="734"/>
      <c r="U26" s="735"/>
      <c r="V26" s="733" t="s">
        <v>383</v>
      </c>
      <c r="W26" s="734"/>
      <c r="X26" s="734"/>
      <c r="Y26" s="734"/>
      <c r="Z26" s="735"/>
      <c r="AA26" s="733" t="s">
        <v>384</v>
      </c>
      <c r="AB26" s="734"/>
      <c r="AC26" s="734"/>
      <c r="AD26" s="734"/>
      <c r="AE26" s="734"/>
      <c r="AF26" s="814" t="s">
        <v>385</v>
      </c>
      <c r="AG26" s="815"/>
      <c r="AH26" s="815"/>
      <c r="AI26" s="815"/>
      <c r="AJ26" s="816"/>
      <c r="AK26" s="734" t="s">
        <v>386</v>
      </c>
      <c r="AL26" s="734"/>
      <c r="AM26" s="734"/>
      <c r="AN26" s="734"/>
      <c r="AO26" s="735"/>
      <c r="AP26" s="733" t="s">
        <v>387</v>
      </c>
      <c r="AQ26" s="734"/>
      <c r="AR26" s="734"/>
      <c r="AS26" s="734"/>
      <c r="AT26" s="735"/>
      <c r="AU26" s="733" t="s">
        <v>388</v>
      </c>
      <c r="AV26" s="734"/>
      <c r="AW26" s="734"/>
      <c r="AX26" s="734"/>
      <c r="AY26" s="735"/>
      <c r="AZ26" s="733" t="s">
        <v>389</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2">
      <c r="A28" s="230">
        <v>1</v>
      </c>
      <c r="B28" s="749" t="s">
        <v>390</v>
      </c>
      <c r="C28" s="750"/>
      <c r="D28" s="750"/>
      <c r="E28" s="750"/>
      <c r="F28" s="750"/>
      <c r="G28" s="750"/>
      <c r="H28" s="750"/>
      <c r="I28" s="750"/>
      <c r="J28" s="750"/>
      <c r="K28" s="750"/>
      <c r="L28" s="750"/>
      <c r="M28" s="750"/>
      <c r="N28" s="750"/>
      <c r="O28" s="750"/>
      <c r="P28" s="751"/>
      <c r="Q28" s="822">
        <v>4537</v>
      </c>
      <c r="R28" s="823"/>
      <c r="S28" s="823"/>
      <c r="T28" s="823"/>
      <c r="U28" s="823"/>
      <c r="V28" s="823">
        <v>4516</v>
      </c>
      <c r="W28" s="823"/>
      <c r="X28" s="823"/>
      <c r="Y28" s="823"/>
      <c r="Z28" s="823"/>
      <c r="AA28" s="823">
        <v>21</v>
      </c>
      <c r="AB28" s="823"/>
      <c r="AC28" s="823"/>
      <c r="AD28" s="823"/>
      <c r="AE28" s="824"/>
      <c r="AF28" s="825">
        <v>21</v>
      </c>
      <c r="AG28" s="823"/>
      <c r="AH28" s="823"/>
      <c r="AI28" s="823"/>
      <c r="AJ28" s="826"/>
      <c r="AK28" s="827">
        <v>448</v>
      </c>
      <c r="AL28" s="828"/>
      <c r="AM28" s="828"/>
      <c r="AN28" s="828"/>
      <c r="AO28" s="828"/>
      <c r="AP28" s="828" t="s">
        <v>550</v>
      </c>
      <c r="AQ28" s="828"/>
      <c r="AR28" s="828"/>
      <c r="AS28" s="828"/>
      <c r="AT28" s="828"/>
      <c r="AU28" s="828" t="s">
        <v>550</v>
      </c>
      <c r="AV28" s="828"/>
      <c r="AW28" s="828"/>
      <c r="AX28" s="828"/>
      <c r="AY28" s="828"/>
      <c r="AZ28" s="829" t="s">
        <v>550</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2">
      <c r="A29" s="230">
        <v>2</v>
      </c>
      <c r="B29" s="780" t="s">
        <v>391</v>
      </c>
      <c r="C29" s="781"/>
      <c r="D29" s="781"/>
      <c r="E29" s="781"/>
      <c r="F29" s="781"/>
      <c r="G29" s="781"/>
      <c r="H29" s="781"/>
      <c r="I29" s="781"/>
      <c r="J29" s="781"/>
      <c r="K29" s="781"/>
      <c r="L29" s="781"/>
      <c r="M29" s="781"/>
      <c r="N29" s="781"/>
      <c r="O29" s="781"/>
      <c r="P29" s="782"/>
      <c r="Q29" s="783">
        <v>4713</v>
      </c>
      <c r="R29" s="784"/>
      <c r="S29" s="784"/>
      <c r="T29" s="784"/>
      <c r="U29" s="784"/>
      <c r="V29" s="784">
        <v>4579</v>
      </c>
      <c r="W29" s="784"/>
      <c r="X29" s="784"/>
      <c r="Y29" s="784"/>
      <c r="Z29" s="784"/>
      <c r="AA29" s="784">
        <v>134</v>
      </c>
      <c r="AB29" s="784"/>
      <c r="AC29" s="784"/>
      <c r="AD29" s="784"/>
      <c r="AE29" s="785"/>
      <c r="AF29" s="786">
        <v>134</v>
      </c>
      <c r="AG29" s="787"/>
      <c r="AH29" s="787"/>
      <c r="AI29" s="787"/>
      <c r="AJ29" s="788"/>
      <c r="AK29" s="834">
        <v>767</v>
      </c>
      <c r="AL29" s="830"/>
      <c r="AM29" s="830"/>
      <c r="AN29" s="830"/>
      <c r="AO29" s="830"/>
      <c r="AP29" s="830" t="s">
        <v>550</v>
      </c>
      <c r="AQ29" s="830"/>
      <c r="AR29" s="830"/>
      <c r="AS29" s="830"/>
      <c r="AT29" s="830"/>
      <c r="AU29" s="830" t="s">
        <v>550</v>
      </c>
      <c r="AV29" s="830"/>
      <c r="AW29" s="830"/>
      <c r="AX29" s="830"/>
      <c r="AY29" s="830"/>
      <c r="AZ29" s="831" t="s">
        <v>550</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2">
      <c r="A30" s="230">
        <v>3</v>
      </c>
      <c r="B30" s="780" t="s">
        <v>392</v>
      </c>
      <c r="C30" s="781"/>
      <c r="D30" s="781"/>
      <c r="E30" s="781"/>
      <c r="F30" s="781"/>
      <c r="G30" s="781"/>
      <c r="H30" s="781"/>
      <c r="I30" s="781"/>
      <c r="J30" s="781"/>
      <c r="K30" s="781"/>
      <c r="L30" s="781"/>
      <c r="M30" s="781"/>
      <c r="N30" s="781"/>
      <c r="O30" s="781"/>
      <c r="P30" s="782"/>
      <c r="Q30" s="783">
        <v>853</v>
      </c>
      <c r="R30" s="784"/>
      <c r="S30" s="784"/>
      <c r="T30" s="784"/>
      <c r="U30" s="784"/>
      <c r="V30" s="784">
        <v>829</v>
      </c>
      <c r="W30" s="784"/>
      <c r="X30" s="784"/>
      <c r="Y30" s="784"/>
      <c r="Z30" s="784"/>
      <c r="AA30" s="784">
        <v>24</v>
      </c>
      <c r="AB30" s="784"/>
      <c r="AC30" s="784"/>
      <c r="AD30" s="784"/>
      <c r="AE30" s="785"/>
      <c r="AF30" s="786">
        <v>24</v>
      </c>
      <c r="AG30" s="787"/>
      <c r="AH30" s="787"/>
      <c r="AI30" s="787"/>
      <c r="AJ30" s="788"/>
      <c r="AK30" s="834">
        <v>133</v>
      </c>
      <c r="AL30" s="830"/>
      <c r="AM30" s="830"/>
      <c r="AN30" s="830"/>
      <c r="AO30" s="830"/>
      <c r="AP30" s="830" t="s">
        <v>550</v>
      </c>
      <c r="AQ30" s="830"/>
      <c r="AR30" s="830"/>
      <c r="AS30" s="830"/>
      <c r="AT30" s="830"/>
      <c r="AU30" s="830" t="s">
        <v>550</v>
      </c>
      <c r="AV30" s="830"/>
      <c r="AW30" s="830"/>
      <c r="AX30" s="830"/>
      <c r="AY30" s="830"/>
      <c r="AZ30" s="831" t="s">
        <v>550</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2">
      <c r="A31" s="230">
        <v>4</v>
      </c>
      <c r="B31" s="780" t="s">
        <v>393</v>
      </c>
      <c r="C31" s="781"/>
      <c r="D31" s="781"/>
      <c r="E31" s="781"/>
      <c r="F31" s="781"/>
      <c r="G31" s="781"/>
      <c r="H31" s="781"/>
      <c r="I31" s="781"/>
      <c r="J31" s="781"/>
      <c r="K31" s="781"/>
      <c r="L31" s="781"/>
      <c r="M31" s="781"/>
      <c r="N31" s="781"/>
      <c r="O31" s="781"/>
      <c r="P31" s="782"/>
      <c r="Q31" s="783">
        <v>950</v>
      </c>
      <c r="R31" s="784"/>
      <c r="S31" s="784"/>
      <c r="T31" s="784"/>
      <c r="U31" s="784"/>
      <c r="V31" s="784">
        <v>978</v>
      </c>
      <c r="W31" s="784"/>
      <c r="X31" s="784"/>
      <c r="Y31" s="784"/>
      <c r="Z31" s="784"/>
      <c r="AA31" s="784">
        <v>-28</v>
      </c>
      <c r="AB31" s="784"/>
      <c r="AC31" s="784"/>
      <c r="AD31" s="784"/>
      <c r="AE31" s="785"/>
      <c r="AF31" s="786">
        <v>732</v>
      </c>
      <c r="AG31" s="787"/>
      <c r="AH31" s="787"/>
      <c r="AI31" s="787"/>
      <c r="AJ31" s="788"/>
      <c r="AK31" s="834">
        <v>6</v>
      </c>
      <c r="AL31" s="830"/>
      <c r="AM31" s="830"/>
      <c r="AN31" s="830"/>
      <c r="AO31" s="830"/>
      <c r="AP31" s="830">
        <v>3177</v>
      </c>
      <c r="AQ31" s="830"/>
      <c r="AR31" s="830"/>
      <c r="AS31" s="830"/>
      <c r="AT31" s="830"/>
      <c r="AU31" s="830">
        <v>22</v>
      </c>
      <c r="AV31" s="830"/>
      <c r="AW31" s="830"/>
      <c r="AX31" s="830"/>
      <c r="AY31" s="830"/>
      <c r="AZ31" s="831" t="s">
        <v>550</v>
      </c>
      <c r="BA31" s="831"/>
      <c r="BB31" s="831"/>
      <c r="BC31" s="831"/>
      <c r="BD31" s="831"/>
      <c r="BE31" s="832" t="s">
        <v>394</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2">
      <c r="A32" s="230">
        <v>5</v>
      </c>
      <c r="B32" s="780" t="s">
        <v>395</v>
      </c>
      <c r="C32" s="781"/>
      <c r="D32" s="781"/>
      <c r="E32" s="781"/>
      <c r="F32" s="781"/>
      <c r="G32" s="781"/>
      <c r="H32" s="781"/>
      <c r="I32" s="781"/>
      <c r="J32" s="781"/>
      <c r="K32" s="781"/>
      <c r="L32" s="781"/>
      <c r="M32" s="781"/>
      <c r="N32" s="781"/>
      <c r="O32" s="781"/>
      <c r="P32" s="782"/>
      <c r="Q32" s="783">
        <v>1598</v>
      </c>
      <c r="R32" s="784"/>
      <c r="S32" s="784"/>
      <c r="T32" s="784"/>
      <c r="U32" s="784"/>
      <c r="V32" s="784">
        <v>1433</v>
      </c>
      <c r="W32" s="784"/>
      <c r="X32" s="784"/>
      <c r="Y32" s="784"/>
      <c r="Z32" s="784"/>
      <c r="AA32" s="784">
        <v>164</v>
      </c>
      <c r="AB32" s="784"/>
      <c r="AC32" s="784"/>
      <c r="AD32" s="784"/>
      <c r="AE32" s="785"/>
      <c r="AF32" s="786">
        <v>1310</v>
      </c>
      <c r="AG32" s="787"/>
      <c r="AH32" s="787"/>
      <c r="AI32" s="787"/>
      <c r="AJ32" s="788"/>
      <c r="AK32" s="834">
        <v>242</v>
      </c>
      <c r="AL32" s="830"/>
      <c r="AM32" s="830"/>
      <c r="AN32" s="830"/>
      <c r="AO32" s="830"/>
      <c r="AP32" s="830">
        <v>5394</v>
      </c>
      <c r="AQ32" s="830"/>
      <c r="AR32" s="830"/>
      <c r="AS32" s="830"/>
      <c r="AT32" s="830"/>
      <c r="AU32" s="830">
        <v>1106</v>
      </c>
      <c r="AV32" s="830"/>
      <c r="AW32" s="830"/>
      <c r="AX32" s="830"/>
      <c r="AY32" s="830"/>
      <c r="AZ32" s="831" t="s">
        <v>550</v>
      </c>
      <c r="BA32" s="831"/>
      <c r="BB32" s="831"/>
      <c r="BC32" s="831"/>
      <c r="BD32" s="831"/>
      <c r="BE32" s="832" t="s">
        <v>394</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2">
      <c r="A33" s="230">
        <v>6</v>
      </c>
      <c r="B33" s="780" t="s">
        <v>396</v>
      </c>
      <c r="C33" s="781"/>
      <c r="D33" s="781"/>
      <c r="E33" s="781"/>
      <c r="F33" s="781"/>
      <c r="G33" s="781"/>
      <c r="H33" s="781"/>
      <c r="I33" s="781"/>
      <c r="J33" s="781"/>
      <c r="K33" s="781"/>
      <c r="L33" s="781"/>
      <c r="M33" s="781"/>
      <c r="N33" s="781"/>
      <c r="O33" s="781"/>
      <c r="P33" s="782"/>
      <c r="Q33" s="783">
        <v>3039</v>
      </c>
      <c r="R33" s="784"/>
      <c r="S33" s="784"/>
      <c r="T33" s="784"/>
      <c r="U33" s="784"/>
      <c r="V33" s="784">
        <v>3708</v>
      </c>
      <c r="W33" s="784"/>
      <c r="X33" s="784"/>
      <c r="Y33" s="784"/>
      <c r="Z33" s="784"/>
      <c r="AA33" s="784">
        <v>-670</v>
      </c>
      <c r="AB33" s="784"/>
      <c r="AC33" s="784"/>
      <c r="AD33" s="784"/>
      <c r="AE33" s="785"/>
      <c r="AF33" s="786">
        <v>2585</v>
      </c>
      <c r="AG33" s="787"/>
      <c r="AH33" s="787"/>
      <c r="AI33" s="787"/>
      <c r="AJ33" s="788"/>
      <c r="AK33" s="834">
        <v>578</v>
      </c>
      <c r="AL33" s="830"/>
      <c r="AM33" s="830"/>
      <c r="AN33" s="830"/>
      <c r="AO33" s="830"/>
      <c r="AP33" s="830">
        <v>1325</v>
      </c>
      <c r="AQ33" s="830"/>
      <c r="AR33" s="830"/>
      <c r="AS33" s="830"/>
      <c r="AT33" s="830"/>
      <c r="AU33" s="830">
        <v>662</v>
      </c>
      <c r="AV33" s="830"/>
      <c r="AW33" s="830"/>
      <c r="AX33" s="830"/>
      <c r="AY33" s="830"/>
      <c r="AZ33" s="831" t="s">
        <v>550</v>
      </c>
      <c r="BA33" s="831"/>
      <c r="BB33" s="831"/>
      <c r="BC33" s="831"/>
      <c r="BD33" s="831"/>
      <c r="BE33" s="832" t="s">
        <v>394</v>
      </c>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2">
      <c r="A34" s="230">
        <v>7</v>
      </c>
      <c r="B34" s="780" t="s">
        <v>397</v>
      </c>
      <c r="C34" s="781"/>
      <c r="D34" s="781"/>
      <c r="E34" s="781"/>
      <c r="F34" s="781"/>
      <c r="G34" s="781"/>
      <c r="H34" s="781"/>
      <c r="I34" s="781"/>
      <c r="J34" s="781"/>
      <c r="K34" s="781"/>
      <c r="L34" s="781"/>
      <c r="M34" s="781"/>
      <c r="N34" s="781"/>
      <c r="O34" s="781"/>
      <c r="P34" s="782"/>
      <c r="Q34" s="783">
        <v>105</v>
      </c>
      <c r="R34" s="784"/>
      <c r="S34" s="784"/>
      <c r="T34" s="784"/>
      <c r="U34" s="784"/>
      <c r="V34" s="784">
        <v>105</v>
      </c>
      <c r="W34" s="784"/>
      <c r="X34" s="784"/>
      <c r="Y34" s="784"/>
      <c r="Z34" s="784"/>
      <c r="AA34" s="784">
        <v>0</v>
      </c>
      <c r="AB34" s="784"/>
      <c r="AC34" s="784"/>
      <c r="AD34" s="784"/>
      <c r="AE34" s="785"/>
      <c r="AF34" s="786" t="s">
        <v>122</v>
      </c>
      <c r="AG34" s="787"/>
      <c r="AH34" s="787"/>
      <c r="AI34" s="787"/>
      <c r="AJ34" s="788"/>
      <c r="AK34" s="834" t="s">
        <v>550</v>
      </c>
      <c r="AL34" s="830"/>
      <c r="AM34" s="830"/>
      <c r="AN34" s="830"/>
      <c r="AO34" s="830"/>
      <c r="AP34" s="830" t="s">
        <v>550</v>
      </c>
      <c r="AQ34" s="830"/>
      <c r="AR34" s="830"/>
      <c r="AS34" s="830"/>
      <c r="AT34" s="830"/>
      <c r="AU34" s="830" t="s">
        <v>550</v>
      </c>
      <c r="AV34" s="830"/>
      <c r="AW34" s="830"/>
      <c r="AX34" s="830"/>
      <c r="AY34" s="830"/>
      <c r="AZ34" s="831" t="s">
        <v>550</v>
      </c>
      <c r="BA34" s="831"/>
      <c r="BB34" s="831"/>
      <c r="BC34" s="831"/>
      <c r="BD34" s="831"/>
      <c r="BE34" s="832" t="s">
        <v>398</v>
      </c>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2">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2">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2">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2">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2">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2">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2">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2">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2">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2">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2">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2">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2">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2">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2">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2">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2">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2">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2">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2">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2">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2">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2">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2">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2">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2">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5">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2">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399</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5">
      <c r="A63" s="228" t="s">
        <v>378</v>
      </c>
      <c r="B63" s="789" t="s">
        <v>400</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4805</v>
      </c>
      <c r="AG63" s="844"/>
      <c r="AH63" s="844"/>
      <c r="AI63" s="844"/>
      <c r="AJ63" s="845"/>
      <c r="AK63" s="846"/>
      <c r="AL63" s="841"/>
      <c r="AM63" s="841"/>
      <c r="AN63" s="841"/>
      <c r="AO63" s="841"/>
      <c r="AP63" s="844">
        <v>9896</v>
      </c>
      <c r="AQ63" s="844"/>
      <c r="AR63" s="844"/>
      <c r="AS63" s="844"/>
      <c r="AT63" s="844"/>
      <c r="AU63" s="844">
        <v>1790</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5">
      <c r="A65" s="220" t="s">
        <v>401</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2">
      <c r="A66" s="727" t="s">
        <v>402</v>
      </c>
      <c r="B66" s="728"/>
      <c r="C66" s="728"/>
      <c r="D66" s="728"/>
      <c r="E66" s="728"/>
      <c r="F66" s="728"/>
      <c r="G66" s="728"/>
      <c r="H66" s="728"/>
      <c r="I66" s="728"/>
      <c r="J66" s="728"/>
      <c r="K66" s="728"/>
      <c r="L66" s="728"/>
      <c r="M66" s="728"/>
      <c r="N66" s="728"/>
      <c r="O66" s="728"/>
      <c r="P66" s="729"/>
      <c r="Q66" s="733" t="s">
        <v>382</v>
      </c>
      <c r="R66" s="734"/>
      <c r="S66" s="734"/>
      <c r="T66" s="734"/>
      <c r="U66" s="735"/>
      <c r="V66" s="733" t="s">
        <v>383</v>
      </c>
      <c r="W66" s="734"/>
      <c r="X66" s="734"/>
      <c r="Y66" s="734"/>
      <c r="Z66" s="735"/>
      <c r="AA66" s="733" t="s">
        <v>384</v>
      </c>
      <c r="AB66" s="734"/>
      <c r="AC66" s="734"/>
      <c r="AD66" s="734"/>
      <c r="AE66" s="735"/>
      <c r="AF66" s="854" t="s">
        <v>385</v>
      </c>
      <c r="AG66" s="815"/>
      <c r="AH66" s="815"/>
      <c r="AI66" s="815"/>
      <c r="AJ66" s="855"/>
      <c r="AK66" s="733" t="s">
        <v>386</v>
      </c>
      <c r="AL66" s="728"/>
      <c r="AM66" s="728"/>
      <c r="AN66" s="728"/>
      <c r="AO66" s="729"/>
      <c r="AP66" s="733" t="s">
        <v>387</v>
      </c>
      <c r="AQ66" s="734"/>
      <c r="AR66" s="734"/>
      <c r="AS66" s="734"/>
      <c r="AT66" s="735"/>
      <c r="AU66" s="733" t="s">
        <v>403</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2">
      <c r="A68" s="224">
        <v>1</v>
      </c>
      <c r="B68" s="869" t="s">
        <v>551</v>
      </c>
      <c r="C68" s="870"/>
      <c r="D68" s="870"/>
      <c r="E68" s="870"/>
      <c r="F68" s="870"/>
      <c r="G68" s="870"/>
      <c r="H68" s="870"/>
      <c r="I68" s="870"/>
      <c r="J68" s="870"/>
      <c r="K68" s="870"/>
      <c r="L68" s="870"/>
      <c r="M68" s="870"/>
      <c r="N68" s="870"/>
      <c r="O68" s="870"/>
      <c r="P68" s="871"/>
      <c r="Q68" s="872">
        <v>3712</v>
      </c>
      <c r="R68" s="866"/>
      <c r="S68" s="866"/>
      <c r="T68" s="866"/>
      <c r="U68" s="866"/>
      <c r="V68" s="866">
        <v>3275</v>
      </c>
      <c r="W68" s="866"/>
      <c r="X68" s="866"/>
      <c r="Y68" s="866"/>
      <c r="Z68" s="866"/>
      <c r="AA68" s="866">
        <v>437</v>
      </c>
      <c r="AB68" s="866"/>
      <c r="AC68" s="866"/>
      <c r="AD68" s="866"/>
      <c r="AE68" s="866"/>
      <c r="AF68" s="866">
        <v>437</v>
      </c>
      <c r="AG68" s="866"/>
      <c r="AH68" s="866"/>
      <c r="AI68" s="866"/>
      <c r="AJ68" s="866"/>
      <c r="AK68" s="866">
        <v>64</v>
      </c>
      <c r="AL68" s="866"/>
      <c r="AM68" s="866"/>
      <c r="AN68" s="866"/>
      <c r="AO68" s="866"/>
      <c r="AP68" s="866" t="s">
        <v>550</v>
      </c>
      <c r="AQ68" s="866"/>
      <c r="AR68" s="866"/>
      <c r="AS68" s="866"/>
      <c r="AT68" s="866"/>
      <c r="AU68" s="866" t="s">
        <v>550</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2">
      <c r="A69" s="226">
        <v>2</v>
      </c>
      <c r="B69" s="873" t="s">
        <v>552</v>
      </c>
      <c r="C69" s="874"/>
      <c r="D69" s="874"/>
      <c r="E69" s="874"/>
      <c r="F69" s="874"/>
      <c r="G69" s="874"/>
      <c r="H69" s="874"/>
      <c r="I69" s="874"/>
      <c r="J69" s="874"/>
      <c r="K69" s="874"/>
      <c r="L69" s="874"/>
      <c r="M69" s="874"/>
      <c r="N69" s="874"/>
      <c r="O69" s="874"/>
      <c r="P69" s="875"/>
      <c r="Q69" s="876">
        <v>31</v>
      </c>
      <c r="R69" s="830"/>
      <c r="S69" s="830"/>
      <c r="T69" s="830"/>
      <c r="U69" s="830"/>
      <c r="V69" s="830">
        <v>31</v>
      </c>
      <c r="W69" s="830"/>
      <c r="X69" s="830"/>
      <c r="Y69" s="830"/>
      <c r="Z69" s="830"/>
      <c r="AA69" s="830" t="s">
        <v>550</v>
      </c>
      <c r="AB69" s="830"/>
      <c r="AC69" s="830"/>
      <c r="AD69" s="830"/>
      <c r="AE69" s="830"/>
      <c r="AF69" s="830" t="s">
        <v>550</v>
      </c>
      <c r="AG69" s="830"/>
      <c r="AH69" s="830"/>
      <c r="AI69" s="830"/>
      <c r="AJ69" s="830"/>
      <c r="AK69" s="830">
        <v>1</v>
      </c>
      <c r="AL69" s="830"/>
      <c r="AM69" s="830"/>
      <c r="AN69" s="830"/>
      <c r="AO69" s="830"/>
      <c r="AP69" s="830" t="s">
        <v>550</v>
      </c>
      <c r="AQ69" s="830"/>
      <c r="AR69" s="830"/>
      <c r="AS69" s="830"/>
      <c r="AT69" s="830"/>
      <c r="AU69" s="830" t="s">
        <v>550</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2">
      <c r="A70" s="226">
        <v>3</v>
      </c>
      <c r="B70" s="873" t="s">
        <v>553</v>
      </c>
      <c r="C70" s="874"/>
      <c r="D70" s="874"/>
      <c r="E70" s="874"/>
      <c r="F70" s="874"/>
      <c r="G70" s="874"/>
      <c r="H70" s="874"/>
      <c r="I70" s="874"/>
      <c r="J70" s="874"/>
      <c r="K70" s="874"/>
      <c r="L70" s="874"/>
      <c r="M70" s="874"/>
      <c r="N70" s="874"/>
      <c r="O70" s="874"/>
      <c r="P70" s="875"/>
      <c r="Q70" s="876">
        <v>218</v>
      </c>
      <c r="R70" s="830"/>
      <c r="S70" s="830"/>
      <c r="T70" s="830"/>
      <c r="U70" s="830"/>
      <c r="V70" s="830">
        <v>189</v>
      </c>
      <c r="W70" s="830"/>
      <c r="X70" s="830"/>
      <c r="Y70" s="830"/>
      <c r="Z70" s="830"/>
      <c r="AA70" s="830">
        <v>28</v>
      </c>
      <c r="AB70" s="830"/>
      <c r="AC70" s="830"/>
      <c r="AD70" s="830"/>
      <c r="AE70" s="830"/>
      <c r="AF70" s="830">
        <v>28</v>
      </c>
      <c r="AG70" s="830"/>
      <c r="AH70" s="830"/>
      <c r="AI70" s="830"/>
      <c r="AJ70" s="830"/>
      <c r="AK70" s="830" t="s">
        <v>550</v>
      </c>
      <c r="AL70" s="830"/>
      <c r="AM70" s="830"/>
      <c r="AN70" s="830"/>
      <c r="AO70" s="830"/>
      <c r="AP70" s="830">
        <v>92</v>
      </c>
      <c r="AQ70" s="830"/>
      <c r="AR70" s="830"/>
      <c r="AS70" s="830"/>
      <c r="AT70" s="830"/>
      <c r="AU70" s="830">
        <v>35</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2">
      <c r="A71" s="226">
        <v>4</v>
      </c>
      <c r="B71" s="873" t="s">
        <v>554</v>
      </c>
      <c r="C71" s="874"/>
      <c r="D71" s="874"/>
      <c r="E71" s="874"/>
      <c r="F71" s="874"/>
      <c r="G71" s="874"/>
      <c r="H71" s="874"/>
      <c r="I71" s="874"/>
      <c r="J71" s="874"/>
      <c r="K71" s="874"/>
      <c r="L71" s="874"/>
      <c r="M71" s="874"/>
      <c r="N71" s="874"/>
      <c r="O71" s="874"/>
      <c r="P71" s="875"/>
      <c r="Q71" s="876">
        <v>5170</v>
      </c>
      <c r="R71" s="830"/>
      <c r="S71" s="830"/>
      <c r="T71" s="830"/>
      <c r="U71" s="830"/>
      <c r="V71" s="830">
        <v>5079</v>
      </c>
      <c r="W71" s="830"/>
      <c r="X71" s="830"/>
      <c r="Y71" s="830"/>
      <c r="Z71" s="830"/>
      <c r="AA71" s="830">
        <v>92</v>
      </c>
      <c r="AB71" s="830"/>
      <c r="AC71" s="830"/>
      <c r="AD71" s="830"/>
      <c r="AE71" s="830"/>
      <c r="AF71" s="830">
        <v>92</v>
      </c>
      <c r="AG71" s="830"/>
      <c r="AH71" s="830"/>
      <c r="AI71" s="830"/>
      <c r="AJ71" s="830"/>
      <c r="AK71" s="830">
        <v>39</v>
      </c>
      <c r="AL71" s="830"/>
      <c r="AM71" s="830"/>
      <c r="AN71" s="830"/>
      <c r="AO71" s="830"/>
      <c r="AP71" s="830">
        <v>3230</v>
      </c>
      <c r="AQ71" s="830"/>
      <c r="AR71" s="830"/>
      <c r="AS71" s="830"/>
      <c r="AT71" s="830"/>
      <c r="AU71" s="830">
        <v>556</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2">
      <c r="A72" s="226">
        <v>5</v>
      </c>
      <c r="B72" s="873" t="s">
        <v>555</v>
      </c>
      <c r="C72" s="874"/>
      <c r="D72" s="874"/>
      <c r="E72" s="874"/>
      <c r="F72" s="874"/>
      <c r="G72" s="874"/>
      <c r="H72" s="874"/>
      <c r="I72" s="874"/>
      <c r="J72" s="874"/>
      <c r="K72" s="874"/>
      <c r="L72" s="874"/>
      <c r="M72" s="874"/>
      <c r="N72" s="874"/>
      <c r="O72" s="874"/>
      <c r="P72" s="875"/>
      <c r="Q72" s="876">
        <v>80</v>
      </c>
      <c r="R72" s="830"/>
      <c r="S72" s="830"/>
      <c r="T72" s="830"/>
      <c r="U72" s="830"/>
      <c r="V72" s="830">
        <v>77</v>
      </c>
      <c r="W72" s="830"/>
      <c r="X72" s="830"/>
      <c r="Y72" s="830"/>
      <c r="Z72" s="830"/>
      <c r="AA72" s="830">
        <v>2</v>
      </c>
      <c r="AB72" s="830"/>
      <c r="AC72" s="830"/>
      <c r="AD72" s="830"/>
      <c r="AE72" s="830"/>
      <c r="AF72" s="830">
        <v>2</v>
      </c>
      <c r="AG72" s="830"/>
      <c r="AH72" s="830"/>
      <c r="AI72" s="830"/>
      <c r="AJ72" s="830"/>
      <c r="AK72" s="830" t="s">
        <v>550</v>
      </c>
      <c r="AL72" s="830"/>
      <c r="AM72" s="830"/>
      <c r="AN72" s="830"/>
      <c r="AO72" s="830"/>
      <c r="AP72" s="830" t="s">
        <v>550</v>
      </c>
      <c r="AQ72" s="830"/>
      <c r="AR72" s="830"/>
      <c r="AS72" s="830"/>
      <c r="AT72" s="830"/>
      <c r="AU72" s="830" t="s">
        <v>550</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2">
      <c r="A73" s="226">
        <v>6</v>
      </c>
      <c r="B73" s="873" t="s">
        <v>556</v>
      </c>
      <c r="C73" s="874"/>
      <c r="D73" s="874"/>
      <c r="E73" s="874"/>
      <c r="F73" s="874"/>
      <c r="G73" s="874"/>
      <c r="H73" s="874"/>
      <c r="I73" s="874"/>
      <c r="J73" s="874"/>
      <c r="K73" s="874"/>
      <c r="L73" s="874"/>
      <c r="M73" s="874"/>
      <c r="N73" s="874"/>
      <c r="O73" s="874"/>
      <c r="P73" s="875"/>
      <c r="Q73" s="876">
        <v>171</v>
      </c>
      <c r="R73" s="830"/>
      <c r="S73" s="830"/>
      <c r="T73" s="830"/>
      <c r="U73" s="830"/>
      <c r="V73" s="830">
        <v>154</v>
      </c>
      <c r="W73" s="830"/>
      <c r="X73" s="830"/>
      <c r="Y73" s="830"/>
      <c r="Z73" s="830"/>
      <c r="AA73" s="830">
        <v>16</v>
      </c>
      <c r="AB73" s="830"/>
      <c r="AC73" s="830"/>
      <c r="AD73" s="830"/>
      <c r="AE73" s="830"/>
      <c r="AF73" s="830">
        <v>16</v>
      </c>
      <c r="AG73" s="830"/>
      <c r="AH73" s="830"/>
      <c r="AI73" s="830"/>
      <c r="AJ73" s="830"/>
      <c r="AK73" s="830" t="s">
        <v>550</v>
      </c>
      <c r="AL73" s="830"/>
      <c r="AM73" s="830"/>
      <c r="AN73" s="830"/>
      <c r="AO73" s="830"/>
      <c r="AP73" s="830" t="s">
        <v>550</v>
      </c>
      <c r="AQ73" s="830"/>
      <c r="AR73" s="830"/>
      <c r="AS73" s="830"/>
      <c r="AT73" s="830"/>
      <c r="AU73" s="830" t="s">
        <v>550</v>
      </c>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2">
      <c r="A74" s="226">
        <v>7</v>
      </c>
      <c r="B74" s="873" t="s">
        <v>557</v>
      </c>
      <c r="C74" s="874"/>
      <c r="D74" s="874"/>
      <c r="E74" s="874"/>
      <c r="F74" s="874"/>
      <c r="G74" s="874"/>
      <c r="H74" s="874"/>
      <c r="I74" s="874"/>
      <c r="J74" s="874"/>
      <c r="K74" s="874"/>
      <c r="L74" s="874"/>
      <c r="M74" s="874"/>
      <c r="N74" s="874"/>
      <c r="O74" s="874"/>
      <c r="P74" s="875"/>
      <c r="Q74" s="876">
        <v>196156</v>
      </c>
      <c r="R74" s="830"/>
      <c r="S74" s="830"/>
      <c r="T74" s="830"/>
      <c r="U74" s="830"/>
      <c r="V74" s="830">
        <v>192212</v>
      </c>
      <c r="W74" s="830"/>
      <c r="X74" s="830"/>
      <c r="Y74" s="830"/>
      <c r="Z74" s="830"/>
      <c r="AA74" s="830">
        <v>3944</v>
      </c>
      <c r="AB74" s="830"/>
      <c r="AC74" s="830"/>
      <c r="AD74" s="830"/>
      <c r="AE74" s="830"/>
      <c r="AF74" s="830">
        <v>3944</v>
      </c>
      <c r="AG74" s="830"/>
      <c r="AH74" s="830"/>
      <c r="AI74" s="830"/>
      <c r="AJ74" s="830"/>
      <c r="AK74" s="830">
        <v>1663</v>
      </c>
      <c r="AL74" s="830"/>
      <c r="AM74" s="830"/>
      <c r="AN74" s="830"/>
      <c r="AO74" s="830"/>
      <c r="AP74" s="830" t="s">
        <v>550</v>
      </c>
      <c r="AQ74" s="830"/>
      <c r="AR74" s="830"/>
      <c r="AS74" s="830"/>
      <c r="AT74" s="830"/>
      <c r="AU74" s="830" t="s">
        <v>550</v>
      </c>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2">
      <c r="A75" s="226">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2">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2">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2">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2">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2">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2">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2">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2">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2">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2">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2">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2">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5">
      <c r="A88" s="228" t="s">
        <v>378</v>
      </c>
      <c r="B88" s="789" t="s">
        <v>404</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4519</v>
      </c>
      <c r="AG88" s="844"/>
      <c r="AH88" s="844"/>
      <c r="AI88" s="844"/>
      <c r="AJ88" s="844"/>
      <c r="AK88" s="841"/>
      <c r="AL88" s="841"/>
      <c r="AM88" s="841"/>
      <c r="AN88" s="841"/>
      <c r="AO88" s="841"/>
      <c r="AP88" s="844">
        <v>3322</v>
      </c>
      <c r="AQ88" s="844"/>
      <c r="AR88" s="844"/>
      <c r="AS88" s="844"/>
      <c r="AT88" s="844"/>
      <c r="AU88" s="844">
        <v>591</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378</v>
      </c>
      <c r="BR102" s="789" t="s">
        <v>405</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40</v>
      </c>
      <c r="CS102" s="852"/>
      <c r="CT102" s="852"/>
      <c r="CU102" s="852"/>
      <c r="CV102" s="891"/>
      <c r="CW102" s="890"/>
      <c r="CX102" s="852"/>
      <c r="CY102" s="852"/>
      <c r="CZ102" s="852"/>
      <c r="DA102" s="891"/>
      <c r="DB102" s="890"/>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406</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407</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408</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409</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17" t="s">
        <v>410</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411</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2">
      <c r="A109" s="912" t="s">
        <v>412</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413</v>
      </c>
      <c r="AB109" s="893"/>
      <c r="AC109" s="893"/>
      <c r="AD109" s="893"/>
      <c r="AE109" s="894"/>
      <c r="AF109" s="892" t="s">
        <v>414</v>
      </c>
      <c r="AG109" s="893"/>
      <c r="AH109" s="893"/>
      <c r="AI109" s="893"/>
      <c r="AJ109" s="894"/>
      <c r="AK109" s="892" t="s">
        <v>294</v>
      </c>
      <c r="AL109" s="893"/>
      <c r="AM109" s="893"/>
      <c r="AN109" s="893"/>
      <c r="AO109" s="894"/>
      <c r="AP109" s="892" t="s">
        <v>415</v>
      </c>
      <c r="AQ109" s="893"/>
      <c r="AR109" s="893"/>
      <c r="AS109" s="893"/>
      <c r="AT109" s="895"/>
      <c r="AU109" s="912" t="s">
        <v>412</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413</v>
      </c>
      <c r="BR109" s="893"/>
      <c r="BS109" s="893"/>
      <c r="BT109" s="893"/>
      <c r="BU109" s="894"/>
      <c r="BV109" s="892" t="s">
        <v>414</v>
      </c>
      <c r="BW109" s="893"/>
      <c r="BX109" s="893"/>
      <c r="BY109" s="893"/>
      <c r="BZ109" s="894"/>
      <c r="CA109" s="892" t="s">
        <v>294</v>
      </c>
      <c r="CB109" s="893"/>
      <c r="CC109" s="893"/>
      <c r="CD109" s="893"/>
      <c r="CE109" s="894"/>
      <c r="CF109" s="913" t="s">
        <v>415</v>
      </c>
      <c r="CG109" s="913"/>
      <c r="CH109" s="913"/>
      <c r="CI109" s="913"/>
      <c r="CJ109" s="913"/>
      <c r="CK109" s="892" t="s">
        <v>416</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413</v>
      </c>
      <c r="DH109" s="893"/>
      <c r="DI109" s="893"/>
      <c r="DJ109" s="893"/>
      <c r="DK109" s="894"/>
      <c r="DL109" s="892" t="s">
        <v>414</v>
      </c>
      <c r="DM109" s="893"/>
      <c r="DN109" s="893"/>
      <c r="DO109" s="893"/>
      <c r="DP109" s="894"/>
      <c r="DQ109" s="892" t="s">
        <v>294</v>
      </c>
      <c r="DR109" s="893"/>
      <c r="DS109" s="893"/>
      <c r="DT109" s="893"/>
      <c r="DU109" s="894"/>
      <c r="DV109" s="892" t="s">
        <v>415</v>
      </c>
      <c r="DW109" s="893"/>
      <c r="DX109" s="893"/>
      <c r="DY109" s="893"/>
      <c r="DZ109" s="895"/>
    </row>
    <row r="110" spans="1:131" s="218" customFormat="1" ht="26.25" customHeight="1" x14ac:dyDescent="0.2">
      <c r="A110" s="896" t="s">
        <v>417</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2345534</v>
      </c>
      <c r="AB110" s="900"/>
      <c r="AC110" s="900"/>
      <c r="AD110" s="900"/>
      <c r="AE110" s="901"/>
      <c r="AF110" s="902">
        <v>2357516</v>
      </c>
      <c r="AG110" s="900"/>
      <c r="AH110" s="900"/>
      <c r="AI110" s="900"/>
      <c r="AJ110" s="901"/>
      <c r="AK110" s="902">
        <v>2427227</v>
      </c>
      <c r="AL110" s="900"/>
      <c r="AM110" s="900"/>
      <c r="AN110" s="900"/>
      <c r="AO110" s="901"/>
      <c r="AP110" s="903">
        <v>19.899999999999999</v>
      </c>
      <c r="AQ110" s="904"/>
      <c r="AR110" s="904"/>
      <c r="AS110" s="904"/>
      <c r="AT110" s="905"/>
      <c r="AU110" s="906" t="s">
        <v>69</v>
      </c>
      <c r="AV110" s="907"/>
      <c r="AW110" s="907"/>
      <c r="AX110" s="907"/>
      <c r="AY110" s="907"/>
      <c r="AZ110" s="929" t="s">
        <v>418</v>
      </c>
      <c r="BA110" s="897"/>
      <c r="BB110" s="897"/>
      <c r="BC110" s="897"/>
      <c r="BD110" s="897"/>
      <c r="BE110" s="897"/>
      <c r="BF110" s="897"/>
      <c r="BG110" s="897"/>
      <c r="BH110" s="897"/>
      <c r="BI110" s="897"/>
      <c r="BJ110" s="897"/>
      <c r="BK110" s="897"/>
      <c r="BL110" s="897"/>
      <c r="BM110" s="897"/>
      <c r="BN110" s="897"/>
      <c r="BO110" s="897"/>
      <c r="BP110" s="898"/>
      <c r="BQ110" s="930">
        <v>26948580</v>
      </c>
      <c r="BR110" s="931"/>
      <c r="BS110" s="931"/>
      <c r="BT110" s="931"/>
      <c r="BU110" s="931"/>
      <c r="BV110" s="931">
        <v>26881271</v>
      </c>
      <c r="BW110" s="931"/>
      <c r="BX110" s="931"/>
      <c r="BY110" s="931"/>
      <c r="BZ110" s="931"/>
      <c r="CA110" s="931">
        <v>26133755</v>
      </c>
      <c r="CB110" s="931"/>
      <c r="CC110" s="931"/>
      <c r="CD110" s="931"/>
      <c r="CE110" s="931"/>
      <c r="CF110" s="944">
        <v>214.6</v>
      </c>
      <c r="CG110" s="945"/>
      <c r="CH110" s="945"/>
      <c r="CI110" s="945"/>
      <c r="CJ110" s="945"/>
      <c r="CK110" s="946" t="s">
        <v>419</v>
      </c>
      <c r="CL110" s="947"/>
      <c r="CM110" s="929" t="s">
        <v>420</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v>534231</v>
      </c>
      <c r="DH110" s="931"/>
      <c r="DI110" s="931"/>
      <c r="DJ110" s="931"/>
      <c r="DK110" s="931"/>
      <c r="DL110" s="931">
        <v>438098</v>
      </c>
      <c r="DM110" s="931"/>
      <c r="DN110" s="931"/>
      <c r="DO110" s="931"/>
      <c r="DP110" s="931"/>
      <c r="DQ110" s="931">
        <v>412026</v>
      </c>
      <c r="DR110" s="931"/>
      <c r="DS110" s="931"/>
      <c r="DT110" s="931"/>
      <c r="DU110" s="931"/>
      <c r="DV110" s="932">
        <v>3.4</v>
      </c>
      <c r="DW110" s="932"/>
      <c r="DX110" s="932"/>
      <c r="DY110" s="932"/>
      <c r="DZ110" s="933"/>
    </row>
    <row r="111" spans="1:131" s="218" customFormat="1" ht="26.25" customHeight="1" x14ac:dyDescent="0.2">
      <c r="A111" s="934" t="s">
        <v>421</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422</v>
      </c>
      <c r="BA111" s="923"/>
      <c r="BB111" s="923"/>
      <c r="BC111" s="923"/>
      <c r="BD111" s="923"/>
      <c r="BE111" s="923"/>
      <c r="BF111" s="923"/>
      <c r="BG111" s="923"/>
      <c r="BH111" s="923"/>
      <c r="BI111" s="923"/>
      <c r="BJ111" s="923"/>
      <c r="BK111" s="923"/>
      <c r="BL111" s="923"/>
      <c r="BM111" s="923"/>
      <c r="BN111" s="923"/>
      <c r="BO111" s="923"/>
      <c r="BP111" s="924"/>
      <c r="BQ111" s="925">
        <v>534231</v>
      </c>
      <c r="BR111" s="926"/>
      <c r="BS111" s="926"/>
      <c r="BT111" s="926"/>
      <c r="BU111" s="926"/>
      <c r="BV111" s="926">
        <v>438098</v>
      </c>
      <c r="BW111" s="926"/>
      <c r="BX111" s="926"/>
      <c r="BY111" s="926"/>
      <c r="BZ111" s="926"/>
      <c r="CA111" s="926">
        <v>412026</v>
      </c>
      <c r="CB111" s="926"/>
      <c r="CC111" s="926"/>
      <c r="CD111" s="926"/>
      <c r="CE111" s="926"/>
      <c r="CF111" s="920">
        <v>3.4</v>
      </c>
      <c r="CG111" s="921"/>
      <c r="CH111" s="921"/>
      <c r="CI111" s="921"/>
      <c r="CJ111" s="921"/>
      <c r="CK111" s="948"/>
      <c r="CL111" s="949"/>
      <c r="CM111" s="922" t="s">
        <v>423</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2">
      <c r="A112" s="952" t="s">
        <v>424</v>
      </c>
      <c r="B112" s="953"/>
      <c r="C112" s="923" t="s">
        <v>425</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426</v>
      </c>
      <c r="BA112" s="923"/>
      <c r="BB112" s="923"/>
      <c r="BC112" s="923"/>
      <c r="BD112" s="923"/>
      <c r="BE112" s="923"/>
      <c r="BF112" s="923"/>
      <c r="BG112" s="923"/>
      <c r="BH112" s="923"/>
      <c r="BI112" s="923"/>
      <c r="BJ112" s="923"/>
      <c r="BK112" s="923"/>
      <c r="BL112" s="923"/>
      <c r="BM112" s="923"/>
      <c r="BN112" s="923"/>
      <c r="BO112" s="923"/>
      <c r="BP112" s="924"/>
      <c r="BQ112" s="925">
        <v>2166597</v>
      </c>
      <c r="BR112" s="926"/>
      <c r="BS112" s="926"/>
      <c r="BT112" s="926"/>
      <c r="BU112" s="926"/>
      <c r="BV112" s="926">
        <v>1486348</v>
      </c>
      <c r="BW112" s="926"/>
      <c r="BX112" s="926"/>
      <c r="BY112" s="926"/>
      <c r="BZ112" s="926"/>
      <c r="CA112" s="926">
        <v>1790498</v>
      </c>
      <c r="CB112" s="926"/>
      <c r="CC112" s="926"/>
      <c r="CD112" s="926"/>
      <c r="CE112" s="926"/>
      <c r="CF112" s="920">
        <v>14.7</v>
      </c>
      <c r="CG112" s="921"/>
      <c r="CH112" s="921"/>
      <c r="CI112" s="921"/>
      <c r="CJ112" s="921"/>
      <c r="CK112" s="948"/>
      <c r="CL112" s="949"/>
      <c r="CM112" s="922" t="s">
        <v>427</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2">
      <c r="A113" s="954"/>
      <c r="B113" s="955"/>
      <c r="C113" s="923" t="s">
        <v>428</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196126</v>
      </c>
      <c r="AB113" s="938"/>
      <c r="AC113" s="938"/>
      <c r="AD113" s="938"/>
      <c r="AE113" s="939"/>
      <c r="AF113" s="940">
        <v>325617</v>
      </c>
      <c r="AG113" s="938"/>
      <c r="AH113" s="938"/>
      <c r="AI113" s="938"/>
      <c r="AJ113" s="939"/>
      <c r="AK113" s="940">
        <v>287846</v>
      </c>
      <c r="AL113" s="938"/>
      <c r="AM113" s="938"/>
      <c r="AN113" s="938"/>
      <c r="AO113" s="939"/>
      <c r="AP113" s="941">
        <v>2.4</v>
      </c>
      <c r="AQ113" s="942"/>
      <c r="AR113" s="942"/>
      <c r="AS113" s="942"/>
      <c r="AT113" s="943"/>
      <c r="AU113" s="908"/>
      <c r="AV113" s="909"/>
      <c r="AW113" s="909"/>
      <c r="AX113" s="909"/>
      <c r="AY113" s="909"/>
      <c r="AZ113" s="922" t="s">
        <v>429</v>
      </c>
      <c r="BA113" s="923"/>
      <c r="BB113" s="923"/>
      <c r="BC113" s="923"/>
      <c r="BD113" s="923"/>
      <c r="BE113" s="923"/>
      <c r="BF113" s="923"/>
      <c r="BG113" s="923"/>
      <c r="BH113" s="923"/>
      <c r="BI113" s="923"/>
      <c r="BJ113" s="923"/>
      <c r="BK113" s="923"/>
      <c r="BL113" s="923"/>
      <c r="BM113" s="923"/>
      <c r="BN113" s="923"/>
      <c r="BO113" s="923"/>
      <c r="BP113" s="924"/>
      <c r="BQ113" s="925">
        <v>513001</v>
      </c>
      <c r="BR113" s="926"/>
      <c r="BS113" s="926"/>
      <c r="BT113" s="926"/>
      <c r="BU113" s="926"/>
      <c r="BV113" s="926">
        <v>592400</v>
      </c>
      <c r="BW113" s="926"/>
      <c r="BX113" s="926"/>
      <c r="BY113" s="926"/>
      <c r="BZ113" s="926"/>
      <c r="CA113" s="926">
        <v>591346</v>
      </c>
      <c r="CB113" s="926"/>
      <c r="CC113" s="926"/>
      <c r="CD113" s="926"/>
      <c r="CE113" s="926"/>
      <c r="CF113" s="920">
        <v>4.9000000000000004</v>
      </c>
      <c r="CG113" s="921"/>
      <c r="CH113" s="921"/>
      <c r="CI113" s="921"/>
      <c r="CJ113" s="921"/>
      <c r="CK113" s="948"/>
      <c r="CL113" s="949"/>
      <c r="CM113" s="922" t="s">
        <v>430</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2">
      <c r="A114" s="954"/>
      <c r="B114" s="955"/>
      <c r="C114" s="923" t="s">
        <v>431</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75303</v>
      </c>
      <c r="AB114" s="959"/>
      <c r="AC114" s="959"/>
      <c r="AD114" s="959"/>
      <c r="AE114" s="960"/>
      <c r="AF114" s="961">
        <v>71453</v>
      </c>
      <c r="AG114" s="959"/>
      <c r="AH114" s="959"/>
      <c r="AI114" s="959"/>
      <c r="AJ114" s="960"/>
      <c r="AK114" s="961">
        <v>92844</v>
      </c>
      <c r="AL114" s="959"/>
      <c r="AM114" s="959"/>
      <c r="AN114" s="959"/>
      <c r="AO114" s="960"/>
      <c r="AP114" s="962">
        <v>0.8</v>
      </c>
      <c r="AQ114" s="963"/>
      <c r="AR114" s="963"/>
      <c r="AS114" s="963"/>
      <c r="AT114" s="964"/>
      <c r="AU114" s="908"/>
      <c r="AV114" s="909"/>
      <c r="AW114" s="909"/>
      <c r="AX114" s="909"/>
      <c r="AY114" s="909"/>
      <c r="AZ114" s="922" t="s">
        <v>432</v>
      </c>
      <c r="BA114" s="923"/>
      <c r="BB114" s="923"/>
      <c r="BC114" s="923"/>
      <c r="BD114" s="923"/>
      <c r="BE114" s="923"/>
      <c r="BF114" s="923"/>
      <c r="BG114" s="923"/>
      <c r="BH114" s="923"/>
      <c r="BI114" s="923"/>
      <c r="BJ114" s="923"/>
      <c r="BK114" s="923"/>
      <c r="BL114" s="923"/>
      <c r="BM114" s="923"/>
      <c r="BN114" s="923"/>
      <c r="BO114" s="923"/>
      <c r="BP114" s="924"/>
      <c r="BQ114" s="925">
        <v>236251</v>
      </c>
      <c r="BR114" s="926"/>
      <c r="BS114" s="926"/>
      <c r="BT114" s="926"/>
      <c r="BU114" s="926"/>
      <c r="BV114" s="926" t="s">
        <v>122</v>
      </c>
      <c r="BW114" s="926"/>
      <c r="BX114" s="926"/>
      <c r="BY114" s="926"/>
      <c r="BZ114" s="926"/>
      <c r="CA114" s="926" t="s">
        <v>122</v>
      </c>
      <c r="CB114" s="926"/>
      <c r="CC114" s="926"/>
      <c r="CD114" s="926"/>
      <c r="CE114" s="926"/>
      <c r="CF114" s="920" t="s">
        <v>122</v>
      </c>
      <c r="CG114" s="921"/>
      <c r="CH114" s="921"/>
      <c r="CI114" s="921"/>
      <c r="CJ114" s="921"/>
      <c r="CK114" s="948"/>
      <c r="CL114" s="949"/>
      <c r="CM114" s="922" t="s">
        <v>433</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2">
      <c r="A115" s="954"/>
      <c r="B115" s="955"/>
      <c r="C115" s="923" t="s">
        <v>434</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159535</v>
      </c>
      <c r="AB115" s="938"/>
      <c r="AC115" s="938"/>
      <c r="AD115" s="938"/>
      <c r="AE115" s="939"/>
      <c r="AF115" s="940">
        <v>180216</v>
      </c>
      <c r="AG115" s="938"/>
      <c r="AH115" s="938"/>
      <c r="AI115" s="938"/>
      <c r="AJ115" s="939"/>
      <c r="AK115" s="940">
        <v>100298</v>
      </c>
      <c r="AL115" s="938"/>
      <c r="AM115" s="938"/>
      <c r="AN115" s="938"/>
      <c r="AO115" s="939"/>
      <c r="AP115" s="941">
        <v>0.8</v>
      </c>
      <c r="AQ115" s="942"/>
      <c r="AR115" s="942"/>
      <c r="AS115" s="942"/>
      <c r="AT115" s="943"/>
      <c r="AU115" s="908"/>
      <c r="AV115" s="909"/>
      <c r="AW115" s="909"/>
      <c r="AX115" s="909"/>
      <c r="AY115" s="909"/>
      <c r="AZ115" s="922" t="s">
        <v>435</v>
      </c>
      <c r="BA115" s="923"/>
      <c r="BB115" s="923"/>
      <c r="BC115" s="923"/>
      <c r="BD115" s="923"/>
      <c r="BE115" s="923"/>
      <c r="BF115" s="923"/>
      <c r="BG115" s="923"/>
      <c r="BH115" s="923"/>
      <c r="BI115" s="923"/>
      <c r="BJ115" s="923"/>
      <c r="BK115" s="923"/>
      <c r="BL115" s="923"/>
      <c r="BM115" s="923"/>
      <c r="BN115" s="923"/>
      <c r="BO115" s="923"/>
      <c r="BP115" s="924"/>
      <c r="BQ115" s="925">
        <v>84583</v>
      </c>
      <c r="BR115" s="926"/>
      <c r="BS115" s="926"/>
      <c r="BT115" s="926"/>
      <c r="BU115" s="926"/>
      <c r="BV115" s="926">
        <v>26483</v>
      </c>
      <c r="BW115" s="926"/>
      <c r="BX115" s="926"/>
      <c r="BY115" s="926"/>
      <c r="BZ115" s="926"/>
      <c r="CA115" s="926" t="s">
        <v>122</v>
      </c>
      <c r="CB115" s="926"/>
      <c r="CC115" s="926"/>
      <c r="CD115" s="926"/>
      <c r="CE115" s="926"/>
      <c r="CF115" s="920" t="s">
        <v>122</v>
      </c>
      <c r="CG115" s="921"/>
      <c r="CH115" s="921"/>
      <c r="CI115" s="921"/>
      <c r="CJ115" s="921"/>
      <c r="CK115" s="948"/>
      <c r="CL115" s="949"/>
      <c r="CM115" s="922" t="s">
        <v>436</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x14ac:dyDescent="0.2">
      <c r="A116" s="956"/>
      <c r="B116" s="957"/>
      <c r="C116" s="965" t="s">
        <v>437</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v>1103</v>
      </c>
      <c r="AG116" s="959"/>
      <c r="AH116" s="959"/>
      <c r="AI116" s="959"/>
      <c r="AJ116" s="960"/>
      <c r="AK116" s="961">
        <v>1546</v>
      </c>
      <c r="AL116" s="959"/>
      <c r="AM116" s="959"/>
      <c r="AN116" s="959"/>
      <c r="AO116" s="960"/>
      <c r="AP116" s="962">
        <v>0</v>
      </c>
      <c r="AQ116" s="963"/>
      <c r="AR116" s="963"/>
      <c r="AS116" s="963"/>
      <c r="AT116" s="964"/>
      <c r="AU116" s="908"/>
      <c r="AV116" s="909"/>
      <c r="AW116" s="909"/>
      <c r="AX116" s="909"/>
      <c r="AY116" s="909"/>
      <c r="AZ116" s="967" t="s">
        <v>438</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439</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2">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440</v>
      </c>
      <c r="Z117" s="894"/>
      <c r="AA117" s="978">
        <v>2776498</v>
      </c>
      <c r="AB117" s="979"/>
      <c r="AC117" s="979"/>
      <c r="AD117" s="979"/>
      <c r="AE117" s="980"/>
      <c r="AF117" s="981">
        <v>2935905</v>
      </c>
      <c r="AG117" s="979"/>
      <c r="AH117" s="979"/>
      <c r="AI117" s="979"/>
      <c r="AJ117" s="980"/>
      <c r="AK117" s="981">
        <v>2909761</v>
      </c>
      <c r="AL117" s="979"/>
      <c r="AM117" s="979"/>
      <c r="AN117" s="979"/>
      <c r="AO117" s="980"/>
      <c r="AP117" s="982"/>
      <c r="AQ117" s="983"/>
      <c r="AR117" s="983"/>
      <c r="AS117" s="983"/>
      <c r="AT117" s="984"/>
      <c r="AU117" s="908"/>
      <c r="AV117" s="909"/>
      <c r="AW117" s="909"/>
      <c r="AX117" s="909"/>
      <c r="AY117" s="909"/>
      <c r="AZ117" s="974" t="s">
        <v>441</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442</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2">
      <c r="A118" s="912" t="s">
        <v>416</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413</v>
      </c>
      <c r="AB118" s="893"/>
      <c r="AC118" s="893"/>
      <c r="AD118" s="893"/>
      <c r="AE118" s="894"/>
      <c r="AF118" s="892" t="s">
        <v>414</v>
      </c>
      <c r="AG118" s="893"/>
      <c r="AH118" s="893"/>
      <c r="AI118" s="893"/>
      <c r="AJ118" s="894"/>
      <c r="AK118" s="892" t="s">
        <v>294</v>
      </c>
      <c r="AL118" s="893"/>
      <c r="AM118" s="893"/>
      <c r="AN118" s="893"/>
      <c r="AO118" s="894"/>
      <c r="AP118" s="970" t="s">
        <v>415</v>
      </c>
      <c r="AQ118" s="971"/>
      <c r="AR118" s="971"/>
      <c r="AS118" s="971"/>
      <c r="AT118" s="972"/>
      <c r="AU118" s="908"/>
      <c r="AV118" s="909"/>
      <c r="AW118" s="909"/>
      <c r="AX118" s="909"/>
      <c r="AY118" s="909"/>
      <c r="AZ118" s="973" t="s">
        <v>443</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444</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2">
      <c r="A119" s="1056" t="s">
        <v>419</v>
      </c>
      <c r="B119" s="947"/>
      <c r="C119" s="929" t="s">
        <v>420</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v>139019</v>
      </c>
      <c r="AB119" s="900"/>
      <c r="AC119" s="900"/>
      <c r="AD119" s="900"/>
      <c r="AE119" s="901"/>
      <c r="AF119" s="902">
        <v>139181</v>
      </c>
      <c r="AG119" s="900"/>
      <c r="AH119" s="900"/>
      <c r="AI119" s="900"/>
      <c r="AJ119" s="901"/>
      <c r="AK119" s="902">
        <v>70873</v>
      </c>
      <c r="AL119" s="900"/>
      <c r="AM119" s="900"/>
      <c r="AN119" s="900"/>
      <c r="AO119" s="901"/>
      <c r="AP119" s="903">
        <v>0.6</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445</v>
      </c>
      <c r="BP119" s="1005"/>
      <c r="BQ119" s="999">
        <v>30483243</v>
      </c>
      <c r="BR119" s="1000"/>
      <c r="BS119" s="1000"/>
      <c r="BT119" s="1000"/>
      <c r="BU119" s="1000"/>
      <c r="BV119" s="1000">
        <v>29424600</v>
      </c>
      <c r="BW119" s="1000"/>
      <c r="BX119" s="1000"/>
      <c r="BY119" s="1000"/>
      <c r="BZ119" s="1000"/>
      <c r="CA119" s="1000">
        <v>28927625</v>
      </c>
      <c r="CB119" s="1000"/>
      <c r="CC119" s="1000"/>
      <c r="CD119" s="1000"/>
      <c r="CE119" s="1000"/>
      <c r="CF119" s="1001"/>
      <c r="CG119" s="1002"/>
      <c r="CH119" s="1002"/>
      <c r="CI119" s="1002"/>
      <c r="CJ119" s="1003"/>
      <c r="CK119" s="950"/>
      <c r="CL119" s="951"/>
      <c r="CM119" s="973" t="s">
        <v>446</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18" customFormat="1" ht="26.25" customHeight="1" x14ac:dyDescent="0.2">
      <c r="A120" s="1057"/>
      <c r="B120" s="949"/>
      <c r="C120" s="922" t="s">
        <v>423</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447</v>
      </c>
      <c r="AV120" s="992"/>
      <c r="AW120" s="992"/>
      <c r="AX120" s="992"/>
      <c r="AY120" s="993"/>
      <c r="AZ120" s="929" t="s">
        <v>448</v>
      </c>
      <c r="BA120" s="897"/>
      <c r="BB120" s="897"/>
      <c r="BC120" s="897"/>
      <c r="BD120" s="897"/>
      <c r="BE120" s="897"/>
      <c r="BF120" s="897"/>
      <c r="BG120" s="897"/>
      <c r="BH120" s="897"/>
      <c r="BI120" s="897"/>
      <c r="BJ120" s="897"/>
      <c r="BK120" s="897"/>
      <c r="BL120" s="897"/>
      <c r="BM120" s="897"/>
      <c r="BN120" s="897"/>
      <c r="BO120" s="897"/>
      <c r="BP120" s="898"/>
      <c r="BQ120" s="930">
        <v>7063020</v>
      </c>
      <c r="BR120" s="931"/>
      <c r="BS120" s="931"/>
      <c r="BT120" s="931"/>
      <c r="BU120" s="931"/>
      <c r="BV120" s="931">
        <v>5746395</v>
      </c>
      <c r="BW120" s="931"/>
      <c r="BX120" s="931"/>
      <c r="BY120" s="931"/>
      <c r="BZ120" s="931"/>
      <c r="CA120" s="931">
        <v>7017571</v>
      </c>
      <c r="CB120" s="931"/>
      <c r="CC120" s="931"/>
      <c r="CD120" s="931"/>
      <c r="CE120" s="931"/>
      <c r="CF120" s="944">
        <v>57.6</v>
      </c>
      <c r="CG120" s="945"/>
      <c r="CH120" s="945"/>
      <c r="CI120" s="945"/>
      <c r="CJ120" s="945"/>
      <c r="CK120" s="1006" t="s">
        <v>449</v>
      </c>
      <c r="CL120" s="1007"/>
      <c r="CM120" s="1007"/>
      <c r="CN120" s="1007"/>
      <c r="CO120" s="1008"/>
      <c r="CP120" s="1014" t="s">
        <v>395</v>
      </c>
      <c r="CQ120" s="1015"/>
      <c r="CR120" s="1015"/>
      <c r="CS120" s="1015"/>
      <c r="CT120" s="1015"/>
      <c r="CU120" s="1015"/>
      <c r="CV120" s="1015"/>
      <c r="CW120" s="1015"/>
      <c r="CX120" s="1015"/>
      <c r="CY120" s="1015"/>
      <c r="CZ120" s="1015"/>
      <c r="DA120" s="1015"/>
      <c r="DB120" s="1015"/>
      <c r="DC120" s="1015"/>
      <c r="DD120" s="1015"/>
      <c r="DE120" s="1015"/>
      <c r="DF120" s="1016"/>
      <c r="DG120" s="930">
        <v>899100</v>
      </c>
      <c r="DH120" s="931"/>
      <c r="DI120" s="931"/>
      <c r="DJ120" s="931"/>
      <c r="DK120" s="931"/>
      <c r="DL120" s="931">
        <v>933739</v>
      </c>
      <c r="DM120" s="931"/>
      <c r="DN120" s="931"/>
      <c r="DO120" s="931"/>
      <c r="DP120" s="931"/>
      <c r="DQ120" s="931">
        <v>1105788</v>
      </c>
      <c r="DR120" s="931"/>
      <c r="DS120" s="931"/>
      <c r="DT120" s="931"/>
      <c r="DU120" s="931"/>
      <c r="DV120" s="932">
        <v>9.1</v>
      </c>
      <c r="DW120" s="932"/>
      <c r="DX120" s="932"/>
      <c r="DY120" s="932"/>
      <c r="DZ120" s="933"/>
    </row>
    <row r="121" spans="1:130" s="218" customFormat="1" ht="26.25" customHeight="1" x14ac:dyDescent="0.2">
      <c r="A121" s="1057"/>
      <c r="B121" s="949"/>
      <c r="C121" s="974" t="s">
        <v>450</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451</v>
      </c>
      <c r="BA121" s="923"/>
      <c r="BB121" s="923"/>
      <c r="BC121" s="923"/>
      <c r="BD121" s="923"/>
      <c r="BE121" s="923"/>
      <c r="BF121" s="923"/>
      <c r="BG121" s="923"/>
      <c r="BH121" s="923"/>
      <c r="BI121" s="923"/>
      <c r="BJ121" s="923"/>
      <c r="BK121" s="923"/>
      <c r="BL121" s="923"/>
      <c r="BM121" s="923"/>
      <c r="BN121" s="923"/>
      <c r="BO121" s="923"/>
      <c r="BP121" s="924"/>
      <c r="BQ121" s="925">
        <v>542531</v>
      </c>
      <c r="BR121" s="926"/>
      <c r="BS121" s="926"/>
      <c r="BT121" s="926"/>
      <c r="BU121" s="926"/>
      <c r="BV121" s="926">
        <v>566476</v>
      </c>
      <c r="BW121" s="926"/>
      <c r="BX121" s="926"/>
      <c r="BY121" s="926"/>
      <c r="BZ121" s="926"/>
      <c r="CA121" s="926">
        <v>741273</v>
      </c>
      <c r="CB121" s="926"/>
      <c r="CC121" s="926"/>
      <c r="CD121" s="926"/>
      <c r="CE121" s="926"/>
      <c r="CF121" s="920">
        <v>6.1</v>
      </c>
      <c r="CG121" s="921"/>
      <c r="CH121" s="921"/>
      <c r="CI121" s="921"/>
      <c r="CJ121" s="921"/>
      <c r="CK121" s="1009"/>
      <c r="CL121" s="1010"/>
      <c r="CM121" s="1010"/>
      <c r="CN121" s="1010"/>
      <c r="CO121" s="1011"/>
      <c r="CP121" s="1019" t="s">
        <v>396</v>
      </c>
      <c r="CQ121" s="1020"/>
      <c r="CR121" s="1020"/>
      <c r="CS121" s="1020"/>
      <c r="CT121" s="1020"/>
      <c r="CU121" s="1020"/>
      <c r="CV121" s="1020"/>
      <c r="CW121" s="1020"/>
      <c r="CX121" s="1020"/>
      <c r="CY121" s="1020"/>
      <c r="CZ121" s="1020"/>
      <c r="DA121" s="1020"/>
      <c r="DB121" s="1020"/>
      <c r="DC121" s="1020"/>
      <c r="DD121" s="1020"/>
      <c r="DE121" s="1020"/>
      <c r="DF121" s="1021"/>
      <c r="DG121" s="925">
        <v>1244429</v>
      </c>
      <c r="DH121" s="926"/>
      <c r="DI121" s="926"/>
      <c r="DJ121" s="926"/>
      <c r="DK121" s="926"/>
      <c r="DL121" s="926">
        <v>531940</v>
      </c>
      <c r="DM121" s="926"/>
      <c r="DN121" s="926"/>
      <c r="DO121" s="926"/>
      <c r="DP121" s="926"/>
      <c r="DQ121" s="926">
        <v>662468</v>
      </c>
      <c r="DR121" s="926"/>
      <c r="DS121" s="926"/>
      <c r="DT121" s="926"/>
      <c r="DU121" s="926"/>
      <c r="DV121" s="927">
        <v>5.4</v>
      </c>
      <c r="DW121" s="927"/>
      <c r="DX121" s="927"/>
      <c r="DY121" s="927"/>
      <c r="DZ121" s="928"/>
    </row>
    <row r="122" spans="1:130" s="218" customFormat="1" ht="26.25" customHeight="1" x14ac:dyDescent="0.2">
      <c r="A122" s="1057"/>
      <c r="B122" s="949"/>
      <c r="C122" s="922" t="s">
        <v>433</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452</v>
      </c>
      <c r="BA122" s="965"/>
      <c r="BB122" s="965"/>
      <c r="BC122" s="965"/>
      <c r="BD122" s="965"/>
      <c r="BE122" s="965"/>
      <c r="BF122" s="965"/>
      <c r="BG122" s="965"/>
      <c r="BH122" s="965"/>
      <c r="BI122" s="965"/>
      <c r="BJ122" s="965"/>
      <c r="BK122" s="965"/>
      <c r="BL122" s="965"/>
      <c r="BM122" s="965"/>
      <c r="BN122" s="965"/>
      <c r="BO122" s="965"/>
      <c r="BP122" s="966"/>
      <c r="BQ122" s="999">
        <v>20200137</v>
      </c>
      <c r="BR122" s="1000"/>
      <c r="BS122" s="1000"/>
      <c r="BT122" s="1000"/>
      <c r="BU122" s="1000"/>
      <c r="BV122" s="1000">
        <v>19027075</v>
      </c>
      <c r="BW122" s="1000"/>
      <c r="BX122" s="1000"/>
      <c r="BY122" s="1000"/>
      <c r="BZ122" s="1000"/>
      <c r="CA122" s="1000">
        <v>17622865</v>
      </c>
      <c r="CB122" s="1000"/>
      <c r="CC122" s="1000"/>
      <c r="CD122" s="1000"/>
      <c r="CE122" s="1000"/>
      <c r="CF122" s="1017">
        <v>144.69999999999999</v>
      </c>
      <c r="CG122" s="1018"/>
      <c r="CH122" s="1018"/>
      <c r="CI122" s="1018"/>
      <c r="CJ122" s="1018"/>
      <c r="CK122" s="1009"/>
      <c r="CL122" s="1010"/>
      <c r="CM122" s="1010"/>
      <c r="CN122" s="1010"/>
      <c r="CO122" s="1011"/>
      <c r="CP122" s="1019" t="s">
        <v>393</v>
      </c>
      <c r="CQ122" s="1020"/>
      <c r="CR122" s="1020"/>
      <c r="CS122" s="1020"/>
      <c r="CT122" s="1020"/>
      <c r="CU122" s="1020"/>
      <c r="CV122" s="1020"/>
      <c r="CW122" s="1020"/>
      <c r="CX122" s="1020"/>
      <c r="CY122" s="1020"/>
      <c r="CZ122" s="1020"/>
      <c r="DA122" s="1020"/>
      <c r="DB122" s="1020"/>
      <c r="DC122" s="1020"/>
      <c r="DD122" s="1020"/>
      <c r="DE122" s="1020"/>
      <c r="DF122" s="1021"/>
      <c r="DG122" s="925">
        <v>23068</v>
      </c>
      <c r="DH122" s="926"/>
      <c r="DI122" s="926"/>
      <c r="DJ122" s="926"/>
      <c r="DK122" s="926"/>
      <c r="DL122" s="926">
        <v>20669</v>
      </c>
      <c r="DM122" s="926"/>
      <c r="DN122" s="926"/>
      <c r="DO122" s="926"/>
      <c r="DP122" s="926"/>
      <c r="DQ122" s="926">
        <v>22242</v>
      </c>
      <c r="DR122" s="926"/>
      <c r="DS122" s="926"/>
      <c r="DT122" s="926"/>
      <c r="DU122" s="926"/>
      <c r="DV122" s="927">
        <v>0.2</v>
      </c>
      <c r="DW122" s="927"/>
      <c r="DX122" s="927"/>
      <c r="DY122" s="927"/>
      <c r="DZ122" s="928"/>
    </row>
    <row r="123" spans="1:130" s="218" customFormat="1" ht="26.25" customHeight="1" x14ac:dyDescent="0.2">
      <c r="A123" s="1057"/>
      <c r="B123" s="949"/>
      <c r="C123" s="922" t="s">
        <v>439</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v>20516</v>
      </c>
      <c r="AB123" s="959"/>
      <c r="AC123" s="959"/>
      <c r="AD123" s="959"/>
      <c r="AE123" s="960"/>
      <c r="AF123" s="961">
        <v>41035</v>
      </c>
      <c r="AG123" s="959"/>
      <c r="AH123" s="959"/>
      <c r="AI123" s="959"/>
      <c r="AJ123" s="960"/>
      <c r="AK123" s="961">
        <v>29425</v>
      </c>
      <c r="AL123" s="959"/>
      <c r="AM123" s="959"/>
      <c r="AN123" s="959"/>
      <c r="AO123" s="960"/>
      <c r="AP123" s="962">
        <v>0.2</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453</v>
      </c>
      <c r="BP123" s="1005"/>
      <c r="BQ123" s="1063">
        <v>27805688</v>
      </c>
      <c r="BR123" s="1064"/>
      <c r="BS123" s="1064"/>
      <c r="BT123" s="1064"/>
      <c r="BU123" s="1064"/>
      <c r="BV123" s="1064">
        <v>25339946</v>
      </c>
      <c r="BW123" s="1064"/>
      <c r="BX123" s="1064"/>
      <c r="BY123" s="1064"/>
      <c r="BZ123" s="1064"/>
      <c r="CA123" s="1064">
        <v>25381709</v>
      </c>
      <c r="CB123" s="1064"/>
      <c r="CC123" s="1064"/>
      <c r="CD123" s="1064"/>
      <c r="CE123" s="1064"/>
      <c r="CF123" s="1001"/>
      <c r="CG123" s="1002"/>
      <c r="CH123" s="1002"/>
      <c r="CI123" s="1002"/>
      <c r="CJ123" s="1003"/>
      <c r="CK123" s="1009"/>
      <c r="CL123" s="1010"/>
      <c r="CM123" s="1010"/>
      <c r="CN123" s="1010"/>
      <c r="CO123" s="1011"/>
      <c r="CP123" s="1019" t="s">
        <v>391</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18" customFormat="1" ht="26.25" customHeight="1" thickBot="1" x14ac:dyDescent="0.25">
      <c r="A124" s="1057"/>
      <c r="B124" s="949"/>
      <c r="C124" s="922" t="s">
        <v>442</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454</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v>23.2</v>
      </c>
      <c r="BR124" s="1027"/>
      <c r="BS124" s="1027"/>
      <c r="BT124" s="1027"/>
      <c r="BU124" s="1027"/>
      <c r="BV124" s="1027">
        <v>33.799999999999997</v>
      </c>
      <c r="BW124" s="1027"/>
      <c r="BX124" s="1027"/>
      <c r="BY124" s="1027"/>
      <c r="BZ124" s="1027"/>
      <c r="CA124" s="1027">
        <v>29.1</v>
      </c>
      <c r="CB124" s="1027"/>
      <c r="CC124" s="1027"/>
      <c r="CD124" s="1027"/>
      <c r="CE124" s="1027"/>
      <c r="CF124" s="1028"/>
      <c r="CG124" s="1029"/>
      <c r="CH124" s="1029"/>
      <c r="CI124" s="1029"/>
      <c r="CJ124" s="1030"/>
      <c r="CK124" s="1012"/>
      <c r="CL124" s="1012"/>
      <c r="CM124" s="1012"/>
      <c r="CN124" s="1012"/>
      <c r="CO124" s="1013"/>
      <c r="CP124" s="1019" t="s">
        <v>455</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2">
      <c r="A125" s="1057"/>
      <c r="B125" s="949"/>
      <c r="C125" s="922" t="s">
        <v>444</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456</v>
      </c>
      <c r="CL125" s="1007"/>
      <c r="CM125" s="1007"/>
      <c r="CN125" s="1007"/>
      <c r="CO125" s="1008"/>
      <c r="CP125" s="929" t="s">
        <v>457</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5">
      <c r="A126" s="1057"/>
      <c r="B126" s="949"/>
      <c r="C126" s="922" t="s">
        <v>446</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458</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2">
      <c r="A127" s="1058"/>
      <c r="B127" s="951"/>
      <c r="C127" s="973" t="s">
        <v>459</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0"/>
      <c r="AV127" s="220"/>
      <c r="AW127" s="220"/>
      <c r="AX127" s="1031" t="s">
        <v>460</v>
      </c>
      <c r="AY127" s="1032"/>
      <c r="AZ127" s="1032"/>
      <c r="BA127" s="1032"/>
      <c r="BB127" s="1032"/>
      <c r="BC127" s="1032"/>
      <c r="BD127" s="1032"/>
      <c r="BE127" s="1033"/>
      <c r="BF127" s="1034" t="s">
        <v>461</v>
      </c>
      <c r="BG127" s="1032"/>
      <c r="BH127" s="1032"/>
      <c r="BI127" s="1032"/>
      <c r="BJ127" s="1032"/>
      <c r="BK127" s="1032"/>
      <c r="BL127" s="1033"/>
      <c r="BM127" s="1034" t="s">
        <v>462</v>
      </c>
      <c r="BN127" s="1032"/>
      <c r="BO127" s="1032"/>
      <c r="BP127" s="1032"/>
      <c r="BQ127" s="1032"/>
      <c r="BR127" s="1032"/>
      <c r="BS127" s="1033"/>
      <c r="BT127" s="1034" t="s">
        <v>463</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464</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5">
      <c r="A128" s="1041" t="s">
        <v>465</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466</v>
      </c>
      <c r="X128" s="1043"/>
      <c r="Y128" s="1043"/>
      <c r="Z128" s="1044"/>
      <c r="AA128" s="1045">
        <v>161606</v>
      </c>
      <c r="AB128" s="1046"/>
      <c r="AC128" s="1046"/>
      <c r="AD128" s="1046"/>
      <c r="AE128" s="1047"/>
      <c r="AF128" s="1048">
        <v>139041</v>
      </c>
      <c r="AG128" s="1046"/>
      <c r="AH128" s="1046"/>
      <c r="AI128" s="1046"/>
      <c r="AJ128" s="1047"/>
      <c r="AK128" s="1048">
        <v>178438</v>
      </c>
      <c r="AL128" s="1046"/>
      <c r="AM128" s="1046"/>
      <c r="AN128" s="1046"/>
      <c r="AO128" s="1047"/>
      <c r="AP128" s="1049"/>
      <c r="AQ128" s="1050"/>
      <c r="AR128" s="1050"/>
      <c r="AS128" s="1050"/>
      <c r="AT128" s="1051"/>
      <c r="AU128" s="220"/>
      <c r="AV128" s="220"/>
      <c r="AW128" s="220"/>
      <c r="AX128" s="896" t="s">
        <v>467</v>
      </c>
      <c r="AY128" s="897"/>
      <c r="AZ128" s="897"/>
      <c r="BA128" s="897"/>
      <c r="BB128" s="897"/>
      <c r="BC128" s="897"/>
      <c r="BD128" s="897"/>
      <c r="BE128" s="898"/>
      <c r="BF128" s="1052" t="s">
        <v>122</v>
      </c>
      <c r="BG128" s="1053"/>
      <c r="BH128" s="1053"/>
      <c r="BI128" s="1053"/>
      <c r="BJ128" s="1053"/>
      <c r="BK128" s="1053"/>
      <c r="BL128" s="1054"/>
      <c r="BM128" s="1052">
        <v>12.86</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468</v>
      </c>
      <c r="CQ128" s="726"/>
      <c r="CR128" s="726"/>
      <c r="CS128" s="726"/>
      <c r="CT128" s="726"/>
      <c r="CU128" s="726"/>
      <c r="CV128" s="726"/>
      <c r="CW128" s="726"/>
      <c r="CX128" s="726"/>
      <c r="CY128" s="726"/>
      <c r="CZ128" s="726"/>
      <c r="DA128" s="726"/>
      <c r="DB128" s="726"/>
      <c r="DC128" s="726"/>
      <c r="DD128" s="726"/>
      <c r="DE128" s="726"/>
      <c r="DF128" s="1036"/>
      <c r="DG128" s="1037">
        <v>84583</v>
      </c>
      <c r="DH128" s="1038"/>
      <c r="DI128" s="1038"/>
      <c r="DJ128" s="1038"/>
      <c r="DK128" s="1038"/>
      <c r="DL128" s="1038">
        <v>26483</v>
      </c>
      <c r="DM128" s="1038"/>
      <c r="DN128" s="1038"/>
      <c r="DO128" s="1038"/>
      <c r="DP128" s="1038"/>
      <c r="DQ128" s="1038" t="s">
        <v>122</v>
      </c>
      <c r="DR128" s="1038"/>
      <c r="DS128" s="1038"/>
      <c r="DT128" s="1038"/>
      <c r="DU128" s="1038"/>
      <c r="DV128" s="1039" t="s">
        <v>122</v>
      </c>
      <c r="DW128" s="1039"/>
      <c r="DX128" s="1039"/>
      <c r="DY128" s="1039"/>
      <c r="DZ128" s="1040"/>
    </row>
    <row r="129" spans="1:131" s="218" customFormat="1" ht="26.25" customHeight="1" x14ac:dyDescent="0.2">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469</v>
      </c>
      <c r="X129" s="1071"/>
      <c r="Y129" s="1071"/>
      <c r="Z129" s="1072"/>
      <c r="AA129" s="958">
        <v>13419417</v>
      </c>
      <c r="AB129" s="959"/>
      <c r="AC129" s="959"/>
      <c r="AD129" s="959"/>
      <c r="AE129" s="960"/>
      <c r="AF129" s="961">
        <v>13910570</v>
      </c>
      <c r="AG129" s="959"/>
      <c r="AH129" s="959"/>
      <c r="AI129" s="959"/>
      <c r="AJ129" s="960"/>
      <c r="AK129" s="961">
        <v>14000020</v>
      </c>
      <c r="AL129" s="959"/>
      <c r="AM129" s="959"/>
      <c r="AN129" s="959"/>
      <c r="AO129" s="960"/>
      <c r="AP129" s="1073"/>
      <c r="AQ129" s="1074"/>
      <c r="AR129" s="1074"/>
      <c r="AS129" s="1074"/>
      <c r="AT129" s="1075"/>
      <c r="AU129" s="221"/>
      <c r="AV129" s="221"/>
      <c r="AW129" s="221"/>
      <c r="AX129" s="1065" t="s">
        <v>470</v>
      </c>
      <c r="AY129" s="923"/>
      <c r="AZ129" s="923"/>
      <c r="BA129" s="923"/>
      <c r="BB129" s="923"/>
      <c r="BC129" s="923"/>
      <c r="BD129" s="923"/>
      <c r="BE129" s="924"/>
      <c r="BF129" s="1066" t="s">
        <v>122</v>
      </c>
      <c r="BG129" s="1067"/>
      <c r="BH129" s="1067"/>
      <c r="BI129" s="1067"/>
      <c r="BJ129" s="1067"/>
      <c r="BK129" s="1067"/>
      <c r="BL129" s="1068"/>
      <c r="BM129" s="1066">
        <v>17.86</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934" t="s">
        <v>471</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472</v>
      </c>
      <c r="X130" s="1071"/>
      <c r="Y130" s="1071"/>
      <c r="Z130" s="1072"/>
      <c r="AA130" s="958">
        <v>1908264</v>
      </c>
      <c r="AB130" s="959"/>
      <c r="AC130" s="959"/>
      <c r="AD130" s="959"/>
      <c r="AE130" s="960"/>
      <c r="AF130" s="961">
        <v>1855021</v>
      </c>
      <c r="AG130" s="959"/>
      <c r="AH130" s="959"/>
      <c r="AI130" s="959"/>
      <c r="AJ130" s="960"/>
      <c r="AK130" s="961">
        <v>1823801</v>
      </c>
      <c r="AL130" s="959"/>
      <c r="AM130" s="959"/>
      <c r="AN130" s="959"/>
      <c r="AO130" s="960"/>
      <c r="AP130" s="1073"/>
      <c r="AQ130" s="1074"/>
      <c r="AR130" s="1074"/>
      <c r="AS130" s="1074"/>
      <c r="AT130" s="1075"/>
      <c r="AU130" s="221"/>
      <c r="AV130" s="221"/>
      <c r="AW130" s="221"/>
      <c r="AX130" s="1065" t="s">
        <v>473</v>
      </c>
      <c r="AY130" s="923"/>
      <c r="AZ130" s="923"/>
      <c r="BA130" s="923"/>
      <c r="BB130" s="923"/>
      <c r="BC130" s="923"/>
      <c r="BD130" s="923"/>
      <c r="BE130" s="924"/>
      <c r="BF130" s="1101">
        <v>7.1</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474</v>
      </c>
      <c r="X131" s="1108"/>
      <c r="Y131" s="1108"/>
      <c r="Z131" s="1109"/>
      <c r="AA131" s="1004">
        <v>11511153</v>
      </c>
      <c r="AB131" s="986"/>
      <c r="AC131" s="986"/>
      <c r="AD131" s="986"/>
      <c r="AE131" s="987"/>
      <c r="AF131" s="985">
        <v>12055549</v>
      </c>
      <c r="AG131" s="986"/>
      <c r="AH131" s="986"/>
      <c r="AI131" s="986"/>
      <c r="AJ131" s="987"/>
      <c r="AK131" s="985">
        <v>12176219</v>
      </c>
      <c r="AL131" s="986"/>
      <c r="AM131" s="986"/>
      <c r="AN131" s="986"/>
      <c r="AO131" s="987"/>
      <c r="AP131" s="1110"/>
      <c r="AQ131" s="1111"/>
      <c r="AR131" s="1111"/>
      <c r="AS131" s="1111"/>
      <c r="AT131" s="1112"/>
      <c r="AU131" s="221"/>
      <c r="AV131" s="221"/>
      <c r="AW131" s="221"/>
      <c r="AX131" s="1083" t="s">
        <v>475</v>
      </c>
      <c r="AY131" s="726"/>
      <c r="AZ131" s="726"/>
      <c r="BA131" s="726"/>
      <c r="BB131" s="726"/>
      <c r="BC131" s="726"/>
      <c r="BD131" s="726"/>
      <c r="BE131" s="1036"/>
      <c r="BF131" s="1084">
        <v>29.1</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1090" t="s">
        <v>476</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477</v>
      </c>
      <c r="W132" s="1094"/>
      <c r="X132" s="1094"/>
      <c r="Y132" s="1094"/>
      <c r="Z132" s="1095"/>
      <c r="AA132" s="1096">
        <v>6.1386378930000003</v>
      </c>
      <c r="AB132" s="1097"/>
      <c r="AC132" s="1097"/>
      <c r="AD132" s="1097"/>
      <c r="AE132" s="1098"/>
      <c r="AF132" s="1099">
        <v>7.8125268290000003</v>
      </c>
      <c r="AG132" s="1097"/>
      <c r="AH132" s="1097"/>
      <c r="AI132" s="1097"/>
      <c r="AJ132" s="1098"/>
      <c r="AK132" s="1099">
        <v>7.453233225</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478</v>
      </c>
      <c r="W133" s="1077"/>
      <c r="X133" s="1077"/>
      <c r="Y133" s="1077"/>
      <c r="Z133" s="1078"/>
      <c r="AA133" s="1079">
        <v>7.7</v>
      </c>
      <c r="AB133" s="1080"/>
      <c r="AC133" s="1080"/>
      <c r="AD133" s="1080"/>
      <c r="AE133" s="1081"/>
      <c r="AF133" s="1079">
        <v>7.6</v>
      </c>
      <c r="AG133" s="1080"/>
      <c r="AH133" s="1080"/>
      <c r="AI133" s="1080"/>
      <c r="AJ133" s="1081"/>
      <c r="AK133" s="1079">
        <v>7.1</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CCVXnNAEBfv3WmFBmlHtxYv+M1gtO3cVBN7yLCTnOkt9Zf1bjq2u3HL5kOOROoaB8ugfMkINz//qQs9r7038zg==" saltValue="zXcQDM+FF+gy0nOcWQT/f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U68" zoomScaleNormal="85" zoomScaleSheetLayoutView="100" workbookViewId="0">
      <selection activeCell="AO30" sqref="AO30"/>
    </sheetView>
  </sheetViews>
  <sheetFormatPr defaultColWidth="0" defaultRowHeight="13.5" customHeight="1" zeroHeight="1" x14ac:dyDescent="0.2"/>
  <cols>
    <col min="1" max="120" width="2.81640625" style="248" customWidth="1"/>
    <col min="121" max="121" width="0" style="247" hidden="1" customWidth="1"/>
    <col min="122" max="16384" width="9" style="247" hidden="1"/>
  </cols>
  <sheetData>
    <row r="1" spans="1:120" ht="13"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47"/>
    </row>
    <row r="17" spans="119:120" ht="13" x14ac:dyDescent="0.2">
      <c r="DP17" s="247"/>
    </row>
    <row r="18" spans="119:120" ht="13" x14ac:dyDescent="0.2"/>
    <row r="19" spans="119:120" ht="13" x14ac:dyDescent="0.2"/>
    <row r="20" spans="119:120" ht="13" x14ac:dyDescent="0.2">
      <c r="DO20" s="247"/>
      <c r="DP20" s="247"/>
    </row>
    <row r="21" spans="119:120" ht="13" x14ac:dyDescent="0.2">
      <c r="DP21" s="247"/>
    </row>
    <row r="22" spans="119:120" ht="13" x14ac:dyDescent="0.2"/>
    <row r="23" spans="119:120" ht="13" x14ac:dyDescent="0.2">
      <c r="DO23" s="247"/>
      <c r="DP23" s="247"/>
    </row>
    <row r="24" spans="119:120" ht="13" x14ac:dyDescent="0.2">
      <c r="DP24" s="247"/>
    </row>
    <row r="25" spans="119:120" ht="13" x14ac:dyDescent="0.2">
      <c r="DP25" s="247"/>
    </row>
    <row r="26" spans="119:120" ht="13" x14ac:dyDescent="0.2">
      <c r="DO26" s="247"/>
      <c r="DP26" s="247"/>
    </row>
    <row r="27" spans="119:120" ht="13" x14ac:dyDescent="0.2"/>
    <row r="28" spans="119:120" ht="13" x14ac:dyDescent="0.2">
      <c r="DO28" s="247"/>
      <c r="DP28" s="247"/>
    </row>
    <row r="29" spans="119:120" ht="13" x14ac:dyDescent="0.2">
      <c r="DP29" s="247"/>
    </row>
    <row r="30" spans="119:120" ht="13" x14ac:dyDescent="0.2"/>
    <row r="31" spans="119:120" ht="13" x14ac:dyDescent="0.2">
      <c r="DO31" s="247"/>
      <c r="DP31" s="247"/>
    </row>
    <row r="32" spans="119:120" ht="13" x14ac:dyDescent="0.2"/>
    <row r="33" spans="98:120" ht="13" x14ac:dyDescent="0.2">
      <c r="DO33" s="247"/>
      <c r="DP33" s="247"/>
    </row>
    <row r="34" spans="98:120" ht="13" x14ac:dyDescent="0.2">
      <c r="DM34" s="247"/>
    </row>
    <row r="35" spans="98:120" ht="13" x14ac:dyDescent="0.2">
      <c r="CT35" s="247"/>
      <c r="CU35" s="247"/>
      <c r="CV35" s="247"/>
      <c r="CY35" s="247"/>
      <c r="CZ35" s="247"/>
      <c r="DA35" s="247"/>
      <c r="DD35" s="247"/>
      <c r="DE35" s="247"/>
      <c r="DF35" s="247"/>
      <c r="DI35" s="247"/>
      <c r="DJ35" s="247"/>
      <c r="DK35" s="247"/>
      <c r="DM35" s="247"/>
      <c r="DN35" s="247"/>
      <c r="DO35" s="247"/>
      <c r="DP35" s="247"/>
    </row>
    <row r="36" spans="98:120" ht="13" x14ac:dyDescent="0.2"/>
    <row r="37" spans="98:120" ht="13" x14ac:dyDescent="0.2">
      <c r="CW37" s="247"/>
      <c r="DB37" s="247"/>
      <c r="DG37" s="247"/>
      <c r="DL37" s="247"/>
      <c r="DP37" s="247"/>
    </row>
    <row r="38" spans="98:120" ht="13"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47"/>
      <c r="DO49" s="247"/>
      <c r="DP49" s="247"/>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47"/>
      <c r="CS63" s="247"/>
      <c r="CX63" s="247"/>
      <c r="DC63" s="247"/>
      <c r="DH63" s="247"/>
    </row>
    <row r="64" spans="22:120" ht="13" x14ac:dyDescent="0.2">
      <c r="V64" s="247"/>
    </row>
    <row r="65" spans="15:120" ht="13"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 x14ac:dyDescent="0.2">
      <c r="Q66" s="247"/>
      <c r="S66" s="247"/>
      <c r="U66" s="247"/>
      <c r="DM66" s="247"/>
    </row>
    <row r="67" spans="15:120" ht="13"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 x14ac:dyDescent="0.2"/>
    <row r="69" spans="15:120" ht="13" x14ac:dyDescent="0.2"/>
    <row r="70" spans="15:120" ht="13" x14ac:dyDescent="0.2"/>
    <row r="71" spans="15:120" ht="13" x14ac:dyDescent="0.2"/>
    <row r="72" spans="15:120" ht="13" x14ac:dyDescent="0.2">
      <c r="DP72" s="247"/>
    </row>
    <row r="73" spans="15:120" ht="13" x14ac:dyDescent="0.2">
      <c r="DP73" s="247"/>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47"/>
      <c r="CX96" s="247"/>
      <c r="DC96" s="247"/>
      <c r="DH96" s="247"/>
    </row>
    <row r="97" spans="24:120" ht="13" x14ac:dyDescent="0.2">
      <c r="CS97" s="247"/>
      <c r="CX97" s="247"/>
      <c r="DC97" s="247"/>
      <c r="DH97" s="247"/>
      <c r="DP97" s="248" t="s">
        <v>479</v>
      </c>
    </row>
    <row r="98" spans="24:120" ht="13" hidden="1" x14ac:dyDescent="0.2">
      <c r="CS98" s="247"/>
      <c r="CX98" s="247"/>
      <c r="DC98" s="247"/>
      <c r="DH98" s="247"/>
    </row>
    <row r="99" spans="24:120" ht="13"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 hidden="1" x14ac:dyDescent="0.2">
      <c r="CT103" s="247"/>
      <c r="CV103" s="247"/>
      <c r="CW103" s="247"/>
      <c r="CY103" s="247"/>
      <c r="DA103" s="247"/>
      <c r="DB103" s="247"/>
      <c r="DD103" s="247"/>
      <c r="DF103" s="247"/>
      <c r="DG103" s="247"/>
      <c r="DI103" s="247"/>
      <c r="DK103" s="247"/>
      <c r="DL103" s="247"/>
      <c r="DM103" s="247"/>
      <c r="DN103" s="247"/>
      <c r="DO103" s="247"/>
      <c r="DP103" s="247"/>
    </row>
    <row r="104" spans="24:120" ht="13"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mB9I6hG5rjUfKYz6Jj+c9Jh2GH/iHEUCfGc98orlo/UpgABeX5qYM4tLb+upOBnn9myvj/T9d8ZCYUU5UXSG3w==" saltValue="66AomM9pLlGlvR+0a3q3dg==" spinCount="100000" sheet="1" objects="1" scenarios="1"/>
  <dataConsolidate/>
  <phoneticPr fontId="2"/>
  <printOptions horizontalCentered="1" verticalCentered="1"/>
  <pageMargins left="0" right="0" top="0" bottom="0" header="0" footer="0"/>
  <pageSetup paperSize="9" scale="4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328125" style="248" customWidth="1"/>
    <col min="117" max="16384" width="9" style="247" hidden="1"/>
  </cols>
  <sheetData>
    <row r="1" spans="2:116" ht="13"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 x14ac:dyDescent="0.2"/>
    <row r="3" spans="2:116" ht="13" x14ac:dyDescent="0.2"/>
    <row r="4" spans="2:116" ht="13"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 x14ac:dyDescent="0.2"/>
    <row r="20" spans="9:116" ht="13" x14ac:dyDescent="0.2"/>
    <row r="21" spans="9:116" ht="13" x14ac:dyDescent="0.2">
      <c r="DL21" s="247"/>
    </row>
    <row r="22" spans="9:116" ht="13" x14ac:dyDescent="0.2">
      <c r="DI22" s="247"/>
      <c r="DJ22" s="247"/>
      <c r="DK22" s="247"/>
      <c r="DL22" s="247"/>
    </row>
    <row r="23" spans="9:116" ht="13" x14ac:dyDescent="0.2">
      <c r="CY23" s="247"/>
      <c r="CZ23" s="247"/>
      <c r="DA23" s="247"/>
      <c r="DB23" s="247"/>
      <c r="DC23" s="247"/>
      <c r="DD23" s="247"/>
      <c r="DE23" s="247"/>
      <c r="DF23" s="247"/>
      <c r="DG23" s="247"/>
      <c r="DH23" s="247"/>
      <c r="DI23" s="247"/>
      <c r="DJ23" s="247"/>
      <c r="DK23" s="247"/>
      <c r="DL23" s="247"/>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47"/>
      <c r="DA35" s="247"/>
      <c r="DB35" s="247"/>
      <c r="DC35" s="247"/>
      <c r="DD35" s="247"/>
      <c r="DE35" s="247"/>
      <c r="DF35" s="247"/>
      <c r="DG35" s="247"/>
      <c r="DH35" s="247"/>
      <c r="DI35" s="247"/>
      <c r="DJ35" s="247"/>
      <c r="DK35" s="247"/>
      <c r="DL35" s="247"/>
    </row>
    <row r="36" spans="15:116" ht="13" x14ac:dyDescent="0.2"/>
    <row r="37" spans="15:116" ht="13" x14ac:dyDescent="0.2">
      <c r="DL37" s="247"/>
    </row>
    <row r="38" spans="15:116" ht="13" x14ac:dyDescent="0.2">
      <c r="DI38" s="247"/>
      <c r="DJ38" s="247"/>
      <c r="DK38" s="247"/>
      <c r="DL38" s="247"/>
    </row>
    <row r="39" spans="15:116" ht="13" x14ac:dyDescent="0.2"/>
    <row r="40" spans="15:116" ht="13" x14ac:dyDescent="0.2"/>
    <row r="41" spans="15:116" ht="13" x14ac:dyDescent="0.2"/>
    <row r="42" spans="15:116" ht="13" x14ac:dyDescent="0.2"/>
    <row r="43" spans="15:116" ht="13"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 x14ac:dyDescent="0.2">
      <c r="DL44" s="247"/>
    </row>
    <row r="45" spans="15:116" ht="13" x14ac:dyDescent="0.2"/>
    <row r="46" spans="15:116" ht="13" x14ac:dyDescent="0.2">
      <c r="DA46" s="247"/>
      <c r="DB46" s="247"/>
      <c r="DC46" s="247"/>
      <c r="DD46" s="247"/>
      <c r="DE46" s="247"/>
      <c r="DF46" s="247"/>
      <c r="DG46" s="247"/>
      <c r="DH46" s="247"/>
      <c r="DI46" s="247"/>
      <c r="DJ46" s="247"/>
      <c r="DK46" s="247"/>
      <c r="DL46" s="247"/>
    </row>
    <row r="47" spans="15:116" ht="13" x14ac:dyDescent="0.2"/>
    <row r="48" spans="15:116" ht="13" x14ac:dyDescent="0.2"/>
    <row r="49" spans="104:116" ht="13" x14ac:dyDescent="0.2"/>
    <row r="50" spans="104:116" ht="13" x14ac:dyDescent="0.2">
      <c r="CZ50" s="247"/>
      <c r="DA50" s="247"/>
      <c r="DB50" s="247"/>
      <c r="DC50" s="247"/>
      <c r="DD50" s="247"/>
      <c r="DE50" s="247"/>
      <c r="DF50" s="247"/>
      <c r="DG50" s="247"/>
      <c r="DH50" s="247"/>
      <c r="DI50" s="247"/>
      <c r="DJ50" s="247"/>
      <c r="DK50" s="247"/>
      <c r="DL50" s="247"/>
    </row>
    <row r="51" spans="104:116" ht="13" x14ac:dyDescent="0.2"/>
    <row r="52" spans="104:116" ht="13" x14ac:dyDescent="0.2"/>
    <row r="53" spans="104:116" ht="13" x14ac:dyDescent="0.2">
      <c r="DL53" s="247"/>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47"/>
      <c r="DD67" s="247"/>
      <c r="DE67" s="247"/>
      <c r="DF67" s="247"/>
      <c r="DG67" s="247"/>
      <c r="DH67" s="247"/>
      <c r="DI67" s="247"/>
      <c r="DJ67" s="247"/>
      <c r="DK67" s="247"/>
      <c r="DL67" s="247"/>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DhvlvwBwT0+KeejCAzE2H6sBaA0AB/F52nI/RTmRz8w++kYM+PZFR/S7zufYT7+mNzrqd/v11Iy724SG/IIgQQ==" saltValue="DF53DKfrTtBD0cBynLCizQ=="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7" workbookViewId="0">
      <selection activeCell="AN17" sqref="AN17"/>
    </sheetView>
  </sheetViews>
  <sheetFormatPr defaultColWidth="0" defaultRowHeight="13.5" customHeight="1" zeroHeight="1" x14ac:dyDescent="0.2"/>
  <cols>
    <col min="1" max="36" width="2.453125" style="249" customWidth="1"/>
    <col min="37" max="44" width="17" style="249" customWidth="1"/>
    <col min="45" max="45" width="6.08984375" style="256" customWidth="1"/>
    <col min="46" max="46" width="3" style="254" customWidth="1"/>
    <col min="47" max="47" width="19.08984375" style="249" hidden="1" customWidth="1"/>
    <col min="48" max="52" width="12.6328125" style="249" hidden="1" customWidth="1"/>
    <col min="53" max="16384" width="8.6328125" style="249" hidden="1"/>
  </cols>
  <sheetData>
    <row r="1" spans="1:46" ht="13" x14ac:dyDescent="0.2">
      <c r="AS1" s="250"/>
      <c r="AT1" s="250"/>
    </row>
    <row r="2" spans="1:46" ht="13" x14ac:dyDescent="0.2">
      <c r="AS2" s="250"/>
      <c r="AT2" s="250"/>
    </row>
    <row r="3" spans="1:46" ht="13" x14ac:dyDescent="0.2">
      <c r="AS3" s="250"/>
      <c r="AT3" s="250"/>
    </row>
    <row r="4" spans="1:46" ht="13" x14ac:dyDescent="0.2">
      <c r="AS4" s="250"/>
      <c r="AT4" s="250"/>
    </row>
    <row r="5" spans="1:46" ht="16.5" x14ac:dyDescent="0.2">
      <c r="A5" s="251" t="s">
        <v>480</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481</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482</v>
      </c>
      <c r="AP7" s="260"/>
      <c r="AQ7" s="261" t="s">
        <v>483</v>
      </c>
      <c r="AR7" s="262"/>
    </row>
    <row r="8" spans="1:46" ht="13"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484</v>
      </c>
      <c r="AQ8" s="267" t="s">
        <v>485</v>
      </c>
      <c r="AR8" s="268" t="s">
        <v>486</v>
      </c>
    </row>
    <row r="9" spans="1:46" ht="13"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487</v>
      </c>
      <c r="AL9" s="1117"/>
      <c r="AM9" s="1117"/>
      <c r="AN9" s="1118"/>
      <c r="AO9" s="269">
        <v>4722399</v>
      </c>
      <c r="AP9" s="269">
        <v>93315</v>
      </c>
      <c r="AQ9" s="270">
        <v>80646</v>
      </c>
      <c r="AR9" s="271">
        <v>15.7</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488</v>
      </c>
      <c r="AL10" s="1117"/>
      <c r="AM10" s="1117"/>
      <c r="AN10" s="1118"/>
      <c r="AO10" s="272">
        <v>526229</v>
      </c>
      <c r="AP10" s="272">
        <v>10398</v>
      </c>
      <c r="AQ10" s="273">
        <v>6637</v>
      </c>
      <c r="AR10" s="274">
        <v>56.7</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489</v>
      </c>
      <c r="AL11" s="1117"/>
      <c r="AM11" s="1117"/>
      <c r="AN11" s="1118"/>
      <c r="AO11" s="272" t="s">
        <v>490</v>
      </c>
      <c r="AP11" s="272" t="s">
        <v>490</v>
      </c>
      <c r="AQ11" s="273">
        <v>1119</v>
      </c>
      <c r="AR11" s="274" t="s">
        <v>490</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491</v>
      </c>
      <c r="AL12" s="1117"/>
      <c r="AM12" s="1117"/>
      <c r="AN12" s="1118"/>
      <c r="AO12" s="272" t="s">
        <v>490</v>
      </c>
      <c r="AP12" s="272" t="s">
        <v>490</v>
      </c>
      <c r="AQ12" s="273">
        <v>8</v>
      </c>
      <c r="AR12" s="274" t="s">
        <v>490</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492</v>
      </c>
      <c r="AL13" s="1117"/>
      <c r="AM13" s="1117"/>
      <c r="AN13" s="1118"/>
      <c r="AO13" s="272">
        <v>169526</v>
      </c>
      <c r="AP13" s="272">
        <v>3350</v>
      </c>
      <c r="AQ13" s="273">
        <v>2502</v>
      </c>
      <c r="AR13" s="274">
        <v>33.9</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493</v>
      </c>
      <c r="AL14" s="1117"/>
      <c r="AM14" s="1117"/>
      <c r="AN14" s="1118"/>
      <c r="AO14" s="272">
        <v>86925</v>
      </c>
      <c r="AP14" s="272">
        <v>1718</v>
      </c>
      <c r="AQ14" s="273">
        <v>1863</v>
      </c>
      <c r="AR14" s="274">
        <v>-7.8</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494</v>
      </c>
      <c r="AL15" s="1120"/>
      <c r="AM15" s="1120"/>
      <c r="AN15" s="1121"/>
      <c r="AO15" s="272">
        <v>-275716</v>
      </c>
      <c r="AP15" s="272">
        <v>-5448</v>
      </c>
      <c r="AQ15" s="273">
        <v>-4800</v>
      </c>
      <c r="AR15" s="274">
        <v>13.5</v>
      </c>
    </row>
    <row r="16" spans="1:46" ht="13"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5229363</v>
      </c>
      <c r="AP16" s="272">
        <v>103333</v>
      </c>
      <c r="AQ16" s="273">
        <v>87975</v>
      </c>
      <c r="AR16" s="274">
        <v>17.5</v>
      </c>
    </row>
    <row r="17" spans="1:46" ht="13"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495</v>
      </c>
      <c r="AL19" s="250"/>
      <c r="AM19" s="250"/>
      <c r="AN19" s="250"/>
      <c r="AO19" s="250"/>
      <c r="AP19" s="250"/>
      <c r="AQ19" s="250"/>
      <c r="AR19" s="250"/>
    </row>
    <row r="20" spans="1:46" ht="13"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496</v>
      </c>
      <c r="AP20" s="281" t="s">
        <v>497</v>
      </c>
      <c r="AQ20" s="282" t="s">
        <v>498</v>
      </c>
      <c r="AR20" s="283"/>
    </row>
    <row r="21" spans="1:46" s="289" customFormat="1" ht="13"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499</v>
      </c>
      <c r="AL21" s="1123"/>
      <c r="AM21" s="1123"/>
      <c r="AN21" s="1124"/>
      <c r="AO21" s="285">
        <v>8.08</v>
      </c>
      <c r="AP21" s="286">
        <v>7.71</v>
      </c>
      <c r="AQ21" s="287">
        <v>0.37</v>
      </c>
      <c r="AR21" s="255"/>
      <c r="AS21" s="288"/>
      <c r="AT21" s="284"/>
    </row>
    <row r="22" spans="1:46" s="289" customFormat="1" ht="13"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500</v>
      </c>
      <c r="AL22" s="1123"/>
      <c r="AM22" s="1123"/>
      <c r="AN22" s="1124"/>
      <c r="AO22" s="290">
        <v>100.6</v>
      </c>
      <c r="AP22" s="291">
        <v>98.3</v>
      </c>
      <c r="AQ22" s="292">
        <v>2.2999999999999998</v>
      </c>
      <c r="AR22" s="276"/>
      <c r="AS22" s="288"/>
      <c r="AT22" s="284"/>
    </row>
    <row r="23" spans="1:46" s="289" customFormat="1" ht="13"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 x14ac:dyDescent="0.2">
      <c r="A26" s="1113" t="s">
        <v>501</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ht="13" x14ac:dyDescent="0.2">
      <c r="A27" s="297"/>
      <c r="AO27" s="250"/>
      <c r="AP27" s="250"/>
      <c r="AQ27" s="250"/>
      <c r="AR27" s="250"/>
      <c r="AS27" s="250"/>
      <c r="AT27" s="250"/>
    </row>
    <row r="28" spans="1:46" ht="16.5" x14ac:dyDescent="0.2">
      <c r="A28" s="251" t="s">
        <v>502</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503</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482</v>
      </c>
      <c r="AP30" s="260"/>
      <c r="AQ30" s="261" t="s">
        <v>483</v>
      </c>
      <c r="AR30" s="262"/>
    </row>
    <row r="31" spans="1:46" ht="13"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484</v>
      </c>
      <c r="AQ31" s="267" t="s">
        <v>485</v>
      </c>
      <c r="AR31" s="268" t="s">
        <v>486</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504</v>
      </c>
      <c r="AL32" s="1131"/>
      <c r="AM32" s="1131"/>
      <c r="AN32" s="1132"/>
      <c r="AO32" s="300">
        <v>2427227</v>
      </c>
      <c r="AP32" s="300">
        <v>47962</v>
      </c>
      <c r="AQ32" s="301">
        <v>41451</v>
      </c>
      <c r="AR32" s="302">
        <v>15.7</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505</v>
      </c>
      <c r="AL33" s="1131"/>
      <c r="AM33" s="1131"/>
      <c r="AN33" s="1132"/>
      <c r="AO33" s="300" t="s">
        <v>490</v>
      </c>
      <c r="AP33" s="300" t="s">
        <v>490</v>
      </c>
      <c r="AQ33" s="301" t="s">
        <v>490</v>
      </c>
      <c r="AR33" s="302" t="s">
        <v>490</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506</v>
      </c>
      <c r="AL34" s="1131"/>
      <c r="AM34" s="1131"/>
      <c r="AN34" s="1132"/>
      <c r="AO34" s="300" t="s">
        <v>490</v>
      </c>
      <c r="AP34" s="300" t="s">
        <v>490</v>
      </c>
      <c r="AQ34" s="301">
        <v>35</v>
      </c>
      <c r="AR34" s="302" t="s">
        <v>490</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507</v>
      </c>
      <c r="AL35" s="1131"/>
      <c r="AM35" s="1131"/>
      <c r="AN35" s="1132"/>
      <c r="AO35" s="300">
        <v>287846</v>
      </c>
      <c r="AP35" s="300">
        <v>5688</v>
      </c>
      <c r="AQ35" s="301">
        <v>11775</v>
      </c>
      <c r="AR35" s="302">
        <v>-51.7</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508</v>
      </c>
      <c r="AL36" s="1131"/>
      <c r="AM36" s="1131"/>
      <c r="AN36" s="1132"/>
      <c r="AO36" s="300">
        <v>92844</v>
      </c>
      <c r="AP36" s="300">
        <v>1835</v>
      </c>
      <c r="AQ36" s="301">
        <v>2188</v>
      </c>
      <c r="AR36" s="302">
        <v>-16.100000000000001</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509</v>
      </c>
      <c r="AL37" s="1131"/>
      <c r="AM37" s="1131"/>
      <c r="AN37" s="1132"/>
      <c r="AO37" s="300">
        <v>100298</v>
      </c>
      <c r="AP37" s="300">
        <v>1982</v>
      </c>
      <c r="AQ37" s="301">
        <v>531</v>
      </c>
      <c r="AR37" s="302">
        <v>273.3</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510</v>
      </c>
      <c r="AL38" s="1134"/>
      <c r="AM38" s="1134"/>
      <c r="AN38" s="1135"/>
      <c r="AO38" s="303">
        <v>1546</v>
      </c>
      <c r="AP38" s="303">
        <v>31</v>
      </c>
      <c r="AQ38" s="304">
        <v>1</v>
      </c>
      <c r="AR38" s="292">
        <v>3000</v>
      </c>
      <c r="AS38" s="299"/>
    </row>
    <row r="39" spans="1:46" ht="13"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511</v>
      </c>
      <c r="AL39" s="1134"/>
      <c r="AM39" s="1134"/>
      <c r="AN39" s="1135"/>
      <c r="AO39" s="300">
        <v>-178438</v>
      </c>
      <c r="AP39" s="300">
        <v>-3526</v>
      </c>
      <c r="AQ39" s="301">
        <v>-5414</v>
      </c>
      <c r="AR39" s="302">
        <v>-34.9</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512</v>
      </c>
      <c r="AL40" s="1131"/>
      <c r="AM40" s="1131"/>
      <c r="AN40" s="1132"/>
      <c r="AO40" s="300">
        <v>-1823801</v>
      </c>
      <c r="AP40" s="300">
        <v>-36039</v>
      </c>
      <c r="AQ40" s="301">
        <v>-35360</v>
      </c>
      <c r="AR40" s="302">
        <v>1.9</v>
      </c>
      <c r="AS40" s="299"/>
    </row>
    <row r="41" spans="1:46" ht="13"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907522</v>
      </c>
      <c r="AP41" s="300">
        <v>17933</v>
      </c>
      <c r="AQ41" s="301">
        <v>15207</v>
      </c>
      <c r="AR41" s="302">
        <v>17.899999999999999</v>
      </c>
      <c r="AS41" s="299"/>
    </row>
    <row r="42" spans="1:46" ht="13"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513</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514</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482</v>
      </c>
      <c r="AN49" s="1127" t="s">
        <v>515</v>
      </c>
      <c r="AO49" s="1128"/>
      <c r="AP49" s="1128"/>
      <c r="AQ49" s="1128"/>
      <c r="AR49" s="1129"/>
    </row>
    <row r="50" spans="1:44" ht="13"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516</v>
      </c>
      <c r="AO50" s="317" t="s">
        <v>517</v>
      </c>
      <c r="AP50" s="318" t="s">
        <v>518</v>
      </c>
      <c r="AQ50" s="319" t="s">
        <v>519</v>
      </c>
      <c r="AR50" s="320" t="s">
        <v>520</v>
      </c>
    </row>
    <row r="51" spans="1:44" ht="13"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521</v>
      </c>
      <c r="AL51" s="313"/>
      <c r="AM51" s="321">
        <v>4136492</v>
      </c>
      <c r="AN51" s="322">
        <v>81135</v>
      </c>
      <c r="AO51" s="323">
        <v>117.7</v>
      </c>
      <c r="AP51" s="324">
        <v>63812</v>
      </c>
      <c r="AQ51" s="325">
        <v>-14.4</v>
      </c>
      <c r="AR51" s="326">
        <v>132.1</v>
      </c>
    </row>
    <row r="52" spans="1:44" ht="13"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522</v>
      </c>
      <c r="AM52" s="329">
        <v>2293497</v>
      </c>
      <c r="AN52" s="330">
        <v>44986</v>
      </c>
      <c r="AO52" s="331">
        <v>77.099999999999994</v>
      </c>
      <c r="AP52" s="332">
        <v>33848</v>
      </c>
      <c r="AQ52" s="333">
        <v>-18.600000000000001</v>
      </c>
      <c r="AR52" s="334">
        <v>95.7</v>
      </c>
    </row>
    <row r="53" spans="1:44" ht="13"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523</v>
      </c>
      <c r="AL53" s="313"/>
      <c r="AM53" s="321">
        <v>2607566</v>
      </c>
      <c r="AN53" s="322">
        <v>51474</v>
      </c>
      <c r="AO53" s="323">
        <v>-36.6</v>
      </c>
      <c r="AP53" s="324">
        <v>54225</v>
      </c>
      <c r="AQ53" s="325">
        <v>-15</v>
      </c>
      <c r="AR53" s="326">
        <v>-21.6</v>
      </c>
    </row>
    <row r="54" spans="1:44" ht="13"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522</v>
      </c>
      <c r="AM54" s="329">
        <v>1656733</v>
      </c>
      <c r="AN54" s="330">
        <v>32704</v>
      </c>
      <c r="AO54" s="331">
        <v>-27.3</v>
      </c>
      <c r="AP54" s="332">
        <v>27337</v>
      </c>
      <c r="AQ54" s="333">
        <v>-19.2</v>
      </c>
      <c r="AR54" s="334">
        <v>-8.1</v>
      </c>
    </row>
    <row r="55" spans="1:44" ht="13"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524</v>
      </c>
      <c r="AL55" s="313"/>
      <c r="AM55" s="321">
        <v>1818255</v>
      </c>
      <c r="AN55" s="322">
        <v>35855</v>
      </c>
      <c r="AO55" s="323">
        <v>-30.3</v>
      </c>
      <c r="AP55" s="324">
        <v>54016</v>
      </c>
      <c r="AQ55" s="325">
        <v>-0.4</v>
      </c>
      <c r="AR55" s="326">
        <v>-29.9</v>
      </c>
    </row>
    <row r="56" spans="1:44" ht="13"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522</v>
      </c>
      <c r="AM56" s="329">
        <v>1436068</v>
      </c>
      <c r="AN56" s="330">
        <v>28319</v>
      </c>
      <c r="AO56" s="331">
        <v>-13.4</v>
      </c>
      <c r="AP56" s="332">
        <v>28078</v>
      </c>
      <c r="AQ56" s="333">
        <v>2.7</v>
      </c>
      <c r="AR56" s="334">
        <v>-16.100000000000001</v>
      </c>
    </row>
    <row r="57" spans="1:44" ht="13"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525</v>
      </c>
      <c r="AL57" s="313"/>
      <c r="AM57" s="321">
        <v>4811327</v>
      </c>
      <c r="AN57" s="322">
        <v>94877</v>
      </c>
      <c r="AO57" s="323">
        <v>164.6</v>
      </c>
      <c r="AP57" s="324">
        <v>52786</v>
      </c>
      <c r="AQ57" s="325">
        <v>-2.2999999999999998</v>
      </c>
      <c r="AR57" s="326">
        <v>166.9</v>
      </c>
    </row>
    <row r="58" spans="1:44" ht="13"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522</v>
      </c>
      <c r="AM58" s="329">
        <v>3312197</v>
      </c>
      <c r="AN58" s="330">
        <v>65315</v>
      </c>
      <c r="AO58" s="331">
        <v>130.6</v>
      </c>
      <c r="AP58" s="332">
        <v>28742</v>
      </c>
      <c r="AQ58" s="333">
        <v>2.4</v>
      </c>
      <c r="AR58" s="334">
        <v>128.19999999999999</v>
      </c>
    </row>
    <row r="59" spans="1:44" ht="13"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526</v>
      </c>
      <c r="AL59" s="313"/>
      <c r="AM59" s="321">
        <v>2316730</v>
      </c>
      <c r="AN59" s="322">
        <v>45779</v>
      </c>
      <c r="AO59" s="323">
        <v>-51.7</v>
      </c>
      <c r="AP59" s="324">
        <v>58465</v>
      </c>
      <c r="AQ59" s="325">
        <v>10.8</v>
      </c>
      <c r="AR59" s="326">
        <v>-62.5</v>
      </c>
    </row>
    <row r="60" spans="1:44" ht="13"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522</v>
      </c>
      <c r="AM60" s="329">
        <v>1951563</v>
      </c>
      <c r="AN60" s="330">
        <v>38563</v>
      </c>
      <c r="AO60" s="331">
        <v>-41</v>
      </c>
      <c r="AP60" s="332">
        <v>34452</v>
      </c>
      <c r="AQ60" s="333">
        <v>19.899999999999999</v>
      </c>
      <c r="AR60" s="334">
        <v>-60.9</v>
      </c>
    </row>
    <row r="61" spans="1:44" ht="13"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527</v>
      </c>
      <c r="AL61" s="335"/>
      <c r="AM61" s="336">
        <v>3138074</v>
      </c>
      <c r="AN61" s="337">
        <v>61824</v>
      </c>
      <c r="AO61" s="338">
        <v>32.700000000000003</v>
      </c>
      <c r="AP61" s="339">
        <v>56661</v>
      </c>
      <c r="AQ61" s="340">
        <v>-4.3</v>
      </c>
      <c r="AR61" s="326">
        <v>37</v>
      </c>
    </row>
    <row r="62" spans="1:44" ht="13"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522</v>
      </c>
      <c r="AM62" s="329">
        <v>2130012</v>
      </c>
      <c r="AN62" s="330">
        <v>41977</v>
      </c>
      <c r="AO62" s="331">
        <v>25.2</v>
      </c>
      <c r="AP62" s="332">
        <v>30491</v>
      </c>
      <c r="AQ62" s="333">
        <v>-2.6</v>
      </c>
      <c r="AR62" s="334">
        <v>27.8</v>
      </c>
    </row>
    <row r="63" spans="1:44" ht="13"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 hidden="1" x14ac:dyDescent="0.2">
      <c r="AK70" s="250"/>
      <c r="AL70" s="250"/>
      <c r="AM70" s="250"/>
      <c r="AN70" s="250"/>
      <c r="AO70" s="250"/>
      <c r="AP70" s="250"/>
      <c r="AQ70" s="250"/>
      <c r="AR70" s="250"/>
    </row>
    <row r="71" spans="1:46" ht="13" hidden="1" x14ac:dyDescent="0.2">
      <c r="AK71" s="250"/>
      <c r="AL71" s="250"/>
      <c r="AM71" s="250"/>
      <c r="AN71" s="250"/>
      <c r="AO71" s="250"/>
      <c r="AP71" s="250"/>
      <c r="AQ71" s="250"/>
      <c r="AR71" s="250"/>
    </row>
    <row r="72" spans="1:46" ht="13" hidden="1" x14ac:dyDescent="0.2">
      <c r="AK72" s="250"/>
      <c r="AL72" s="250"/>
      <c r="AM72" s="250"/>
      <c r="AN72" s="250"/>
      <c r="AO72" s="250"/>
      <c r="AP72" s="250"/>
      <c r="AQ72" s="250"/>
      <c r="AR72" s="250"/>
    </row>
    <row r="73" spans="1:46" ht="13" hidden="1" x14ac:dyDescent="0.2">
      <c r="AK73" s="250"/>
      <c r="AL73" s="250"/>
      <c r="AM73" s="250"/>
      <c r="AN73" s="250"/>
      <c r="AO73" s="250"/>
      <c r="AP73" s="250"/>
      <c r="AQ73" s="250"/>
      <c r="AR73" s="250"/>
    </row>
  </sheetData>
  <sheetProtection algorithmName="SHA-512" hashValue="Kz54GJmBNkBIJf5bBzirc7+DO6+2aB+7XLk7jLYaQQtZxX2qyA1+DBMPaIwojQVZcWSRSCg9u34W7m6NcktDhw==" saltValue="AA2NTg5bRoOEGDAXreM8e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I77" zoomScaleNormal="100" zoomScaleSheetLayoutView="55" workbookViewId="0">
      <selection activeCell="AF104" sqref="AF104"/>
    </sheetView>
  </sheetViews>
  <sheetFormatPr defaultColWidth="0" defaultRowHeight="13.5" customHeight="1" zeroHeight="1" x14ac:dyDescent="0.2"/>
  <cols>
    <col min="1" max="125" width="2.4531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 x14ac:dyDescent="0.2">
      <c r="B2" s="247"/>
      <c r="DG2" s="247"/>
    </row>
    <row r="3" spans="2:125" ht="13"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 x14ac:dyDescent="0.2"/>
    <row r="5" spans="2:125" ht="13" x14ac:dyDescent="0.2"/>
    <row r="6" spans="2:125" ht="13" x14ac:dyDescent="0.2"/>
    <row r="7" spans="2:125" ht="13" x14ac:dyDescent="0.2"/>
    <row r="8" spans="2:125" ht="13" x14ac:dyDescent="0.2"/>
    <row r="9" spans="2:125" ht="13" x14ac:dyDescent="0.2">
      <c r="DU9" s="247"/>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47"/>
    </row>
    <row r="18" spans="125:125" ht="13" x14ac:dyDescent="0.2"/>
    <row r="19" spans="125:125" ht="13" x14ac:dyDescent="0.2"/>
    <row r="20" spans="125:125" ht="13" x14ac:dyDescent="0.2">
      <c r="DU20" s="247"/>
    </row>
    <row r="21" spans="125:125" ht="13" x14ac:dyDescent="0.2">
      <c r="DU21" s="247"/>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47"/>
    </row>
    <row r="29" spans="125:125" ht="13" x14ac:dyDescent="0.2"/>
    <row r="30" spans="125:125" ht="13" x14ac:dyDescent="0.2"/>
    <row r="31" spans="125:125" ht="13" x14ac:dyDescent="0.2"/>
    <row r="32" spans="125:125" ht="13" x14ac:dyDescent="0.2"/>
    <row r="33" spans="2:125" ht="13" x14ac:dyDescent="0.2">
      <c r="B33" s="247"/>
      <c r="G33" s="247"/>
      <c r="I33" s="247"/>
    </row>
    <row r="34" spans="2:125" ht="13" x14ac:dyDescent="0.2">
      <c r="C34" s="247"/>
      <c r="P34" s="247"/>
      <c r="DE34" s="247"/>
      <c r="DH34" s="247"/>
    </row>
    <row r="35" spans="2:125" ht="13" x14ac:dyDescent="0.2">
      <c r="D35" s="247"/>
      <c r="E35" s="247"/>
      <c r="DG35" s="247"/>
      <c r="DJ35" s="247"/>
      <c r="DP35" s="247"/>
      <c r="DQ35" s="247"/>
      <c r="DR35" s="247"/>
      <c r="DS35" s="247"/>
      <c r="DT35" s="247"/>
      <c r="DU35" s="247"/>
    </row>
    <row r="36" spans="2:125" ht="13"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 x14ac:dyDescent="0.2">
      <c r="DU37" s="247"/>
    </row>
    <row r="38" spans="2:125" ht="13" x14ac:dyDescent="0.2">
      <c r="DT38" s="247"/>
      <c r="DU38" s="247"/>
    </row>
    <row r="39" spans="2:125" ht="13" x14ac:dyDescent="0.2"/>
    <row r="40" spans="2:125" ht="13" x14ac:dyDescent="0.2">
      <c r="DH40" s="247"/>
    </row>
    <row r="41" spans="2:125" ht="13" x14ac:dyDescent="0.2">
      <c r="DE41" s="247"/>
    </row>
    <row r="42" spans="2:125" ht="13" x14ac:dyDescent="0.2">
      <c r="DG42" s="247"/>
      <c r="DJ42" s="247"/>
    </row>
    <row r="43" spans="2:125" ht="13"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 x14ac:dyDescent="0.2">
      <c r="DU44" s="247"/>
    </row>
    <row r="45" spans="2:125" ht="13" x14ac:dyDescent="0.2"/>
    <row r="46" spans="2:125" ht="13" x14ac:dyDescent="0.2"/>
    <row r="47" spans="2:125" ht="13" x14ac:dyDescent="0.2"/>
    <row r="48" spans="2:125" ht="13" x14ac:dyDescent="0.2">
      <c r="DT48" s="247"/>
      <c r="DU48" s="247"/>
    </row>
    <row r="49" spans="120:125" ht="13" x14ac:dyDescent="0.2">
      <c r="DU49" s="247"/>
    </row>
    <row r="50" spans="120:125" ht="13" x14ac:dyDescent="0.2">
      <c r="DU50" s="247"/>
    </row>
    <row r="51" spans="120:125" ht="13" x14ac:dyDescent="0.2">
      <c r="DP51" s="247"/>
      <c r="DQ51" s="247"/>
      <c r="DR51" s="247"/>
      <c r="DS51" s="247"/>
      <c r="DT51" s="247"/>
      <c r="DU51" s="247"/>
    </row>
    <row r="52" spans="120:125" ht="13" x14ac:dyDescent="0.2"/>
    <row r="53" spans="120:125" ht="13" x14ac:dyDescent="0.2"/>
    <row r="54" spans="120:125" ht="13" x14ac:dyDescent="0.2">
      <c r="DU54" s="247"/>
    </row>
    <row r="55" spans="120:125" ht="13" x14ac:dyDescent="0.2"/>
    <row r="56" spans="120:125" ht="13" x14ac:dyDescent="0.2"/>
    <row r="57" spans="120:125" ht="13" x14ac:dyDescent="0.2"/>
    <row r="58" spans="120:125" ht="13" x14ac:dyDescent="0.2">
      <c r="DU58" s="247"/>
    </row>
    <row r="59" spans="120:125" ht="13" x14ac:dyDescent="0.2"/>
    <row r="60" spans="120:125" ht="13" x14ac:dyDescent="0.2"/>
    <row r="61" spans="120:125" ht="13" x14ac:dyDescent="0.2"/>
    <row r="62" spans="120:125" ht="13" x14ac:dyDescent="0.2"/>
    <row r="63" spans="120:125" ht="13" x14ac:dyDescent="0.2">
      <c r="DU63" s="247"/>
    </row>
    <row r="64" spans="120:125" ht="13" x14ac:dyDescent="0.2">
      <c r="DT64" s="247"/>
      <c r="DU64" s="247"/>
    </row>
    <row r="65" spans="123:125" ht="13" x14ac:dyDescent="0.2"/>
    <row r="66" spans="123:125" ht="13" x14ac:dyDescent="0.2"/>
    <row r="67" spans="123:125" ht="13" x14ac:dyDescent="0.2"/>
    <row r="68" spans="123:125" ht="13" x14ac:dyDescent="0.2"/>
    <row r="69" spans="123:125" ht="13" x14ac:dyDescent="0.2">
      <c r="DS69" s="247"/>
      <c r="DT69" s="247"/>
      <c r="DU69" s="247"/>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47"/>
    </row>
    <row r="83" spans="116:125" ht="13" x14ac:dyDescent="0.2">
      <c r="DM83" s="247"/>
      <c r="DN83" s="247"/>
      <c r="DO83" s="247"/>
      <c r="DP83" s="247"/>
      <c r="DQ83" s="247"/>
      <c r="DR83" s="247"/>
      <c r="DS83" s="247"/>
      <c r="DT83" s="247"/>
      <c r="DU83" s="247"/>
    </row>
    <row r="84" spans="116:125" ht="13" x14ac:dyDescent="0.2"/>
    <row r="85" spans="116:125" ht="13" x14ac:dyDescent="0.2"/>
    <row r="86" spans="116:125" ht="13" x14ac:dyDescent="0.2"/>
    <row r="87" spans="116:125" ht="13" x14ac:dyDescent="0.2"/>
    <row r="88" spans="116:125" ht="13" x14ac:dyDescent="0.2">
      <c r="DU88" s="247"/>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479</v>
      </c>
    </row>
    <row r="121" spans="125:125" ht="13.5" hidden="1" customHeight="1" x14ac:dyDescent="0.2">
      <c r="DU121" s="247"/>
    </row>
  </sheetData>
  <sheetProtection algorithmName="SHA-512" hashValue="4sYtfblxZ0BpBMj85YzAoIfh3P/aSDuZxo0ZnkaDMR1oCU8KWvqE+HZpDPiJH2xMDJbmeiL2A8YALJXn4TLQ8A==" saltValue="e7WV1TReAr+8YQ9dqex88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100" zoomScaleNormal="100" zoomScaleSheetLayoutView="55" workbookViewId="0">
      <selection activeCell="AF46" sqref="AF46"/>
    </sheetView>
  </sheetViews>
  <sheetFormatPr defaultColWidth="0" defaultRowHeight="13.5" customHeight="1" zeroHeight="1" x14ac:dyDescent="0.2"/>
  <cols>
    <col min="1" max="125" width="2.4531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 x14ac:dyDescent="0.2">
      <c r="B2" s="247"/>
      <c r="T2" s="247"/>
    </row>
    <row r="3" spans="1:125" ht="13"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47"/>
      <c r="G33" s="247"/>
      <c r="I33" s="247"/>
    </row>
    <row r="34" spans="2:125" ht="13" x14ac:dyDescent="0.2">
      <c r="C34" s="247"/>
      <c r="P34" s="247"/>
      <c r="R34" s="247"/>
      <c r="U34" s="247"/>
    </row>
    <row r="35" spans="2:125" ht="13"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 x14ac:dyDescent="0.2">
      <c r="F36" s="247"/>
      <c r="H36" s="247"/>
      <c r="J36" s="247"/>
      <c r="K36" s="247"/>
      <c r="L36" s="247"/>
      <c r="M36" s="247"/>
      <c r="N36" s="247"/>
      <c r="O36" s="247"/>
      <c r="Q36" s="247"/>
      <c r="S36" s="247"/>
      <c r="V36" s="247"/>
    </row>
    <row r="37" spans="2:125" ht="13" x14ac:dyDescent="0.2"/>
    <row r="38" spans="2:125" ht="13" x14ac:dyDescent="0.2"/>
    <row r="39" spans="2:125" ht="13" x14ac:dyDescent="0.2"/>
    <row r="40" spans="2:125" ht="13" x14ac:dyDescent="0.2">
      <c r="U40" s="247"/>
    </row>
    <row r="41" spans="2:125" ht="13" x14ac:dyDescent="0.2">
      <c r="R41" s="247"/>
    </row>
    <row r="42" spans="2:125" ht="13"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 x14ac:dyDescent="0.2">
      <c r="Q43" s="247"/>
      <c r="S43" s="247"/>
      <c r="V43" s="247"/>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479</v>
      </c>
    </row>
  </sheetData>
  <sheetProtection algorithmName="SHA-512" hashValue="1GEwB/hqr+T3IwZf3HarAkAdA8Q1D3EnxLyVGMaTRd58MDYsZ7rRWuNyIXvfeF7J8OOFZs895BUIz7WFO9zmkw==" saltValue="7aAwATzl8n1HOu1T1uPFI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election activeCell="H50" sqref="H50"/>
    </sheetView>
  </sheetViews>
  <sheetFormatPr defaultColWidth="0" defaultRowHeight="13.5" customHeight="1" zeroHeight="1" x14ac:dyDescent="0.2"/>
  <cols>
    <col min="1" max="1" width="8.179687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529</v>
      </c>
      <c r="G46" s="8" t="s">
        <v>530</v>
      </c>
      <c r="H46" s="8" t="s">
        <v>531</v>
      </c>
      <c r="I46" s="8" t="s">
        <v>532</v>
      </c>
      <c r="J46" s="9" t="s">
        <v>533</v>
      </c>
    </row>
    <row r="47" spans="2:10" ht="57.75" customHeight="1" x14ac:dyDescent="0.2">
      <c r="B47" s="10"/>
      <c r="C47" s="1139" t="s">
        <v>3</v>
      </c>
      <c r="D47" s="1139"/>
      <c r="E47" s="1140"/>
      <c r="F47" s="11">
        <v>12.15</v>
      </c>
      <c r="G47" s="12">
        <v>11.48</v>
      </c>
      <c r="H47" s="12">
        <v>20.05</v>
      </c>
      <c r="I47" s="12">
        <v>10.15</v>
      </c>
      <c r="J47" s="13">
        <v>16.47</v>
      </c>
    </row>
    <row r="48" spans="2:10" ht="57.75" customHeight="1" x14ac:dyDescent="0.2">
      <c r="B48" s="14"/>
      <c r="C48" s="1141" t="s">
        <v>4</v>
      </c>
      <c r="D48" s="1141"/>
      <c r="E48" s="1142"/>
      <c r="F48" s="15">
        <v>6.13</v>
      </c>
      <c r="G48" s="16">
        <v>6.94</v>
      </c>
      <c r="H48" s="16">
        <v>6.28</v>
      </c>
      <c r="I48" s="16">
        <v>6.47</v>
      </c>
      <c r="J48" s="17">
        <v>4.4800000000000004</v>
      </c>
    </row>
    <row r="49" spans="2:10" ht="57.75" customHeight="1" thickBot="1" x14ac:dyDescent="0.25">
      <c r="B49" s="18"/>
      <c r="C49" s="1143" t="s">
        <v>5</v>
      </c>
      <c r="D49" s="1143"/>
      <c r="E49" s="1144"/>
      <c r="F49" s="19">
        <v>0.95</v>
      </c>
      <c r="G49" s="20">
        <v>1.1599999999999999</v>
      </c>
      <c r="H49" s="20">
        <v>7.52</v>
      </c>
      <c r="I49" s="20" t="s">
        <v>534</v>
      </c>
      <c r="J49" s="21">
        <v>4.4400000000000004</v>
      </c>
    </row>
    <row r="50" spans="2:10" ht="13" x14ac:dyDescent="0.2"/>
  </sheetData>
  <sheetProtection algorithmName="SHA-512" hashValue="Sh6QSL7e7YNHAqZtLnUCtvA5M/hLUetj5pDNf/OGC12HmuSuiqHDmc/M4FJJXQn9cW82sypm0Axi64WxeSvaPQ==" saltValue="3jhXcucwLltRVYtkQwAai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cp:lastPrinted>2026-03-10T01:59:57Z</cp:lastPrinted>
  <dcterms:created xsi:type="dcterms:W3CDTF">2026-02-23T07:26:41Z</dcterms:created>
  <dcterms:modified xsi:type="dcterms:W3CDTF">2026-03-26T06:30:02Z</dcterms:modified>
  <cp:category/>
</cp:coreProperties>
</file>