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omu\Desktop\"/>
    </mc:Choice>
  </mc:AlternateContent>
  <xr:revisionPtr revIDLastSave="0" documentId="13_ncr:1_{97F7CDAD-17BF-42F9-B9A0-A4A3ECDA4D71}" xr6:coauthVersionLast="47" xr6:coauthVersionMax="47" xr10:uidLastSave="{00000000-0000-0000-0000-000000000000}"/>
  <bookViews>
    <workbookView xWindow="-120" yWindow="-120" windowWidth="29040" windowHeight="15720" firstSheet="9" activeTab="1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O34" i="10"/>
  <c r="BW34" i="10"/>
  <c r="BW35" i="10" s="1"/>
  <c r="BW36" i="10" s="1"/>
  <c r="BW37" i="10" s="1"/>
  <c r="BW38" i="10" s="1"/>
  <c r="BW39" i="10" s="1"/>
  <c r="BW40" i="10" s="1"/>
  <c r="BW41" i="10" s="1"/>
  <c r="BW42" i="10" s="1"/>
  <c r="BW43" i="10" s="1"/>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<sst xmlns="http://schemas.openxmlformats.org/spreadsheetml/2006/main" count="1153" uniqueCount="562">
  <si>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</si>
  <si>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</si>
  <si>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</si>
  <si>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</si>
  <si>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</si>
  <si>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</si>
  <si>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</si>
  <si>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</si>
  <si>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</si>
  <si>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</si>
  <si>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</si>
  <si>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</si>
  <si>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</si>
  <si>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</si>
  <si>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</si>
  <si>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</si>
  <si>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</si>
  <si>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</si>
  <si>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</si>
  <si>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</si>
  <si>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</si>
  <si>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</si>
  <si>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</si>
  <si>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</si>
  <si>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</si>
  <si>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</si>
  <si>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</si>
  <si>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</si>
  <si>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</si>
  <si>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</si>
  <si>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</si>
  <si>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</si>
  <si>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</si>
  <si>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</si>
  <si>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</si>
  <si>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</si>
  <si>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</si>
  <si>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</si>
  <si>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</si>
  <si>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</si>
  <si>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</si>
  <si>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</si>
  <si>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</si>
  <si>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</si>
  <si>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</si>
  <si>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</si>
  <si>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</si>
  <si>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</si>
  <si>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</si>
  <si>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</si>
  <si>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</si>
  <si>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</si>
  <si>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</si>
  <si>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</si>
  <si>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</si>
  <si>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</si>
  <si>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</si>
  <si>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</si>
  <si>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</si>
  <si>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</si>
  <si>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</si>
  <si>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</si>
  <si>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</si>
  <si>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</si>
  <si>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</si>
  <si>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</si>
  <si>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</si>
  <si>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</si>
  <si>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</si>
  <si>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</si>
  <si>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</si>
  <si>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</si>
  <si>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</si>
  <si>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</si>
  <si>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</si>
  <si>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</si>
  <si>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</si>
  <si>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</si>
  <si>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</si>
  <si>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</si>
  <si>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</si>
  <si>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</si>
  <si>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</si>
  <si>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</si>
  <si>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</si>
  <si>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</si>
  <si>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</si>
  <si>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</si>
  <si>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</si>
  <si>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</si>
  <si>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</si>
  <si>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</si>
  <si>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</si>
  <si>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</si>
  <si>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甲良町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</si>
  <si>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</si>
  <si>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</si>
  <si>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</si>
  <si>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</si>
  <si>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</si>
  <si>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</si>
  <si>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</si>
  <si>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</si>
  <si>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</si>
  <si>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</si>
  <si>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</si>
  <si>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</si>
  <si>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</si>
  <si>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</si>
  <si>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</si>
  <si>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</si>
  <si>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</si>
  <si>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</si>
  <si>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</si>
  <si>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</si>
  <si>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</si>
  <si>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</si>
  <si>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</si>
  <si>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</si>
  <si>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</si>
  <si>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</si>
  <si>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</si>
  <si>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</si>
  <si>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</si>
  <si>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</si>
  <si>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</si>
  <si>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</si>
  <si>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</si>
  <si>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</si>
  <si>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</si>
  <si>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</si>
  <si>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</si>
  <si>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</si>
  <si>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</si>
  <si>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</si>
  <si>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</si>
  <si>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</si>
  <si>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</si>
  <si>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</si>
  <si>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</si>
  <si>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</si>
  <si>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</si>
  <si>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</si>
  <si>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</si>
  <si>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</si>
  <si>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</si>
  <si>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</si>
  <si>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</si>
  <si>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</si>
  <si>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</si>
  <si>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</si>
  <si>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</si>
  <si>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</si>
  <si>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</si>
  <si>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</si>
  <si>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</si>
  <si>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</si>
  <si>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</si>
  <si>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</si>
  <si>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</si>
  <si>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</si>
  <si>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</si>
  <si>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</si>
  <si>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</si>
  <si>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</si>
  <si>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</si>
  <si>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</si>
  <si>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</si>
  <si>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</si>
  <si>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</si>
  <si>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</si>
  <si>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</si>
  <si>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</si>
  <si>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</si>
  <si>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</si>
  <si>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</si>
  <si>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</si>
  <si>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</si>
  <si>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</si>
  <si>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</si>
  <si>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</si>
  <si>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</si>
  <si>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</si>
  <si>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</si>
  <si>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</si>
  <si>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</si>
  <si>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</si>
  <si>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</si>
  <si>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</si>
  <si>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</si>
  <si>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</si>
  <si>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</si>
  <si>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</si>
  <si>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</si>
  <si>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</si>
  <si>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</si>
  <si>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</si>
  <si>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</si>
  <si>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</si>
  <si>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</si>
  <si>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</si>
  <si>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</si>
  <si>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</si>
  <si>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</si>
  <si>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滋賀県甲良町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</si>
  <si>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</si>
  <si>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</si>
  <si>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</si>
  <si>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</si>
  <si>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</si>
  <si>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</si>
  <si>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</si>
  <si>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</si>
  <si>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</si>
  <si>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</si>
  <si>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</si>
  <si>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</si>
  <si>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</si>
  <si>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</si>
  <si>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</si>
  <si>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</si>
  <si>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</si>
  <si>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</si>
  <si>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</si>
  <si>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</si>
  <si>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</si>
  <si>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</si>
  <si>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</si>
  <si>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</si>
  <si>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</si>
  <si>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</si>
  <si>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</si>
  <si>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</si>
  <si>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</si>
  <si>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</si>
  <si>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</si>
  <si>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</si>
  <si>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</si>
  <si>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</si>
  <si>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</si>
  <si>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</si>
  <si>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</si>
  <si>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</si>
  <si>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</si>
  <si>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</si>
  <si>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</si>
  <si>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</si>
  <si>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</si>
  <si>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</si>
  <si>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</si>
  <si>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</si>
  <si>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</si>
  <si>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</si>
  <si>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</si>
  <si>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</si>
  <si>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</si>
  <si>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</si>
  <si>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</si>
  <si>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</si>
  <si>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</si>
  <si>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</si>
  <si>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</si>
  <si>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</si>
  <si>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</si>
  <si>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</si>
  <si>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</si>
  <si>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</si>
  <si>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</si>
  <si>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</si>
  <si>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</si>
  <si>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</si>
  <si>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</si>
  <si>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</si>
  <si>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</si>
  <si>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</si>
  <si>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</si>
  <si>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</si>
  <si>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</si>
  <si>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</si>
  <si>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</si>
  <si>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</si>
  <si>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</si>
  <si>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</si>
  <si>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</si>
  <si>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</si>
  <si>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</si>
  <si>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</si>
  <si>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</si>
  <si>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</si>
  <si>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</si>
  <si>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</si>
  <si>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</si>
  <si>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</si>
  <si>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</si>
  <si>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</si>
  <si>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</si>
  <si>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</si>
  <si>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</si>
  <si>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</si>
  <si>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</si>
  <si>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</si>
  <si>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</si>
  <si>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</si>
  <si>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</si>
  <si>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</si>
  <si>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</si>
  <si>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</si>
  <si>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</si>
  <si>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</si>
  <si>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</si>
  <si>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</si>
  <si>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</si>
  <si>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</si>
  <si>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</si>
  <si>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</si>
  <si>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</si>
  <si>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</si>
  <si>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</si>
  <si>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</si>
  <si>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</si>
  <si>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</si>
  <si>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</si>
  <si>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</si>
  <si>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</si>
  <si>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</si>
  <si>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</si>
  <si>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</si>
  <si>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</si>
  <si>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</si>
  <si>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</si>
  <si>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</si>
  <si>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</si>
  <si>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</si>
  <si>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</si>
  <si>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</si>
  <si>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</si>
  <si>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</si>
  <si>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</si>
  <si>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</si>
  <si>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</si>
  <si>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</si>
  <si>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</si>
  <si>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</si>
  <si>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</si>
  <si>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</si>
  <si>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</si>
  <si>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</si>
  <si>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</si>
  <si>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</si>
  <si>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</si>
  <si>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</si>
  <si>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</si>
  <si>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</si>
  <si>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</si>
  <si>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</si>
  <si>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滋賀県甲良町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</si>
  <si>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</si>
  <si>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</si>
  <si>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</si>
  <si>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</si>
  <si>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</si>
  <si>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</si>
  <si>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</si>
  <si>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</si>
  <si>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</si>
  <si>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</si>
  <si>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</si>
  <si>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</si>
  <si>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</si>
  <si>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</si>
  <si>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</si>
  <si>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</si>
  <si>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</si>
  <si>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</si>
  <si>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</si>
  <si>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</si>
  <si>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</si>
  <si>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</si>
  <si>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</si>
  <si>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</si>
  <si>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</si>
  <si>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</si>
  <si>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</si>
  <si>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</si>
  <si>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</si>
  <si>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</si>
  <si>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</si>
  <si>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</si>
  <si>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</si>
  <si>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</si>
  <si>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</si>
  <si>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</si>
  <si>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</si>
  <si>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</si>
  <si>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</si>
  <si>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</si>
  <si>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</si>
  <si>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</si>
  <si>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</si>
  <si>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</si>
  <si>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</si>
  <si>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</si>
  <si>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</si>
  <si>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</si>
  <si>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</si>
  <si>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</si>
  <si>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</si>
  <si>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</si>
  <si>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</si>
  <si>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</si>
  <si>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</si>
  <si>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</si>
  <si>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</si>
  <si>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</si>
  <si>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</si>
  <si>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</si>
  <si>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</si>
  <si>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</si>
  <si>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</si>
  <si>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</si>
  <si>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</si>
  <si>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</si>
  <si>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</si>
  <si>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</si>
  <si>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</si>
  <si>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</si>
  <si>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</si>
  <si>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</si>
  <si>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</si>
  <si>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</si>
  <si>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</si>
  <si>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</si>
  <si>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</si>
  <si>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</si>
  <si>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</si>
  <si>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</si>
  <si>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</si>
  <si>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</si>
  <si>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</si>
  <si>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</si>
  <si>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</si>
  <si>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</si>
  <si>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</si>
  <si>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</si>
  <si>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</si>
  <si>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</si>
  <si>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</si>
  <si>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</si>
  <si>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</si>
  <si>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</si>
  <si>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</si>
  <si>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</si>
  <si>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</si>
  <si>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</si>
  <si>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</si>
  <si>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</si>
  <si>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</si>
  <si>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</si>
  <si>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</si>
  <si>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</si>
  <si>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</si>
  <si>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</si>
  <si>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</si>
  <si>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</si>
  <si>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</si>
  <si>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</si>
  <si>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</si>
  <si>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</si>
  <si>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</si>
  <si>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</si>
  <si>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</si>
  <si>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</si>
  <si>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</si>
  <si>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</si>
  <si>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</si>
  <si>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</si>
  <si>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</si>
  <si>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</si>
  <si>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</si>
  <si>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</si>
  <si>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</si>
  <si>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</si>
  <si>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</si>
  <si>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</si>
  <si>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</si>
  <si>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</si>
  <si>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</si>
  <si>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</si>
  <si>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</si>
  <si>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</si>
  <si>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</si>
  <si>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</si>
  <si>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</si>
  <si>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</si>
  <si>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</si>
  <si>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</si>
  <si>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</si>
  <si>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</si>
  <si>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</si>
  <si>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</si>
  <si>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</si>
  <si>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</si>
  <si>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</si>
  <si>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</si>
  <si>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</si>
  <si>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</si>
  <si>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</si>
  <si>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</si>
  <si>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</si>
  <si>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</si>
  <si>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</si>
  <si>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</si>
  <si>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</si>
  <si>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</si>
  <si>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</si>
  <si>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</si>
  <si>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</si>
  <si>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</si>
  <si>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</si>
  <si>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</si>
  <si>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</si>
  <si>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</si>
  <si>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</si>
  <si>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</si>
  <si>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</si>
  <si>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</si>
  <si>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</si>
  <si>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</si>
  <si>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</si>
  <si>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</si>
  <si>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</si>
  <si>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2.95</t>
  </si>
  <si>
    <t>水道事業会計</t>
  </si>
  <si>
    <t>下水道事業会計</t>
  </si>
  <si>
    <t>一般会計</t>
  </si>
  <si>
    <t>介護保険事業会計</t>
  </si>
  <si>
    <t>国民健康保険事業会計</t>
  </si>
  <si>
    <t>後期高齢者医療事業会計</t>
  </si>
  <si>
    <t>墓地公園会計</t>
  </si>
  <si>
    <t>その他会計（赤字）</t>
  </si>
  <si>
    <t>その他会計（黒字）</t>
  </si>
  <si>
    <t>R02</t>
    <phoneticPr fontId="5"/>
  </si>
  <si>
    <t>R03</t>
    <phoneticPr fontId="5"/>
  </si>
  <si>
    <t>R04</t>
    <phoneticPr fontId="5"/>
  </si>
  <si>
    <t>R05</t>
    <phoneticPr fontId="5"/>
  </si>
  <si>
    <t>R06</t>
    <phoneticPr fontId="5"/>
  </si>
  <si>
    <t>ふるさと応援基金</t>
    <rPh sb="4" eb="6">
      <t>オウエン</t>
    </rPh>
    <rPh sb="6" eb="8">
      <t>キキン</t>
    </rPh>
    <phoneticPr fontId="5"/>
  </si>
  <si>
    <t>福祉基金</t>
    <phoneticPr fontId="38"/>
  </si>
  <si>
    <t>ふるさと基金</t>
    <phoneticPr fontId="38"/>
  </si>
  <si>
    <t>青少年育成基金</t>
    <phoneticPr fontId="38"/>
  </si>
  <si>
    <t>教育施設整備基金</t>
    <phoneticPr fontId="38"/>
  </si>
  <si>
    <t>滋賀県市町村職員退職手当組合</t>
  </si>
  <si>
    <t>彦根市犬上郡営林組合</t>
    <rPh sb="0" eb="2">
      <t>ヒコネ</t>
    </rPh>
    <rPh sb="2" eb="3">
      <t>シ</t>
    </rPh>
    <rPh sb="3" eb="5">
      <t>イヌカミ</t>
    </rPh>
    <rPh sb="5" eb="6">
      <t>グン</t>
    </rPh>
    <rPh sb="6" eb="8">
      <t>エイリン</t>
    </rPh>
    <rPh sb="8" eb="10">
      <t>クミアイ</t>
    </rPh>
    <phoneticPr fontId="10"/>
  </si>
  <si>
    <t>大滝山林組合（一般会計）</t>
    <rPh sb="10" eb="11">
      <t>ケイ</t>
    </rPh>
    <phoneticPr fontId="10"/>
  </si>
  <si>
    <t>大滝山林組合（高取山森林空間利活用特別会計）</t>
  </si>
  <si>
    <t>滋賀県市町村議会議員公務災害補償等組合</t>
  </si>
  <si>
    <t>湖東広域衛生管理組合</t>
  </si>
  <si>
    <t>彦根愛知犬上広域行政組合</t>
    <rPh sb="11" eb="12">
      <t>ア</t>
    </rPh>
    <phoneticPr fontId="10"/>
  </si>
  <si>
    <t>滋賀県市町村職員研修センター</t>
  </si>
  <si>
    <t>滋賀県後期高齢者医療広域連合（一般会計）</t>
    <rPh sb="15" eb="19">
      <t>イッパンカイケイ</t>
    </rPh>
    <phoneticPr fontId="10"/>
  </si>
  <si>
    <t>滋賀県後期高齢者医療広域連合（後期高齢者医療特別会計）</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</si>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</sst>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2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126525</c:v>
                </c:pt>
                <c:pt idx="1">
                  <c:v>122054</c:v>
                </c:pt>
                <c:pt idx="2">
                  <c:v>111644</c:v>
                </c:pt>
                <c:pt idx="3">
                  <c:v>127917</c:v>
                </c:pt>
                <c:pt idx="4">
                  <c:v>135931</c:v>
                </c:pt>
              </c:numCache>
            </c:numRef>
          </c:val>
          <c:smooth val="0"/>
          <c:extLst>
            <c:ext xmlns:c16="http://schemas.microsoft.com/office/drawing/2014/chart" uri="{C3380CC4-5D6E-409C-BE32-E72D297353CC}">
              <c16:uniqueId val="{00000000-4FEC-40E7-9820-4BDF1C792C3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57906</c:v>
                </c:pt>
                <c:pt idx="1">
                  <c:v>30366</c:v>
                </c:pt>
                <c:pt idx="2">
                  <c:v>31364</c:v>
                </c:pt>
                <c:pt idx="3">
                  <c:v>29091</c:v>
                </c:pt>
                <c:pt idx="4">
                  <c:v>32190</c:v>
                </c:pt>
              </c:numCache>
            </c:numRef>
          </c:val>
          <c:smooth val="0"/>
          <c:extLst>
            <c:ext xmlns:c16="http://schemas.microsoft.com/office/drawing/2014/chart" uri="{C3380CC4-5D6E-409C-BE32-E72D297353CC}">
              <c16:uniqueId val="{00000001-4FEC-40E7-9820-4BDF1C792C3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5.38</c:v>
                </c:pt>
                <c:pt idx="1">
                  <c:v>5.08</c:v>
                </c:pt>
                <c:pt idx="2">
                  <c:v>5.79</c:v>
                </c:pt>
                <c:pt idx="3">
                  <c:v>6.43</c:v>
                </c:pt>
                <c:pt idx="4">
                  <c:v>5.26</c:v>
                </c:pt>
              </c:numCache>
            </c:numRef>
          </c:val>
          <c:extLst>
            <c:ext xmlns:c16="http://schemas.microsoft.com/office/drawing/2014/chart" uri="{C3380CC4-5D6E-409C-BE32-E72D297353CC}">
              <c16:uniqueId val="{00000000-08C5-494F-A0AA-893D65670F5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12.71</c:v>
                </c:pt>
                <c:pt idx="1">
                  <c:v>19.71</c:v>
                </c:pt>
                <c:pt idx="2">
                  <c:v>24.26</c:v>
                </c:pt>
                <c:pt idx="3">
                  <c:v>30.29</c:v>
                </c:pt>
                <c:pt idx="4">
                  <c:v>32.770000000000003</c:v>
                </c:pt>
              </c:numCache>
            </c:numRef>
          </c:val>
          <c:extLst>
            <c:ext xmlns:c16="http://schemas.microsoft.com/office/drawing/2014/chart" uri="{C3380CC4-5D6E-409C-BE32-E72D297353CC}">
              <c16:uniqueId val="{00000001-08C5-494F-A0AA-893D65670F5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-2.95</c:v>
                </c:pt>
                <c:pt idx="1">
                  <c:v>7.69</c:v>
                </c:pt>
                <c:pt idx="2">
                  <c:v>4.87</c:v>
                </c:pt>
                <c:pt idx="3">
                  <c:v>7.12</c:v>
                </c:pt>
                <c:pt idx="4">
                  <c:v>1.28</c:v>
                </c:pt>
              </c:numCache>
            </c:numRef>
          </c:val>
          <c:smooth val="0"/>
          <c:extLst>
            <c:ext xmlns:c16="http://schemas.microsoft.com/office/drawing/2014/chart" uri="{C3380CC4-5D6E-409C-BE32-E72D297353CC}">
              <c16:uniqueId val="{00000002-08C5-494F-A0AA-893D65670F5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B1D-4384-93C3-14569B06C4D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B1D-4384-93C3-14569B06C4D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B1D-4384-93C3-14569B06C4D4}"/>
            </c:ext>
          </c:extLst>
        </c:ser>
        <c:ser>
          <c:idx val="3"/>
          <c:order val="3"/>
          <c:tx>
            <c:strRef>
              <c:f>データシート!$A$30</c:f>
              <c:strCache>
                <c:ptCount val="1"/>
                <c:pt idx="0">
                  <c:v>墓地公園会計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0.22</c:v>
                </c:pt>
                <c:pt idx="2">
                  <c:v>#N/A</c:v>
                </c:pt>
                <c:pt idx="3">
                  <c:v>0</c:v>
                </c:pt>
                <c:pt idx="4">
                  <c:v>#N/A</c:v>
                </c:pt>
                <c:pt idx="5">
                  <c:v>0</c:v>
                </c:pt>
                <c:pt idx="6">
                  <c:v>#N/A</c:v>
                </c:pt>
                <c:pt idx="7">
                  <c:v>0.03</c:v>
                </c:pt>
                <c:pt idx="8">
                  <c:v>#N/A</c:v>
                </c:pt>
                <c:pt idx="9">
                  <c:v>0</c:v>
                </c:pt>
              </c:numCache>
            </c:numRef>
          </c:val>
          <c:extLst>
            <c:ext xmlns:c16="http://schemas.microsoft.com/office/drawing/2014/chart" uri="{C3380CC4-5D6E-409C-BE32-E72D297353CC}">
              <c16:uniqueId val="{00000003-8B1D-4384-93C3-14569B06C4D4}"/>
            </c:ext>
          </c:extLst>
        </c:ser>
        <c:ser>
          <c:idx val="4"/>
          <c:order val="4"/>
          <c:tx>
            <c:strRef>
              <c:f>データシート!$A$31</c:f>
              <c:strCache>
                <c:ptCount val="1"/>
                <c:pt idx="0">
                  <c:v>後期高齢者医療事業会計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0.04</c:v>
                </c:pt>
                <c:pt idx="4">
                  <c:v>#N/A</c:v>
                </c:pt>
                <c:pt idx="5">
                  <c:v>0.02</c:v>
                </c:pt>
                <c:pt idx="6">
                  <c:v>#N/A</c:v>
                </c:pt>
                <c:pt idx="7">
                  <c:v>0.26</c:v>
                </c:pt>
                <c:pt idx="8">
                  <c:v>#N/A</c:v>
                </c:pt>
                <c:pt idx="9">
                  <c:v>0.24</c:v>
                </c:pt>
              </c:numCache>
            </c:numRef>
          </c:val>
          <c:extLst>
            <c:ext xmlns:c16="http://schemas.microsoft.com/office/drawing/2014/chart" uri="{C3380CC4-5D6E-409C-BE32-E72D297353CC}">
              <c16:uniqueId val="{00000004-8B1D-4384-93C3-14569B06C4D4}"/>
            </c:ext>
          </c:extLst>
        </c:ser>
        <c:ser>
          <c:idx val="5"/>
          <c:order val="5"/>
          <c:tx>
            <c:strRef>
              <c:f>データシート!$A$32</c:f>
              <c:strCache>
                <c:ptCount val="1"/>
                <c:pt idx="0">
                  <c:v>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2.5299999999999998</c:v>
                </c:pt>
                <c:pt idx="2">
                  <c:v>#N/A</c:v>
                </c:pt>
                <c:pt idx="3">
                  <c:v>1.79</c:v>
                </c:pt>
                <c:pt idx="4">
                  <c:v>#N/A</c:v>
                </c:pt>
                <c:pt idx="5">
                  <c:v>1.04</c:v>
                </c:pt>
                <c:pt idx="6">
                  <c:v>#N/A</c:v>
                </c:pt>
                <c:pt idx="7">
                  <c:v>0.03</c:v>
                </c:pt>
                <c:pt idx="8">
                  <c:v>#N/A</c:v>
                </c:pt>
                <c:pt idx="9">
                  <c:v>0.3</c:v>
                </c:pt>
              </c:numCache>
            </c:numRef>
          </c:val>
          <c:extLst>
            <c:ext xmlns:c16="http://schemas.microsoft.com/office/drawing/2014/chart" uri="{C3380CC4-5D6E-409C-BE32-E72D297353CC}">
              <c16:uniqueId val="{00000005-8B1D-4384-93C3-14569B06C4D4}"/>
            </c:ext>
          </c:extLst>
        </c:ser>
        <c:ser>
          <c:idx val="6"/>
          <c:order val="6"/>
          <c:tx>
            <c:strRef>
              <c:f>データシート!$A$33</c:f>
              <c:strCache>
                <c:ptCount val="1"/>
                <c:pt idx="0">
                  <c:v>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2.3199999999999998</c:v>
                </c:pt>
                <c:pt idx="2">
                  <c:v>#N/A</c:v>
                </c:pt>
                <c:pt idx="3">
                  <c:v>3.11</c:v>
                </c:pt>
                <c:pt idx="4">
                  <c:v>#N/A</c:v>
                </c:pt>
                <c:pt idx="5">
                  <c:v>2.3199999999999998</c:v>
                </c:pt>
                <c:pt idx="6">
                  <c:v>#N/A</c:v>
                </c:pt>
                <c:pt idx="7">
                  <c:v>1.1000000000000001</c:v>
                </c:pt>
                <c:pt idx="8">
                  <c:v>#N/A</c:v>
                </c:pt>
                <c:pt idx="9">
                  <c:v>1.66</c:v>
                </c:pt>
              </c:numCache>
            </c:numRef>
          </c:val>
          <c:extLst>
            <c:ext xmlns:c16="http://schemas.microsoft.com/office/drawing/2014/chart" uri="{C3380CC4-5D6E-409C-BE32-E72D297353CC}">
              <c16:uniqueId val="{00000006-8B1D-4384-93C3-14569B06C4D4}"/>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5.15</c:v>
                </c:pt>
                <c:pt idx="2">
                  <c:v>#N/A</c:v>
                </c:pt>
                <c:pt idx="3">
                  <c:v>5.07</c:v>
                </c:pt>
                <c:pt idx="4">
                  <c:v>#N/A</c:v>
                </c:pt>
                <c:pt idx="5">
                  <c:v>5.78</c:v>
                </c:pt>
                <c:pt idx="6">
                  <c:v>#N/A</c:v>
                </c:pt>
                <c:pt idx="7">
                  <c:v>6.39</c:v>
                </c:pt>
                <c:pt idx="8">
                  <c:v>#N/A</c:v>
                </c:pt>
                <c:pt idx="9">
                  <c:v>5.26</c:v>
                </c:pt>
              </c:numCache>
            </c:numRef>
          </c:val>
          <c:extLst>
            <c:ext xmlns:c16="http://schemas.microsoft.com/office/drawing/2014/chart" uri="{C3380CC4-5D6E-409C-BE32-E72D297353CC}">
              <c16:uniqueId val="{00000007-8B1D-4384-93C3-14569B06C4D4}"/>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1.43</c:v>
                </c:pt>
                <c:pt idx="2">
                  <c:v>#N/A</c:v>
                </c:pt>
                <c:pt idx="3">
                  <c:v>2.4</c:v>
                </c:pt>
                <c:pt idx="4">
                  <c:v>#N/A</c:v>
                </c:pt>
                <c:pt idx="5">
                  <c:v>2.61</c:v>
                </c:pt>
                <c:pt idx="6">
                  <c:v>#N/A</c:v>
                </c:pt>
                <c:pt idx="7">
                  <c:v>2.98</c:v>
                </c:pt>
                <c:pt idx="8">
                  <c:v>#N/A</c:v>
                </c:pt>
                <c:pt idx="9">
                  <c:v>6.5</c:v>
                </c:pt>
              </c:numCache>
            </c:numRef>
          </c:val>
          <c:extLst>
            <c:ext xmlns:c16="http://schemas.microsoft.com/office/drawing/2014/chart" uri="{C3380CC4-5D6E-409C-BE32-E72D297353CC}">
              <c16:uniqueId val="{00000008-8B1D-4384-93C3-14569B06C4D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15.33</c:v>
                </c:pt>
                <c:pt idx="2">
                  <c:v>#N/A</c:v>
                </c:pt>
                <c:pt idx="3">
                  <c:v>14.8</c:v>
                </c:pt>
                <c:pt idx="4">
                  <c:v>#N/A</c:v>
                </c:pt>
                <c:pt idx="5">
                  <c:v>14.51</c:v>
                </c:pt>
                <c:pt idx="6">
                  <c:v>#N/A</c:v>
                </c:pt>
                <c:pt idx="7">
                  <c:v>14.22</c:v>
                </c:pt>
                <c:pt idx="8">
                  <c:v>#N/A</c:v>
                </c:pt>
                <c:pt idx="9">
                  <c:v>13.96</c:v>
                </c:pt>
              </c:numCache>
            </c:numRef>
          </c:val>
          <c:extLst>
            <c:ext xmlns:c16="http://schemas.microsoft.com/office/drawing/2014/chart" uri="{C3380CC4-5D6E-409C-BE32-E72D297353CC}">
              <c16:uniqueId val="{00000009-8B1D-4384-93C3-14569B06C4D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342</c:v>
                </c:pt>
                <c:pt idx="5">
                  <c:v>325</c:v>
                </c:pt>
                <c:pt idx="8">
                  <c:v>313</c:v>
                </c:pt>
                <c:pt idx="11">
                  <c:v>311</c:v>
                </c:pt>
                <c:pt idx="14">
                  <c:v>244</c:v>
                </c:pt>
              </c:numCache>
            </c:numRef>
          </c:val>
          <c:extLst>
            <c:ext xmlns:c16="http://schemas.microsoft.com/office/drawing/2014/chart" uri="{C3380CC4-5D6E-409C-BE32-E72D297353CC}">
              <c16:uniqueId val="{00000000-020E-4358-936E-558CD9A8095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20E-4358-936E-558CD9A8095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2-020E-4358-936E-558CD9A8095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c:v>
                </c:pt>
                <c:pt idx="3">
                  <c:v>3</c:v>
                </c:pt>
                <c:pt idx="6">
                  <c:v>3</c:v>
                </c:pt>
                <c:pt idx="9">
                  <c:v>3</c:v>
                </c:pt>
                <c:pt idx="12">
                  <c:v>4</c:v>
                </c:pt>
              </c:numCache>
            </c:numRef>
          </c:val>
          <c:extLst>
            <c:ext xmlns:c16="http://schemas.microsoft.com/office/drawing/2014/chart" uri="{C3380CC4-5D6E-409C-BE32-E72D297353CC}">
              <c16:uniqueId val="{00000003-020E-4358-936E-558CD9A8095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236</c:v>
                </c:pt>
                <c:pt idx="3">
                  <c:v>231</c:v>
                </c:pt>
                <c:pt idx="6">
                  <c:v>229</c:v>
                </c:pt>
                <c:pt idx="9">
                  <c:v>200</c:v>
                </c:pt>
                <c:pt idx="12">
                  <c:v>177</c:v>
                </c:pt>
              </c:numCache>
            </c:numRef>
          </c:val>
          <c:extLst>
            <c:ext xmlns:c16="http://schemas.microsoft.com/office/drawing/2014/chart" uri="{C3380CC4-5D6E-409C-BE32-E72D297353CC}">
              <c16:uniqueId val="{00000004-020E-4358-936E-558CD9A8095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20E-4358-936E-558CD9A8095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20E-4358-936E-558CD9A8095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345</c:v>
                </c:pt>
                <c:pt idx="3">
                  <c:v>310</c:v>
                </c:pt>
                <c:pt idx="6">
                  <c:v>298</c:v>
                </c:pt>
                <c:pt idx="9">
                  <c:v>291</c:v>
                </c:pt>
                <c:pt idx="12">
                  <c:v>275</c:v>
                </c:pt>
              </c:numCache>
            </c:numRef>
          </c:val>
          <c:extLst>
            <c:ext xmlns:c16="http://schemas.microsoft.com/office/drawing/2014/chart" uri="{C3380CC4-5D6E-409C-BE32-E72D297353CC}">
              <c16:uniqueId val="{00000007-020E-4358-936E-558CD9A8095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243</c:v>
                </c:pt>
                <c:pt idx="2">
                  <c:v>#N/A</c:v>
                </c:pt>
                <c:pt idx="3">
                  <c:v>#N/A</c:v>
                </c:pt>
                <c:pt idx="4">
                  <c:v>219</c:v>
                </c:pt>
                <c:pt idx="5">
                  <c:v>#N/A</c:v>
                </c:pt>
                <c:pt idx="6">
                  <c:v>#N/A</c:v>
                </c:pt>
                <c:pt idx="7">
                  <c:v>217</c:v>
                </c:pt>
                <c:pt idx="8">
                  <c:v>#N/A</c:v>
                </c:pt>
                <c:pt idx="9">
                  <c:v>#N/A</c:v>
                </c:pt>
                <c:pt idx="10">
                  <c:v>183</c:v>
                </c:pt>
                <c:pt idx="11">
                  <c:v>#N/A</c:v>
                </c:pt>
                <c:pt idx="12">
                  <c:v>#N/A</c:v>
                </c:pt>
                <c:pt idx="13">
                  <c:v>212</c:v>
                </c:pt>
                <c:pt idx="14">
                  <c:v>#N/A</c:v>
                </c:pt>
              </c:numCache>
            </c:numRef>
          </c:val>
          <c:smooth val="0"/>
          <c:extLst>
            <c:ext xmlns:c16="http://schemas.microsoft.com/office/drawing/2014/chart" uri="{C3380CC4-5D6E-409C-BE32-E72D297353CC}">
              <c16:uniqueId val="{00000008-020E-4358-936E-558CD9A8095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3891</c:v>
                </c:pt>
                <c:pt idx="5">
                  <c:v>3695</c:v>
                </c:pt>
                <c:pt idx="8">
                  <c:v>3502</c:v>
                </c:pt>
                <c:pt idx="11">
                  <c:v>3303</c:v>
                </c:pt>
                <c:pt idx="14">
                  <c:v>3650</c:v>
                </c:pt>
              </c:numCache>
            </c:numRef>
          </c:val>
          <c:extLst>
            <c:ext xmlns:c16="http://schemas.microsoft.com/office/drawing/2014/chart" uri="{C3380CC4-5D6E-409C-BE32-E72D297353CC}">
              <c16:uniqueId val="{00000000-EACE-4473-8BD5-4247DA45D36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c:v>
                </c:pt>
                <c:pt idx="5">
                  <c:v>1</c:v>
                </c:pt>
                <c:pt idx="8">
                  <c:v>0</c:v>
                </c:pt>
                <c:pt idx="11">
                  <c:v>0</c:v>
                </c:pt>
                <c:pt idx="14">
                  <c:v>0</c:v>
                </c:pt>
              </c:numCache>
            </c:numRef>
          </c:val>
          <c:extLst>
            <c:ext xmlns:c16="http://schemas.microsoft.com/office/drawing/2014/chart" uri="{C3380CC4-5D6E-409C-BE32-E72D297353CC}">
              <c16:uniqueId val="{00000001-EACE-4473-8BD5-4247DA45D36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1002</c:v>
                </c:pt>
                <c:pt idx="5">
                  <c:v>1193</c:v>
                </c:pt>
                <c:pt idx="8">
                  <c:v>1421</c:v>
                </c:pt>
                <c:pt idx="11">
                  <c:v>1583</c:v>
                </c:pt>
                <c:pt idx="14">
                  <c:v>1607</c:v>
                </c:pt>
              </c:numCache>
            </c:numRef>
          </c:val>
          <c:extLst>
            <c:ext xmlns:c16="http://schemas.microsoft.com/office/drawing/2014/chart" uri="{C3380CC4-5D6E-409C-BE32-E72D297353CC}">
              <c16:uniqueId val="{00000002-EACE-4473-8BD5-4247DA45D36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ACE-4473-8BD5-4247DA45D36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ACE-4473-8BD5-4247DA45D36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5-EACE-4473-8BD5-4247DA45D36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762</c:v>
                </c:pt>
                <c:pt idx="3">
                  <c:v>739</c:v>
                </c:pt>
                <c:pt idx="6">
                  <c:v>761</c:v>
                </c:pt>
                <c:pt idx="9">
                  <c:v>691</c:v>
                </c:pt>
                <c:pt idx="12">
                  <c:v>674</c:v>
                </c:pt>
              </c:numCache>
            </c:numRef>
          </c:val>
          <c:extLst>
            <c:ext xmlns:c16="http://schemas.microsoft.com/office/drawing/2014/chart" uri="{C3380CC4-5D6E-409C-BE32-E72D297353CC}">
              <c16:uniqueId val="{00000006-EACE-4473-8BD5-4247DA45D36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32</c:v>
                </c:pt>
                <c:pt idx="3">
                  <c:v>28</c:v>
                </c:pt>
                <c:pt idx="6">
                  <c:v>24</c:v>
                </c:pt>
                <c:pt idx="9">
                  <c:v>21</c:v>
                </c:pt>
                <c:pt idx="12">
                  <c:v>18</c:v>
                </c:pt>
              </c:numCache>
            </c:numRef>
          </c:val>
          <c:extLst>
            <c:ext xmlns:c16="http://schemas.microsoft.com/office/drawing/2014/chart" uri="{C3380CC4-5D6E-409C-BE32-E72D297353CC}">
              <c16:uniqueId val="{00000007-EACE-4473-8BD5-4247DA45D36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2101</c:v>
                </c:pt>
                <c:pt idx="3">
                  <c:v>2117</c:v>
                </c:pt>
                <c:pt idx="6">
                  <c:v>2104</c:v>
                </c:pt>
                <c:pt idx="9">
                  <c:v>1919</c:v>
                </c:pt>
                <c:pt idx="12">
                  <c:v>1382</c:v>
                </c:pt>
              </c:numCache>
            </c:numRef>
          </c:val>
          <c:extLst>
            <c:ext xmlns:c16="http://schemas.microsoft.com/office/drawing/2014/chart" uri="{C3380CC4-5D6E-409C-BE32-E72D297353CC}">
              <c16:uniqueId val="{00000008-EACE-4473-8BD5-4247DA45D36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ACE-4473-8BD5-4247DA45D36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2217</c:v>
                </c:pt>
                <c:pt idx="3">
                  <c:v>2021</c:v>
                </c:pt>
                <c:pt idx="6">
                  <c:v>1847</c:v>
                </c:pt>
                <c:pt idx="9">
                  <c:v>1684</c:v>
                </c:pt>
                <c:pt idx="12">
                  <c:v>1562</c:v>
                </c:pt>
              </c:numCache>
            </c:numRef>
          </c:val>
          <c:extLst>
            <c:ext xmlns:c16="http://schemas.microsoft.com/office/drawing/2014/chart" uri="{C3380CC4-5D6E-409C-BE32-E72D297353CC}">
              <c16:uniqueId val="{0000000A-EACE-4473-8BD5-4247DA45D36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218</c:v>
                </c:pt>
                <c:pt idx="2">
                  <c:v>#N/A</c:v>
                </c:pt>
                <c:pt idx="3">
                  <c:v>#N/A</c:v>
                </c:pt>
                <c:pt idx="4">
                  <c:v>17</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ACE-4473-8BD5-4247DA45D36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609</c:v>
                </c:pt>
                <c:pt idx="1">
                  <c:v>772</c:v>
                </c:pt>
                <c:pt idx="2">
                  <c:v>835</c:v>
                </c:pt>
              </c:numCache>
            </c:numRef>
          </c:val>
          <c:extLst>
            <c:ext xmlns:c16="http://schemas.microsoft.com/office/drawing/2014/chart" uri="{C3380CC4-5D6E-409C-BE32-E72D297353CC}">
              <c16:uniqueId val="{00000000-5860-4DE6-9974-2B6B2A80359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115</c:v>
                </c:pt>
                <c:pt idx="1">
                  <c:v>126</c:v>
                </c:pt>
                <c:pt idx="2">
                  <c:v>129</c:v>
                </c:pt>
              </c:numCache>
            </c:numRef>
          </c:val>
          <c:extLst>
            <c:ext xmlns:c16="http://schemas.microsoft.com/office/drawing/2014/chart" uri="{C3380CC4-5D6E-409C-BE32-E72D297353CC}">
              <c16:uniqueId val="{00000001-5860-4DE6-9974-2B6B2A80359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474</c:v>
                </c:pt>
                <c:pt idx="1">
                  <c:v>456</c:v>
                </c:pt>
                <c:pt idx="2">
                  <c:v>433</c:v>
                </c:pt>
              </c:numCache>
            </c:numRef>
          </c:val>
          <c:extLst>
            <c:ext xmlns:c16="http://schemas.microsoft.com/office/drawing/2014/chart" uri="{C3380CC4-5D6E-409C-BE32-E72D297353CC}">
              <c16:uniqueId val="{00000002-5860-4DE6-9974-2B6B2A80359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元利償還金は、対前年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百万円の減、公営企業債の元利償還金に対する繰入金についても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対前年度比２３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減とは言え法定外の繰出金が必要となっており高止まりしている。これに対し算入公債費等については、算入対象残高の減少等により対前年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百万円の減となり、これらの要因により実質公債費比率の分子は、対前年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今後も収益性の不安定さから下水道事業債の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元利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償還金に対する繰出金が必要となるため、企業会計の収入の増、繰上償還等を推進し数値の抑制に努める。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将来負担額の構成要素中、一般会計等に係る地方債現在高は、対前年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１２２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で、基本的には今後も減少していくと想定している。ただし、令和４年度に過疎地域に指定され過疎対策事業の実施を進めているが、安易な過疎対策事業債への依存は普通交付税への算入率は高いとはいえ将来負担への影響が大きいため、慎重な運用が求められる。また公営企業債等繰入見込額は一般会計からの繰出割合の減により対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５３７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百万円の減となっている。これらにより将来負担額は、全体で対前年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６７９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対する充当可能財源等の構成要素では、充当可能基金は財政調整基金への実質的な積立が行えたことなどにより、対前年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百万円の増となった。また、基準財政需要額算入見込額は、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過疎対策事業</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債を含め交付税措置のある起債の償還残高</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対前年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３４７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となった。よって充当可能財源等は、全体で対前年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３７１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これらのことから将来負担比率の分子は▲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１，６２１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ふるさと応援基金において、積立額が取崩し額を下回ったことによりその他特定目的基金の残高は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百万円の減となった。また、財政調整基金に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百万円、減債基金に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14.74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百万円積立を行えたことにより基金全体で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基金全体として、厳しい財政状況の中、恒常的に財政調整基金の取崩しによる予算編成を行っている状況であり、ふるさと応援基金をはじめとする特定目的基金を有効に活用するとともに令和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年度に策定した財政健全化に基づく様々な取組により、基金の取崩しを抑制し、令和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年度末の財政調整基金残高</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億円の確保を目標として積立を行う方針。</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福祉基金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福祉の振興を図るため、民間の地域福祉活動の活性化および福祉施設整備</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ふるさと基金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個性豊かな「ふるさと」を創造するため、地域づくり推進事業および地域住民の共同活動の活性化を図る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ふるさと応援基金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ふるさと納税に基づき寄附された寄附金等を財源として実施する事業に要する経費の財源に活用する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教育・文化の推進に関する事業</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保健・医療・介護・福祉の向上に関する事業</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産業の振興に関する事業</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生活環境の向上に関する事業</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地域自治の充実に関する事業</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その他目的達成のために町長が必要と認める事業</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ふるさと応援基金において、積立額が取崩し額を下回ったことにより、その他特定目的基金の残高は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今後も厳しい財政状況が続く見通しの中、特に、貴重な財源であるふるさと納税による寄付金の収入確保に努め、目的用途に沿った事業に積極的に活用していく。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地方財政法第</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条の規程による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百万円を積み立て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による増額。</a:t>
          </a:r>
          <a:endParaRPr lang="ja-JP"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年度に策定した財政健全化に基づく様々な取組により、基金の取崩しを抑制し、令和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年度末の財政調整基金残高</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億円の確保を目標として積立を行う方針。</a:t>
          </a:r>
          <a:endParaRPr lang="ja-JP"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普通交付税追加交付のうち臨時財政対策債償還基金費分を</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14.74</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百万円積み立てたことによる増額</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今後、公共施設の老朽化に伴う改修事業に町債を発行することが予想され、また令和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過疎地域に指定されたことによる過疎対策事業の拡大それに伴う過疎対策事業債の借入の増額が見込まれる。そのため、今後の償還負担に備えるために適宜積み立てを行い、繰上償還を実施するなど公債残高の適正管理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6,410
6,301
13.63
4,222,754
4,076,694
134,055
2,546,977
1,561,579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いるが、全国平均、県内平均を大きく下回っている。本町は元来から自主財源に乏しく、依存財源に頼った財政運営を行ってきたところであり、企業誘致の推進をはじめとする税収の確保や歳出の見直しを図るなど可能な限りの手段を用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指数</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の上昇を図っていく。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142119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92157"/>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60778</xdr:rowOff>
    </xdr:from>
    <xdr:to>
      <xdr:col>23</xdr:col>
      <xdr:colOff>133350</xdr:colOff>
      <xdr:row>43</xdr:row>
      <xdr:rowOff>60778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4331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164996</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65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49288</xdr:rowOff>
    </xdr:from>
    <xdr:to>
      <xdr:col>19</xdr:col>
      <xdr:colOff>133350</xdr:colOff>
      <xdr:row>43</xdr:row>
      <xdr:rowOff>60778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42163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21469</xdr:rowOff>
    </xdr:from>
    <xdr:to>
      <xdr:col>19</xdr:col>
      <xdr:colOff>184150</xdr:colOff>
      <xdr:row>43</xdr:row>
      <xdr:rowOff>123069</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107846</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4801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37798</xdr:rowOff>
    </xdr:from>
    <xdr:to>
      <xdr:col>15</xdr:col>
      <xdr:colOff>82550</xdr:colOff>
      <xdr:row>43</xdr:row>
      <xdr:rowOff>49288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4101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32959</xdr:rowOff>
    </xdr:from>
    <xdr:to>
      <xdr:col>15</xdr:col>
      <xdr:colOff>133350</xdr:colOff>
      <xdr:row>43</xdr:row>
      <xdr:rowOff>134559</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119336</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26307</xdr:rowOff>
    </xdr:from>
    <xdr:to>
      <xdr:col>11</xdr:col>
      <xdr:colOff>31750</xdr:colOff>
      <xdr:row>43</xdr:row>
      <xdr:rowOff>37798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3986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21469</xdr:rowOff>
    </xdr:from>
    <xdr:to>
      <xdr:col>11</xdr:col>
      <xdr:colOff>82550</xdr:colOff>
      <xdr:row>43</xdr:row>
      <xdr:rowOff>123069</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107846</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48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9978</xdr:rowOff>
    </xdr:from>
    <xdr:to>
      <xdr:col>23</xdr:col>
      <xdr:colOff>184150</xdr:colOff>
      <xdr:row>43</xdr:row>
      <xdr:rowOff>111578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26505</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9978</xdr:rowOff>
    </xdr:from>
    <xdr:to>
      <xdr:col>19</xdr:col>
      <xdr:colOff>184150</xdr:colOff>
      <xdr:row>43</xdr:row>
      <xdr:rowOff>111578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121755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15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169938</xdr:rowOff>
    </xdr:from>
    <xdr:to>
      <xdr:col>15</xdr:col>
      <xdr:colOff>133350</xdr:colOff>
      <xdr:row>43</xdr:row>
      <xdr:rowOff>100088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110265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158448</xdr:rowOff>
    </xdr:from>
    <xdr:to>
      <xdr:col>11</xdr:col>
      <xdr:colOff>82550</xdr:colOff>
      <xdr:row>43</xdr:row>
      <xdr:rowOff>88598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98775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12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全国平均・県平均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と同程度になった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要因として、</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経常経費充当一般財源では人件費</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73,525</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千円の増、</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物件</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15,756</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となる一方で、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経常一般財源収入では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町税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34,413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減とな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ったことによる。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今後も引き続き歳入確保及び歳出削減に努め比率が良化するよう財政健全化を推進していく。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66</xdr:row>
      <xdr:rowOff>30269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123381"/>
          <a:ext cx="0" cy="12225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2346</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3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30269</xdr:rowOff>
    </xdr:from>
    <xdr:to>
      <xdr:col>24</xdr:col>
      <xdr:colOff>12700</xdr:colOff>
      <xdr:row>66</xdr:row>
      <xdr:rowOff>30269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4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79163</xdr:rowOff>
    </xdr:from>
    <xdr:to>
      <xdr:col>23</xdr:col>
      <xdr:colOff>133350</xdr:colOff>
      <xdr:row>62</xdr:row>
      <xdr:rowOff>20320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0537613"/>
          <a:ext cx="8382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60977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34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79163</xdr:rowOff>
    </xdr:from>
    <xdr:to>
      <xdr:col>19</xdr:col>
      <xdr:colOff>133350</xdr:colOff>
      <xdr:row>61</xdr:row>
      <xdr:rowOff>93239</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0537613"/>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30374</xdr:rowOff>
    </xdr:from>
    <xdr:to>
      <xdr:col>19</xdr:col>
      <xdr:colOff>184150</xdr:colOff>
      <xdr:row>61</xdr:row>
      <xdr:rowOff>131974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116751</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575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46990</xdr:rowOff>
    </xdr:from>
    <xdr:to>
      <xdr:col>15</xdr:col>
      <xdr:colOff>82550</xdr:colOff>
      <xdr:row>61</xdr:row>
      <xdr:rowOff>93239</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505440"/>
          <a:ext cx="889000" cy="4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6244</xdr:rowOff>
    </xdr:from>
    <xdr:to>
      <xdr:col>15</xdr:col>
      <xdr:colOff>133350</xdr:colOff>
      <xdr:row>61</xdr:row>
      <xdr:rowOff>107844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118021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23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46990</xdr:rowOff>
    </xdr:from>
    <xdr:to>
      <xdr:col>11</xdr:col>
      <xdr:colOff>31750</xdr:colOff>
      <xdr:row>62</xdr:row>
      <xdr:rowOff>110807</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505440"/>
          <a:ext cx="889000" cy="235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105304</xdr:rowOff>
    </xdr:from>
    <xdr:to>
      <xdr:col>11</xdr:col>
      <xdr:colOff>82550</xdr:colOff>
      <xdr:row>61</xdr:row>
      <xdr:rowOff>35454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45631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1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30374</xdr:rowOff>
    </xdr:from>
    <xdr:to>
      <xdr:col>7</xdr:col>
      <xdr:colOff>31750</xdr:colOff>
      <xdr:row>61</xdr:row>
      <xdr:rowOff>131974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142151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140970</xdr:rowOff>
    </xdr:from>
    <xdr:to>
      <xdr:col>23</xdr:col>
      <xdr:colOff>184150</xdr:colOff>
      <xdr:row>62</xdr:row>
      <xdr:rowOff>71120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113047</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57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28363</xdr:rowOff>
    </xdr:from>
    <xdr:to>
      <xdr:col>19</xdr:col>
      <xdr:colOff>184150</xdr:colOff>
      <xdr:row>61</xdr:row>
      <xdr:rowOff>129963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140140</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255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42439</xdr:rowOff>
    </xdr:from>
    <xdr:to>
      <xdr:col>15</xdr:col>
      <xdr:colOff>133350</xdr:colOff>
      <xdr:row>61</xdr:row>
      <xdr:rowOff>144039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50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128816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587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167640</xdr:rowOff>
    </xdr:from>
    <xdr:to>
      <xdr:col>11</xdr:col>
      <xdr:colOff>82550</xdr:colOff>
      <xdr:row>61</xdr:row>
      <xdr:rowOff>97790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82567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60007</xdr:rowOff>
    </xdr:from>
    <xdr:to>
      <xdr:col>7</xdr:col>
      <xdr:colOff>31750</xdr:colOff>
      <xdr:row>62</xdr:row>
      <xdr:rowOff>161607</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68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146384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7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[278,025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円程度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減であ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、類似団体内では中位を保っているが、全国平均・県内平均を依然はるかに上回っている。人件費については、ノー残業デーを徹底することで削減を図っている一方で、公立の保育園・幼稚園を各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園運営していることもあり一定幅以上の削減が難しい一面もある。物件費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・維持補修費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については、電算システム運営管理費用や各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施設の改良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委託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・修繕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業務が嵩んでおり、県内で最も人口の少ない本町では影響が大きいと考えている。職員対応可能な範囲で軽減を図っている。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54832</xdr:rowOff>
    </xdr:from>
    <xdr:to>
      <xdr:col>23</xdr:col>
      <xdr:colOff>133350</xdr:colOff>
      <xdr:row>90</xdr:row>
      <xdr:rowOff>43221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82"/>
          <a:ext cx="0" cy="1531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15298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44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43221</xdr:rowOff>
    </xdr:from>
    <xdr:to>
      <xdr:col>24</xdr:col>
      <xdr:colOff>12700</xdr:colOff>
      <xdr:row>90</xdr:row>
      <xdr:rowOff>43221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73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141209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54832</xdr:rowOff>
    </xdr:from>
    <xdr:to>
      <xdr:col>24</xdr:col>
      <xdr:colOff>12700</xdr:colOff>
      <xdr:row>81</xdr:row>
      <xdr:rowOff>54832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113475</xdr:rowOff>
    </xdr:from>
    <xdr:to>
      <xdr:col>23</xdr:col>
      <xdr:colOff>133350</xdr:colOff>
      <xdr:row>81</xdr:row>
      <xdr:rowOff>136841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000925"/>
          <a:ext cx="838200" cy="23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121618</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090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129480</xdr:rowOff>
    </xdr:from>
    <xdr:to>
      <xdr:col>23</xdr:col>
      <xdr:colOff>184150</xdr:colOff>
      <xdr:row>82</xdr:row>
      <xdr:rowOff>59630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111578</xdr:rowOff>
    </xdr:from>
    <xdr:to>
      <xdr:col>19</xdr:col>
      <xdr:colOff>133350</xdr:colOff>
      <xdr:row>81</xdr:row>
      <xdr:rowOff>113475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99028"/>
          <a:ext cx="889000" cy="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106231</xdr:rowOff>
    </xdr:from>
    <xdr:to>
      <xdr:col>19</xdr:col>
      <xdr:colOff>184150</xdr:colOff>
      <xdr:row>82</xdr:row>
      <xdr:rowOff>36381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21158</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111578</xdr:rowOff>
    </xdr:from>
    <xdr:to>
      <xdr:col>15</xdr:col>
      <xdr:colOff>82550</xdr:colOff>
      <xdr:row>81</xdr:row>
      <xdr:rowOff>114497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flipV="1">
          <a:off x="2336800" y="13999028"/>
          <a:ext cx="889000" cy="2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98913</xdr:rowOff>
    </xdr:from>
    <xdr:to>
      <xdr:col>15</xdr:col>
      <xdr:colOff>133350</xdr:colOff>
      <xdr:row>82</xdr:row>
      <xdr:rowOff>29063</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13840</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72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110824</xdr:rowOff>
    </xdr:from>
    <xdr:to>
      <xdr:col>11</xdr:col>
      <xdr:colOff>31750</xdr:colOff>
      <xdr:row>81</xdr:row>
      <xdr:rowOff>114497</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98274"/>
          <a:ext cx="889000" cy="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85297</xdr:rowOff>
    </xdr:from>
    <xdr:to>
      <xdr:col>11</xdr:col>
      <xdr:colOff>82550</xdr:colOff>
      <xdr:row>82</xdr:row>
      <xdr:rowOff>15447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224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5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65103</xdr:rowOff>
    </xdr:from>
    <xdr:to>
      <xdr:col>7</xdr:col>
      <xdr:colOff>31750</xdr:colOff>
      <xdr:row>81</xdr:row>
      <xdr:rowOff>166703</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151480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3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86041</xdr:rowOff>
    </xdr:from>
    <xdr:to>
      <xdr:col>23</xdr:col>
      <xdr:colOff>184150</xdr:colOff>
      <xdr:row>82</xdr:row>
      <xdr:rowOff>16191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7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7318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94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62675</xdr:rowOff>
    </xdr:from>
    <xdr:to>
      <xdr:col>19</xdr:col>
      <xdr:colOff>184150</xdr:colOff>
      <xdr:row>81</xdr:row>
      <xdr:rowOff>164275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5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3002</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19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60778</xdr:rowOff>
    </xdr:from>
    <xdr:to>
      <xdr:col>15</xdr:col>
      <xdr:colOff>133350</xdr:colOff>
      <xdr:row>81</xdr:row>
      <xdr:rowOff>162378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4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1105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17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63697</xdr:rowOff>
    </xdr:from>
    <xdr:to>
      <xdr:col>11</xdr:col>
      <xdr:colOff>82550</xdr:colOff>
      <xdr:row>81</xdr:row>
      <xdr:rowOff>165297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51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4024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20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60024</xdr:rowOff>
    </xdr:from>
    <xdr:to>
      <xdr:col>7</xdr:col>
      <xdr:colOff>31750</xdr:colOff>
      <xdr:row>81</xdr:row>
      <xdr:rowOff>161624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47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351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16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指数は横ばいであり、全国市町村平均とほぼ同水準である。今後も各種手当の見直し等を実施し、引き続き給与の適正化に努める。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71261</xdr:rowOff>
    </xdr:from>
    <xdr:to>
      <xdr:col>81</xdr:col>
      <xdr:colOff>44450</xdr:colOff>
      <xdr:row>89</xdr:row>
      <xdr:rowOff>16228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87261"/>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159755</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4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16228</xdr:rowOff>
    </xdr:from>
    <xdr:to>
      <xdr:col>81</xdr:col>
      <xdr:colOff>133350</xdr:colOff>
      <xdr:row>89</xdr:row>
      <xdr:rowOff>16228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7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157638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3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71261</xdr:rowOff>
    </xdr:from>
    <xdr:to>
      <xdr:col>81</xdr:col>
      <xdr:colOff>133350</xdr:colOff>
      <xdr:row>80</xdr:row>
      <xdr:rowOff>71261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21166</xdr:rowOff>
    </xdr:from>
    <xdr:to>
      <xdr:col>81</xdr:col>
      <xdr:colOff>44450</xdr:colOff>
      <xdr:row>87</xdr:row>
      <xdr:rowOff>10584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765866"/>
          <a:ext cx="8382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74789</xdr:rowOff>
    </xdr:from>
    <xdr:to>
      <xdr:col>77</xdr:col>
      <xdr:colOff>44450</xdr:colOff>
      <xdr:row>87</xdr:row>
      <xdr:rowOff>10584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819489"/>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86</xdr:row>
      <xdr:rowOff>74789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806084"/>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119538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21166</xdr:rowOff>
    </xdr:from>
    <xdr:to>
      <xdr:col>68</xdr:col>
      <xdr:colOff>152400</xdr:colOff>
      <xdr:row>86</xdr:row>
      <xdr:rowOff>61384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76586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165805</xdr:rowOff>
    </xdr:from>
    <xdr:to>
      <xdr:col>68</xdr:col>
      <xdr:colOff>203200</xdr:colOff>
      <xdr:row>85</xdr:row>
      <xdr:rowOff>95955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106132</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138995</xdr:rowOff>
    </xdr:from>
    <xdr:to>
      <xdr:col>64</xdr:col>
      <xdr:colOff>152400</xdr:colOff>
      <xdr:row>85</xdr:row>
      <xdr:rowOff>69145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79322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113893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8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131234</xdr:rowOff>
    </xdr:from>
    <xdr:to>
      <xdr:col>77</xdr:col>
      <xdr:colOff>95250</xdr:colOff>
      <xdr:row>87</xdr:row>
      <xdr:rowOff>61384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46161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962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23989</xdr:rowOff>
    </xdr:from>
    <xdr:to>
      <xdr:col>73</xdr:col>
      <xdr:colOff>44450</xdr:colOff>
      <xdr:row>86</xdr:row>
      <xdr:rowOff>125589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6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110366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5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従来から全国市町村平均、県内市町村平均を大きく上回っており、類似団体内でも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位で推移している。本町の場合、人口の少ないこと、公立保育園が２園あることなどから、１３人から１５人の範囲で高止まりの状態である。子どもの数は減少しつつあるが、低年齢からの入園が増えているなど、時代に即して保育士や保健師を始めとした専門職の採用の必要性は高くなっている。これらにより、平均を下回ることは困難であるが、今後は事務事業の見直しによる効率化等により職員数の削減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66</xdr:row>
      <xdr:rowOff>26448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107295"/>
          <a:ext cx="0" cy="12348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169975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14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26448</xdr:rowOff>
    </xdr:from>
    <xdr:to>
      <xdr:col>81</xdr:col>
      <xdr:colOff>133350</xdr:colOff>
      <xdr:row>66</xdr:row>
      <xdr:rowOff>26448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42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10192</xdr:rowOff>
    </xdr:from>
    <xdr:to>
      <xdr:col>81</xdr:col>
      <xdr:colOff>44450</xdr:colOff>
      <xdr:row>61</xdr:row>
      <xdr:rowOff>33719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468642"/>
          <a:ext cx="838200" cy="2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128668</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244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112141</xdr:rowOff>
    </xdr:from>
    <xdr:to>
      <xdr:col>81</xdr:col>
      <xdr:colOff>95250</xdr:colOff>
      <xdr:row>61</xdr:row>
      <xdr:rowOff>42291</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9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10192</xdr:rowOff>
    </xdr:from>
    <xdr:to>
      <xdr:col>77</xdr:col>
      <xdr:colOff>44450</xdr:colOff>
      <xdr:row>61</xdr:row>
      <xdr:rowOff>53625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468642"/>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96456</xdr:rowOff>
    </xdr:from>
    <xdr:to>
      <xdr:col>77</xdr:col>
      <xdr:colOff>95250</xdr:colOff>
      <xdr:row>61</xdr:row>
      <xdr:rowOff>26606</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36783</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152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150273</xdr:rowOff>
    </xdr:from>
    <xdr:to>
      <xdr:col>72</xdr:col>
      <xdr:colOff>203200</xdr:colOff>
      <xdr:row>61</xdr:row>
      <xdr:rowOff>53625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437273"/>
          <a:ext cx="889000" cy="7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84995</xdr:rowOff>
    </xdr:from>
    <xdr:to>
      <xdr:col>73</xdr:col>
      <xdr:colOff>44450</xdr:colOff>
      <xdr:row>61</xdr:row>
      <xdr:rowOff>15145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25322</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14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137001</xdr:rowOff>
    </xdr:from>
    <xdr:to>
      <xdr:col>68</xdr:col>
      <xdr:colOff>152400</xdr:colOff>
      <xdr:row>60</xdr:row>
      <xdr:rowOff>150273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424001"/>
          <a:ext cx="889000" cy="1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63278</xdr:rowOff>
    </xdr:from>
    <xdr:to>
      <xdr:col>68</xdr:col>
      <xdr:colOff>203200</xdr:colOff>
      <xdr:row>60</xdr:row>
      <xdr:rowOff>164878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3605</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19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56642</xdr:rowOff>
    </xdr:from>
    <xdr:to>
      <xdr:col>64</xdr:col>
      <xdr:colOff>152400</xdr:colOff>
      <xdr:row>60</xdr:row>
      <xdr:rowOff>158242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168419</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154369</xdr:rowOff>
    </xdr:from>
    <xdr:to>
      <xdr:col>81</xdr:col>
      <xdr:colOff>95250</xdr:colOff>
      <xdr:row>61</xdr:row>
      <xdr:rowOff>84519</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441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126446</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413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130842</xdr:rowOff>
    </xdr:from>
    <xdr:to>
      <xdr:col>77</xdr:col>
      <xdr:colOff>95250</xdr:colOff>
      <xdr:row>61</xdr:row>
      <xdr:rowOff>60992</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41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45769</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504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2825</xdr:rowOff>
    </xdr:from>
    <xdr:to>
      <xdr:col>73</xdr:col>
      <xdr:colOff>44450</xdr:colOff>
      <xdr:row>61</xdr:row>
      <xdr:rowOff>104425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46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89202</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5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99473</xdr:rowOff>
    </xdr:from>
    <xdr:to>
      <xdr:col>68</xdr:col>
      <xdr:colOff>203200</xdr:colOff>
      <xdr:row>61</xdr:row>
      <xdr:rowOff>29623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38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14400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472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86201</xdr:rowOff>
    </xdr:from>
    <xdr:to>
      <xdr:col>64</xdr:col>
      <xdr:colOff>152400</xdr:colOff>
      <xdr:row>61</xdr:row>
      <xdr:rowOff>16351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37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1128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459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本町の前年度と比較すると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ポイント良化したが、全国平均、県内平均を上回り類似団体でも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中程度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一般会計については起債を抑制していることから起債残高は近年低下しているため今後は比率の下降が予想される。また比率を下げるための改善策として、繰上償還を実施し公債費の軽減を図ることや、下水道の接続率を向上させ、一般会計からの補填額の減少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42926</xdr:rowOff>
    </xdr:from>
    <xdr:to>
      <xdr:col>81</xdr:col>
      <xdr:colOff>44450</xdr:colOff>
      <xdr:row>43</xdr:row>
      <xdr:rowOff>138684</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6576"/>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110761</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48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138684</xdr:rowOff>
    </xdr:from>
    <xdr:to>
      <xdr:col>81</xdr:col>
      <xdr:colOff>133350</xdr:colOff>
      <xdr:row>43</xdr:row>
      <xdr:rowOff>138684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1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129303</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42926</xdr:rowOff>
    </xdr:from>
    <xdr:to>
      <xdr:col>81</xdr:col>
      <xdr:colOff>133350</xdr:colOff>
      <xdr:row>37</xdr:row>
      <xdr:rowOff>42926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148590</xdr:rowOff>
    </xdr:from>
    <xdr:to>
      <xdr:col>81</xdr:col>
      <xdr:colOff>44450</xdr:colOff>
      <xdr:row>41</xdr:row>
      <xdr:rowOff>158242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178040"/>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99839</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6957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83312</xdr:rowOff>
    </xdr:from>
    <xdr:to>
      <xdr:col>81</xdr:col>
      <xdr:colOff>95250</xdr:colOff>
      <xdr:row>42</xdr:row>
      <xdr:rowOff>13462</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11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158242</xdr:rowOff>
    </xdr:from>
    <xdr:to>
      <xdr:col>77</xdr:col>
      <xdr:colOff>44450</xdr:colOff>
      <xdr:row>42</xdr:row>
      <xdr:rowOff>39878</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7187692"/>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9161</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6867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39878</xdr:rowOff>
    </xdr:from>
    <xdr:to>
      <xdr:col>72</xdr:col>
      <xdr:colOff>203200</xdr:colOff>
      <xdr:row>42</xdr:row>
      <xdr:rowOff>44704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724077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64008</xdr:rowOff>
    </xdr:from>
    <xdr:to>
      <xdr:col>73</xdr:col>
      <xdr:colOff>44450</xdr:colOff>
      <xdr:row>41</xdr:row>
      <xdr:rowOff>165608</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4335</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686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44704</xdr:rowOff>
    </xdr:from>
    <xdr:to>
      <xdr:col>68</xdr:col>
      <xdr:colOff>152400</xdr:colOff>
      <xdr:row>42</xdr:row>
      <xdr:rowOff>64008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724560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161307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161307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69867</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709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107442</xdr:rowOff>
    </xdr:from>
    <xdr:to>
      <xdr:col>77</xdr:col>
      <xdr:colOff>95250</xdr:colOff>
      <xdr:row>42</xdr:row>
      <xdr:rowOff>37592</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13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22369</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722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160528</xdr:rowOff>
    </xdr:from>
    <xdr:to>
      <xdr:col>73</xdr:col>
      <xdr:colOff>44450</xdr:colOff>
      <xdr:row>42</xdr:row>
      <xdr:rowOff>90678</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18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75455</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7276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165354</xdr:rowOff>
    </xdr:from>
    <xdr:to>
      <xdr:col>68</xdr:col>
      <xdr:colOff>203200</xdr:colOff>
      <xdr:row>42</xdr:row>
      <xdr:rowOff>95504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719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80281</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728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13208</xdr:rowOff>
    </xdr:from>
    <xdr:to>
      <xdr:col>64</xdr:col>
      <xdr:colOff>152400</xdr:colOff>
      <xdr:row>42</xdr:row>
      <xdr:rowOff>114808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2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99585</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730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に引き続き将来負担比率に変動はないが、下水道事業において接続率が頭打ちであり収入が上昇しづらい状況があり一般会計からの繰出しをせざるを得ない状況が継続していく見込。今後も歳出削減や歳入確保に努め比率の抑制を図り比率抑制に努める。また、令和４年度に過疎地域に指定され過疎対策事業の実施を進めているが、安易な過疎対策事業債への依存は普通交付税への算入率は高いとはいえ将来負担への影響が大きいため、慎重な運用が求めら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34643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flipV="1">
          <a:off x="17018000" y="2370667"/>
          <a:ext cx="0" cy="1607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6720</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95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34643</xdr:rowOff>
    </xdr:from>
    <xdr:to>
      <xdr:col>81</xdr:col>
      <xdr:colOff>133350</xdr:colOff>
      <xdr:row>23</xdr:row>
      <xdr:rowOff>34643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97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13</xdr:row>
      <xdr:rowOff>151200</xdr:rowOff>
    </xdr:from>
    <xdr:to>
      <xdr:col>68</xdr:col>
      <xdr:colOff>152400</xdr:colOff>
      <xdr:row>14</xdr:row>
      <xdr:rowOff>108444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3512800" y="2380050"/>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100400</xdr:rowOff>
    </xdr:from>
    <xdr:to>
      <xdr:col>68</xdr:col>
      <xdr:colOff>203200</xdr:colOff>
      <xdr:row>14</xdr:row>
      <xdr:rowOff>30550</xdr:rowOff>
    </xdr:to>
    <xdr:sp macro="" textlink="">
      <xdr:nvSpPr>
        <xdr:cNvPr id="453" name="楕円 452">
          <a:extLst>
            <a:ext uri="{FF2B5EF4-FFF2-40B4-BE49-F238E27FC236}">
              <a16:creationId xmlns:a16="http://schemas.microsoft.com/office/drawing/2014/main" id="{00000000-0008-0000-0300-0000C5010000}"/>
            </a:ext>
          </a:extLst>
        </xdr:cNvPr>
        <xdr:cNvSpPr/>
      </xdr:nvSpPr>
      <xdr:spPr>
        <a:xfrm>
          <a:off x="14351000" y="232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15327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41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57644</xdr:rowOff>
    </xdr:from>
    <xdr:to>
      <xdr:col>64</xdr:col>
      <xdr:colOff>152400</xdr:colOff>
      <xdr:row>14</xdr:row>
      <xdr:rowOff>159244</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3462000" y="245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144021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544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6,410
6,301
13.63
4,222,754
4,076,694
134,055
2,546,977
1,561,579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類似団体内でも下位に位置しており、全国市町村平均、県内市町村平均も上回っている。他の経費を削減しているためどうしても経常経費全体に占める比率は高止まりする傾向にあるが、今後も業務の見直し効率化を進め、人件費の削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21844</xdr:rowOff>
    </xdr:from>
    <xdr:to>
      <xdr:col>24</xdr:col>
      <xdr:colOff>25400</xdr:colOff>
      <xdr:row>41</xdr:row>
      <xdr:rowOff>161290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51144"/>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108221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21844</xdr:rowOff>
    </xdr:from>
    <xdr:to>
      <xdr:col>24</xdr:col>
      <xdr:colOff>114300</xdr:colOff>
      <xdr:row>34</xdr:row>
      <xdr:rowOff>21844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12700</xdr:rowOff>
    </xdr:from>
    <xdr:to>
      <xdr:col>24</xdr:col>
      <xdr:colOff>25400</xdr:colOff>
      <xdr:row>38</xdr:row>
      <xdr:rowOff>159004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27800"/>
          <a:ext cx="8382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67581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39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138430</xdr:rowOff>
    </xdr:from>
    <xdr:to>
      <xdr:col>19</xdr:col>
      <xdr:colOff>187325</xdr:colOff>
      <xdr:row>38</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82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9906</xdr:rowOff>
    </xdr:from>
    <xdr:to>
      <xdr:col>20</xdr:col>
      <xdr:colOff>38100</xdr:colOff>
      <xdr:row>37</xdr:row>
      <xdr:rowOff>111506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121683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115570</xdr:rowOff>
    </xdr:from>
    <xdr:to>
      <xdr:col>15</xdr:col>
      <xdr:colOff>98425</xdr:colOff>
      <xdr:row>37</xdr:row>
      <xdr:rowOff>138430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59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158496</xdr:rowOff>
    </xdr:from>
    <xdr:to>
      <xdr:col>15</xdr:col>
      <xdr:colOff>149225</xdr:colOff>
      <xdr:row>37</xdr:row>
      <xdr:rowOff>88646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98823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101854</xdr:rowOff>
    </xdr:from>
    <xdr:to>
      <xdr:col>11</xdr:col>
      <xdr:colOff>9525</xdr:colOff>
      <xdr:row>37</xdr:row>
      <xdr:rowOff>115570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4455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75963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60198</xdr:rowOff>
    </xdr:from>
    <xdr:to>
      <xdr:col>6</xdr:col>
      <xdr:colOff>171450</xdr:colOff>
      <xdr:row>37</xdr:row>
      <xdr:rowOff>161798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146575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108204</xdr:rowOff>
    </xdr:from>
    <xdr:to>
      <xdr:col>24</xdr:col>
      <xdr:colOff>76200</xdr:colOff>
      <xdr:row>39</xdr:row>
      <xdr:rowOff>38354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62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80281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133350</xdr:rowOff>
    </xdr:from>
    <xdr:to>
      <xdr:col>20</xdr:col>
      <xdr:colOff>38100</xdr:colOff>
      <xdr:row>38</xdr:row>
      <xdr:rowOff>63500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48277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87630</xdr:rowOff>
    </xdr:from>
    <xdr:to>
      <xdr:col>15</xdr:col>
      <xdr:colOff>149225</xdr:colOff>
      <xdr:row>38</xdr:row>
      <xdr:rowOff>17780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2557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64770</xdr:rowOff>
    </xdr:from>
    <xdr:to>
      <xdr:col>11</xdr:col>
      <xdr:colOff>60325</xdr:colOff>
      <xdr:row>37</xdr:row>
      <xdr:rowOff>166370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151147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162831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悪化し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、全国平均、県内平均値</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を若干上回った。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類似団体と比較すると下位に位置していることから、経費削減に努める。特に保守経費やシステム運用経費などの占める割合が多いため、行財政改革を一層進める必要がある。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35560</xdr:rowOff>
    </xdr:from>
    <xdr:to>
      <xdr:col>82</xdr:col>
      <xdr:colOff>107950</xdr:colOff>
      <xdr:row>20</xdr:row>
      <xdr:rowOff>6985</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64410"/>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150512</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40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6985</xdr:rowOff>
    </xdr:from>
    <xdr:to>
      <xdr:col>82</xdr:col>
      <xdr:colOff>196850</xdr:colOff>
      <xdr:row>20</xdr:row>
      <xdr:rowOff>6985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4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121937</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00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35560</xdr:rowOff>
    </xdr:from>
    <xdr:to>
      <xdr:col>82</xdr:col>
      <xdr:colOff>196850</xdr:colOff>
      <xdr:row>13</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6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138430</xdr:rowOff>
    </xdr:from>
    <xdr:to>
      <xdr:col>82</xdr:col>
      <xdr:colOff>107950</xdr:colOff>
      <xdr:row>16</xdr:row>
      <xdr:rowOff>12700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7101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58437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458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41910</xdr:rowOff>
    </xdr:from>
    <xdr:to>
      <xdr:col>82</xdr:col>
      <xdr:colOff>158750</xdr:colOff>
      <xdr:row>15</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138430</xdr:rowOff>
    </xdr:from>
    <xdr:to>
      <xdr:col>78</xdr:col>
      <xdr:colOff>69850</xdr:colOff>
      <xdr:row>15</xdr:row>
      <xdr:rowOff>144145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782800" y="27101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30480</xdr:rowOff>
    </xdr:from>
    <xdr:to>
      <xdr:col>78</xdr:col>
      <xdr:colOff>120650</xdr:colOff>
      <xdr:row>15</xdr:row>
      <xdr:rowOff>132080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60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142257</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371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144145</xdr:rowOff>
    </xdr:from>
    <xdr:to>
      <xdr:col>73</xdr:col>
      <xdr:colOff>180975</xdr:colOff>
      <xdr:row>15</xdr:row>
      <xdr:rowOff>167005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3893800" y="271589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1905</xdr:rowOff>
    </xdr:from>
    <xdr:to>
      <xdr:col>74</xdr:col>
      <xdr:colOff>31750</xdr:colOff>
      <xdr:row>15</xdr:row>
      <xdr:rowOff>103505</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57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113682</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342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167005</xdr:rowOff>
    </xdr:from>
    <xdr:to>
      <xdr:col>69</xdr:col>
      <xdr:colOff>92075</xdr:colOff>
      <xdr:row>16</xdr:row>
      <xdr:rowOff>149860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738755"/>
          <a:ext cx="8890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121920</xdr:rowOff>
    </xdr:from>
    <xdr:to>
      <xdr:col>69</xdr:col>
      <xdr:colOff>142875</xdr:colOff>
      <xdr:row>15</xdr:row>
      <xdr:rowOff>52070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62247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139065</xdr:rowOff>
    </xdr:from>
    <xdr:to>
      <xdr:col>65</xdr:col>
      <xdr:colOff>53975</xdr:colOff>
      <xdr:row>15</xdr:row>
      <xdr:rowOff>69215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539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79392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30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105427</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67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87630</xdr:rowOff>
    </xdr:from>
    <xdr:to>
      <xdr:col>78</xdr:col>
      <xdr:colOff>120650</xdr:colOff>
      <xdr:row>16</xdr:row>
      <xdr:rowOff>17780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2557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74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93345</xdr:rowOff>
    </xdr:from>
    <xdr:to>
      <xdr:col>74</xdr:col>
      <xdr:colOff>31750</xdr:colOff>
      <xdr:row>16</xdr:row>
      <xdr:rowOff>23495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66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8272</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751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116205</xdr:rowOff>
    </xdr:from>
    <xdr:to>
      <xdr:col>69</xdr:col>
      <xdr:colOff>142875</xdr:colOff>
      <xdr:row>16</xdr:row>
      <xdr:rowOff>46355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68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31132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77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13987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前年度と比較すると横這いで、全国市町村平均、県内平均を大きく下回っていることから、今後も引き続き必要な扶助は行いつつ比率の抑制に努める。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50800</xdr:rowOff>
    </xdr:from>
    <xdr:to>
      <xdr:col>24</xdr:col>
      <xdr:colOff>25400</xdr:colOff>
      <xdr:row>61</xdr:row>
      <xdr:rowOff>50800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89662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50800</xdr:rowOff>
    </xdr:from>
    <xdr:to>
      <xdr:col>24</xdr:col>
      <xdr:colOff>114300</xdr:colOff>
      <xdr:row>52</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107950</xdr:rowOff>
    </xdr:from>
    <xdr:to>
      <xdr:col>24</xdr:col>
      <xdr:colOff>25400</xdr:colOff>
      <xdr:row>54</xdr:row>
      <xdr:rowOff>107950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3987800" y="9366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143527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401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88900</xdr:rowOff>
    </xdr:from>
    <xdr:to>
      <xdr:col>19</xdr:col>
      <xdr:colOff>187325</xdr:colOff>
      <xdr:row>54</xdr:row>
      <xdr:rowOff>107950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347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152400</xdr:rowOff>
    </xdr:from>
    <xdr:to>
      <xdr:col>20</xdr:col>
      <xdr:colOff>38100</xdr:colOff>
      <xdr:row>55</xdr:row>
      <xdr:rowOff>82550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67327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31750</xdr:rowOff>
    </xdr:from>
    <xdr:to>
      <xdr:col>15</xdr:col>
      <xdr:colOff>98425</xdr:colOff>
      <xdr:row>54</xdr:row>
      <xdr:rowOff>88900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290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114300</xdr:rowOff>
    </xdr:from>
    <xdr:to>
      <xdr:col>15</xdr:col>
      <xdr:colOff>149225</xdr:colOff>
      <xdr:row>55</xdr:row>
      <xdr:rowOff>44450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29227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31750</xdr:rowOff>
    </xdr:from>
    <xdr:to>
      <xdr:col>11</xdr:col>
      <xdr:colOff>9525</xdr:colOff>
      <xdr:row>54</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290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57150</xdr:rowOff>
    </xdr:from>
    <xdr:to>
      <xdr:col>24</xdr:col>
      <xdr:colOff>76200</xdr:colOff>
      <xdr:row>54</xdr:row>
      <xdr:rowOff>158750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73677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57150</xdr:rowOff>
    </xdr:from>
    <xdr:to>
      <xdr:col>20</xdr:col>
      <xdr:colOff>38100</xdr:colOff>
      <xdr:row>54</xdr:row>
      <xdr:rowOff>158750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168927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08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38100</xdr:rowOff>
    </xdr:from>
    <xdr:to>
      <xdr:col>15</xdr:col>
      <xdr:colOff>149225</xdr:colOff>
      <xdr:row>54</xdr:row>
      <xdr:rowOff>139700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149877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152400</xdr:rowOff>
    </xdr:from>
    <xdr:to>
      <xdr:col>11</xdr:col>
      <xdr:colOff>60325</xdr:colOff>
      <xdr:row>54</xdr:row>
      <xdr:rowOff>82550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92727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38100</xdr:rowOff>
    </xdr:from>
    <xdr:to>
      <xdr:col>6</xdr:col>
      <xdr:colOff>171450</xdr:colOff>
      <xdr:row>54</xdr:row>
      <xdr:rowOff>139700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149877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しているため、比率の抑制に努める。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61</xdr:row>
      <xdr:rowOff>42418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019540"/>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14495</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72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42418</xdr:rowOff>
    </xdr:from>
    <xdr:to>
      <xdr:col>82</xdr:col>
      <xdr:colOff>196850</xdr:colOff>
      <xdr:row>61</xdr:row>
      <xdr:rowOff>42418</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50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58</xdr:row>
      <xdr:rowOff>62992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5671800" y="9842500"/>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60723</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490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44196</xdr:rowOff>
    </xdr:from>
    <xdr:to>
      <xdr:col>82</xdr:col>
      <xdr:colOff>158750</xdr:colOff>
      <xdr:row>56</xdr:row>
      <xdr:rowOff>145796</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64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42418</xdr:rowOff>
    </xdr:from>
    <xdr:to>
      <xdr:col>78</xdr:col>
      <xdr:colOff>69850</xdr:colOff>
      <xdr:row>57</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4782800" y="98150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9906</xdr:rowOff>
    </xdr:from>
    <xdr:to>
      <xdr:col>78</xdr:col>
      <xdr:colOff>120650</xdr:colOff>
      <xdr:row>57</xdr:row>
      <xdr:rowOff>111506</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7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121683</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551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40132</xdr:rowOff>
    </xdr:from>
    <xdr:to>
      <xdr:col>73</xdr:col>
      <xdr:colOff>180975</xdr:colOff>
      <xdr:row>57</xdr:row>
      <xdr:rowOff>42418</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9641332"/>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83058</xdr:rowOff>
    </xdr:from>
    <xdr:to>
      <xdr:col>74</xdr:col>
      <xdr:colOff>31750</xdr:colOff>
      <xdr:row>58</xdr:row>
      <xdr:rowOff>13208</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855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169435</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40132</xdr:rowOff>
    </xdr:from>
    <xdr:to>
      <xdr:col>69</xdr:col>
      <xdr:colOff>92075</xdr:colOff>
      <xdr:row>57</xdr:row>
      <xdr:rowOff>152146</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9641332"/>
          <a:ext cx="889000" cy="283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55626</xdr:rowOff>
    </xdr:from>
    <xdr:to>
      <xdr:col>69</xdr:col>
      <xdr:colOff>142875</xdr:colOff>
      <xdr:row>57</xdr:row>
      <xdr:rowOff>157226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142003</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91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147066</xdr:rowOff>
    </xdr:from>
    <xdr:to>
      <xdr:col>65</xdr:col>
      <xdr:colOff>53975</xdr:colOff>
      <xdr:row>58</xdr:row>
      <xdr:rowOff>77216</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61993</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12192</xdr:rowOff>
    </xdr:from>
    <xdr:to>
      <xdr:col>82</xdr:col>
      <xdr:colOff>158750</xdr:colOff>
      <xdr:row>58</xdr:row>
      <xdr:rowOff>113792</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95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155719</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92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163068</xdr:rowOff>
    </xdr:from>
    <xdr:to>
      <xdr:col>74</xdr:col>
      <xdr:colOff>31750</xdr:colOff>
      <xdr:row>57</xdr:row>
      <xdr:rowOff>93218</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76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103395</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533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160782</xdr:rowOff>
    </xdr:from>
    <xdr:to>
      <xdr:col>69</xdr:col>
      <xdr:colOff>142875</xdr:colOff>
      <xdr:row>56</xdr:row>
      <xdr:rowOff>90932</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59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101109</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359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101346</xdr:rowOff>
    </xdr:from>
    <xdr:to>
      <xdr:col>65</xdr:col>
      <xdr:colOff>53975</xdr:colOff>
      <xdr:row>58</xdr:row>
      <xdr:rowOff>31496</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87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41673</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642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したが、類似団体平均、県内市町村平均を上回っている。住民や各種団体補助については、毎年見直しを行い削減に努めており、必要な補助が適切に行えるよう今後も継続して見直し等を行う。</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168148</xdr:rowOff>
    </xdr:from>
    <xdr:to>
      <xdr:col>82</xdr:col>
      <xdr:colOff>107950</xdr:colOff>
      <xdr:row>40</xdr:row>
      <xdr:rowOff>140716</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flipV="1">
          <a:off x="16510000" y="5997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295" name="補助費等最小値テキスト">
          <a:extLst>
            <a:ext uri="{FF2B5EF4-FFF2-40B4-BE49-F238E27FC236}">
              <a16:creationId xmlns:a16="http://schemas.microsoft.com/office/drawing/2014/main" id="{00000000-0008-0000-0400-000027010000}"/>
            </a:ext>
          </a:extLst>
        </xdr:cNvPr>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83075</xdr:rowOff>
    </xdr:from>
    <xdr:ext cx="762000" cy="259045"/>
    <xdr:sp macro="" textlink="">
      <xdr:nvSpPr>
        <xdr:cNvPr id="297" name="補助費等最大値テキスト">
          <a:extLst>
            <a:ext uri="{FF2B5EF4-FFF2-40B4-BE49-F238E27FC236}">
              <a16:creationId xmlns:a16="http://schemas.microsoft.com/office/drawing/2014/main" id="{00000000-0008-0000-0400-000029010000}"/>
            </a:ext>
          </a:extLst>
        </xdr:cNvPr>
        <xdr:cNvSpPr txBox="1"/>
      </xdr:nvSpPr>
      <xdr:spPr>
        <a:xfrm>
          <a:off x="16598900" y="57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168148</xdr:rowOff>
    </xdr:from>
    <xdr:to>
      <xdr:col>82</xdr:col>
      <xdr:colOff>196850</xdr:colOff>
      <xdr:row>34</xdr:row>
      <xdr:rowOff>168148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599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12700</xdr:rowOff>
    </xdr:from>
    <xdr:to>
      <xdr:col>82</xdr:col>
      <xdr:colOff>107950</xdr:colOff>
      <xdr:row>38</xdr:row>
      <xdr:rowOff>21844</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5671800" y="65278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149877</xdr:rowOff>
    </xdr:from>
    <xdr:ext cx="762000" cy="259045"/>
    <xdr:sp macro="" textlink="">
      <xdr:nvSpPr>
        <xdr:cNvPr id="300" name="補助費等平均値テキスト">
          <a:extLst>
            <a:ext uri="{FF2B5EF4-FFF2-40B4-BE49-F238E27FC236}">
              <a16:creationId xmlns:a16="http://schemas.microsoft.com/office/drawing/2014/main" id="{00000000-0008-0000-0400-00002C010000}"/>
            </a:ext>
          </a:extLst>
        </xdr:cNvPr>
        <xdr:cNvSpPr txBox="1"/>
      </xdr:nvSpPr>
      <xdr:spPr>
        <a:xfrm>
          <a:off x="16598900" y="6322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01" name="フローチャート: 判断 300">
          <a:extLst>
            <a:ext uri="{FF2B5EF4-FFF2-40B4-BE49-F238E27FC236}">
              <a16:creationId xmlns:a16="http://schemas.microsoft.com/office/drawing/2014/main" id="{00000000-0008-0000-0400-00002D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12700</xdr:rowOff>
    </xdr:from>
    <xdr:to>
      <xdr:col>78</xdr:col>
      <xdr:colOff>69850</xdr:colOff>
      <xdr:row>38</xdr:row>
      <xdr:rowOff>72136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4782800" y="652780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73914</xdr:rowOff>
    </xdr:from>
    <xdr:to>
      <xdr:col>78</xdr:col>
      <xdr:colOff>120650</xdr:colOff>
      <xdr:row>38</xdr:row>
      <xdr:rowOff>4064</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56210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14241</xdr:rowOff>
    </xdr:from>
    <xdr:ext cx="7366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5290800" y="6186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67564</xdr:rowOff>
    </xdr:from>
    <xdr:to>
      <xdr:col>73</xdr:col>
      <xdr:colOff>180975</xdr:colOff>
      <xdr:row>38</xdr:row>
      <xdr:rowOff>72136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3893800" y="65826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130827</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4401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67564</xdr:rowOff>
    </xdr:from>
    <xdr:to>
      <xdr:col>69</xdr:col>
      <xdr:colOff>92075</xdr:colOff>
      <xdr:row>39</xdr:row>
      <xdr:rowOff>65278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004800" y="6582664"/>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149352</xdr:rowOff>
    </xdr:from>
    <xdr:to>
      <xdr:col>69</xdr:col>
      <xdr:colOff>142875</xdr:colOff>
      <xdr:row>37</xdr:row>
      <xdr:rowOff>79502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89679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3512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158496</xdr:rowOff>
    </xdr:from>
    <xdr:to>
      <xdr:col>65</xdr:col>
      <xdr:colOff>53975</xdr:colOff>
      <xdr:row>37</xdr:row>
      <xdr:rowOff>88646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2954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98823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2623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142494</xdr:rowOff>
    </xdr:from>
    <xdr:to>
      <xdr:col>82</xdr:col>
      <xdr:colOff>158750</xdr:colOff>
      <xdr:row>38</xdr:row>
      <xdr:rowOff>72644</xdr:rowOff>
    </xdr:to>
    <xdr:sp macro="" textlink="">
      <xdr:nvSpPr>
        <xdr:cNvPr id="318" name="楕円 317">
          <a:extLst>
            <a:ext uri="{FF2B5EF4-FFF2-40B4-BE49-F238E27FC236}">
              <a16:creationId xmlns:a16="http://schemas.microsoft.com/office/drawing/2014/main" id="{00000000-0008-0000-0400-00003E010000}"/>
            </a:ext>
          </a:extLst>
        </xdr:cNvPr>
        <xdr:cNvSpPr/>
      </xdr:nvSpPr>
      <xdr:spPr>
        <a:xfrm>
          <a:off x="164592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114571</xdr:rowOff>
    </xdr:from>
    <xdr:ext cx="762000" cy="259045"/>
    <xdr:sp macro="" textlink="">
      <xdr:nvSpPr>
        <xdr:cNvPr id="319" name="補助費等該当値テキスト">
          <a:extLst>
            <a:ext uri="{FF2B5EF4-FFF2-40B4-BE49-F238E27FC236}">
              <a16:creationId xmlns:a16="http://schemas.microsoft.com/office/drawing/2014/main" id="{00000000-0008-0000-0400-00003F010000}"/>
            </a:ext>
          </a:extLst>
        </xdr:cNvPr>
        <xdr:cNvSpPr txBox="1"/>
      </xdr:nvSpPr>
      <xdr:spPr>
        <a:xfrm>
          <a:off x="165989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133350</xdr:rowOff>
    </xdr:from>
    <xdr:to>
      <xdr:col>78</xdr:col>
      <xdr:colOff>120650</xdr:colOff>
      <xdr:row>38</xdr:row>
      <xdr:rowOff>63500</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5621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48277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21336</xdr:rowOff>
    </xdr:from>
    <xdr:to>
      <xdr:col>74</xdr:col>
      <xdr:colOff>31750</xdr:colOff>
      <xdr:row>38</xdr:row>
      <xdr:rowOff>122936</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4732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107713</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4018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16764</xdr:rowOff>
    </xdr:from>
    <xdr:to>
      <xdr:col>69</xdr:col>
      <xdr:colOff>142875</xdr:colOff>
      <xdr:row>38</xdr:row>
      <xdr:rowOff>118364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3843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103141</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61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14478</xdr:rowOff>
    </xdr:from>
    <xdr:to>
      <xdr:col>65</xdr:col>
      <xdr:colOff>53975</xdr:colOff>
      <xdr:row>39</xdr:row>
      <xdr:rowOff>116078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2954000" y="67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100855</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78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前年度と比較するとほぼ横這いで、全国平均、県内平均を下回っている。今後も計画的な発行を行うほか、繰上償還の検討も行い、比率の抑制に努める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a:extLst>
            <a:ext uri="{FF2B5EF4-FFF2-40B4-BE49-F238E27FC236}">
              <a16:creationId xmlns:a16="http://schemas.microsoft.com/office/drawing/2014/main" id="{00000000-0008-0000-0400-000054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a:extLst>
            <a:ext uri="{FF2B5EF4-FFF2-40B4-BE49-F238E27FC236}">
              <a16:creationId xmlns:a16="http://schemas.microsoft.com/office/drawing/2014/main" id="{00000000-0008-0000-0400-00006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12700</xdr:rowOff>
    </xdr:from>
    <xdr:to>
      <xdr:col>24</xdr:col>
      <xdr:colOff>25400</xdr:colOff>
      <xdr:row>80</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flipV="1">
          <a:off x="4826000" y="1252855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5" name="公債費最小値テキスト">
          <a:extLst>
            <a:ext uri="{FF2B5EF4-FFF2-40B4-BE49-F238E27FC236}">
              <a16:creationId xmlns:a16="http://schemas.microsoft.com/office/drawing/2014/main" id="{00000000-0008-0000-0400-000063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99077</xdr:rowOff>
    </xdr:from>
    <xdr:ext cx="762000" cy="259045"/>
    <xdr:sp macro="" textlink="">
      <xdr:nvSpPr>
        <xdr:cNvPr id="357" name="公債費最大値テキスト">
          <a:extLst>
            <a:ext uri="{FF2B5EF4-FFF2-40B4-BE49-F238E27FC236}">
              <a16:creationId xmlns:a16="http://schemas.microsoft.com/office/drawing/2014/main" id="{00000000-0008-0000-0400-000065010000}"/>
            </a:ext>
          </a:extLst>
        </xdr:cNvPr>
        <xdr:cNvSpPr txBox="1"/>
      </xdr:nvSpPr>
      <xdr:spPr>
        <a:xfrm>
          <a:off x="4914900" y="1227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12700</xdr:rowOff>
    </xdr:from>
    <xdr:to>
      <xdr:col>24</xdr:col>
      <xdr:colOff>114300</xdr:colOff>
      <xdr:row>73</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252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54610</xdr:rowOff>
    </xdr:from>
    <xdr:to>
      <xdr:col>24</xdr:col>
      <xdr:colOff>25400</xdr:colOff>
      <xdr:row>75</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3987800" y="129133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158766</xdr:rowOff>
    </xdr:from>
    <xdr:ext cx="762000" cy="259045"/>
    <xdr:sp macro="" textlink="">
      <xdr:nvSpPr>
        <xdr:cNvPr id="360" name="公債費平均値テキスト">
          <a:extLst>
            <a:ext uri="{FF2B5EF4-FFF2-40B4-BE49-F238E27FC236}">
              <a16:creationId xmlns:a16="http://schemas.microsoft.com/office/drawing/2014/main" id="{00000000-0008-0000-0400-000068010000}"/>
            </a:ext>
          </a:extLst>
        </xdr:cNvPr>
        <xdr:cNvSpPr txBox="1"/>
      </xdr:nvSpPr>
      <xdr:spPr>
        <a:xfrm>
          <a:off x="4914900" y="13017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61" name="フローチャート: 判断 360">
          <a:extLst>
            <a:ext uri="{FF2B5EF4-FFF2-40B4-BE49-F238E27FC236}">
              <a16:creationId xmlns:a16="http://schemas.microsoft.com/office/drawing/2014/main" id="{00000000-0008-0000-0400-000069010000}"/>
            </a:ext>
          </a:extLst>
        </xdr:cNvPr>
        <xdr:cNvSpPr/>
      </xdr:nvSpPr>
      <xdr:spPr>
        <a:xfrm>
          <a:off x="47752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69850</xdr:rowOff>
    </xdr:from>
    <xdr:to>
      <xdr:col>19</xdr:col>
      <xdr:colOff>187325</xdr:colOff>
      <xdr:row>75</xdr:row>
      <xdr:rowOff>96520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098800" y="129286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26670</xdr:rowOff>
    </xdr:from>
    <xdr:to>
      <xdr:col>20</xdr:col>
      <xdr:colOff>38100</xdr:colOff>
      <xdr:row>76</xdr:row>
      <xdr:rowOff>128270</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937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113047</xdr:rowOff>
    </xdr:from>
    <xdr:ext cx="7366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3606800" y="13143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96520</xdr:rowOff>
    </xdr:from>
    <xdr:to>
      <xdr:col>15</xdr:col>
      <xdr:colOff>98425</xdr:colOff>
      <xdr:row>75</xdr:row>
      <xdr:rowOff>100330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2209800" y="129552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41911</xdr:rowOff>
    </xdr:from>
    <xdr:to>
      <xdr:col>15</xdr:col>
      <xdr:colOff>149225</xdr:colOff>
      <xdr:row>76</xdr:row>
      <xdr:rowOff>143511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048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128288</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717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100330</xdr:rowOff>
    </xdr:from>
    <xdr:to>
      <xdr:col>11</xdr:col>
      <xdr:colOff>9525</xdr:colOff>
      <xdr:row>76</xdr:row>
      <xdr:rowOff>12700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1320800" y="129590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3811</xdr:rowOff>
    </xdr:from>
    <xdr:to>
      <xdr:col>11</xdr:col>
      <xdr:colOff>60325</xdr:colOff>
      <xdr:row>76</xdr:row>
      <xdr:rowOff>105411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2159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90188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18288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41911</xdr:rowOff>
    </xdr:from>
    <xdr:to>
      <xdr:col>6</xdr:col>
      <xdr:colOff>171450</xdr:colOff>
      <xdr:row>76</xdr:row>
      <xdr:rowOff>143511</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1270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128288</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939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3810</xdr:rowOff>
    </xdr:from>
    <xdr:to>
      <xdr:col>24</xdr:col>
      <xdr:colOff>76200</xdr:colOff>
      <xdr:row>75</xdr:row>
      <xdr:rowOff>105410</xdr:rowOff>
    </xdr:to>
    <xdr:sp macro="" textlink="">
      <xdr:nvSpPr>
        <xdr:cNvPr id="378" name="楕円 377">
          <a:extLst>
            <a:ext uri="{FF2B5EF4-FFF2-40B4-BE49-F238E27FC236}">
              <a16:creationId xmlns:a16="http://schemas.microsoft.com/office/drawing/2014/main" id="{00000000-0008-0000-0400-00007A010000}"/>
            </a:ext>
          </a:extLst>
        </xdr:cNvPr>
        <xdr:cNvSpPr/>
      </xdr:nvSpPr>
      <xdr:spPr>
        <a:xfrm>
          <a:off x="47752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20337</xdr:rowOff>
    </xdr:from>
    <xdr:ext cx="762000" cy="259045"/>
    <xdr:sp macro="" textlink="">
      <xdr:nvSpPr>
        <xdr:cNvPr id="379" name="公債費該当値テキスト">
          <a:extLst>
            <a:ext uri="{FF2B5EF4-FFF2-40B4-BE49-F238E27FC236}">
              <a16:creationId xmlns:a16="http://schemas.microsoft.com/office/drawing/2014/main" id="{00000000-0008-0000-0400-00007B010000}"/>
            </a:ext>
          </a:extLst>
        </xdr:cNvPr>
        <xdr:cNvSpPr txBox="1"/>
      </xdr:nvSpPr>
      <xdr:spPr>
        <a:xfrm>
          <a:off x="49149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19050</xdr:rowOff>
    </xdr:from>
    <xdr:to>
      <xdr:col>20</xdr:col>
      <xdr:colOff>38100</xdr:colOff>
      <xdr:row>75</xdr:row>
      <xdr:rowOff>120650</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3937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130827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64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45720</xdr:rowOff>
    </xdr:from>
    <xdr:to>
      <xdr:col>15</xdr:col>
      <xdr:colOff>149225</xdr:colOff>
      <xdr:row>75</xdr:row>
      <xdr:rowOff>147320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048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157497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2673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49530</xdr:rowOff>
    </xdr:from>
    <xdr:to>
      <xdr:col>11</xdr:col>
      <xdr:colOff>60325</xdr:colOff>
      <xdr:row>75</xdr:row>
      <xdr:rowOff>151130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2159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161307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67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73677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類似団体内でも下位であり、県内市町村平均を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る状況が続いている。この要因は大きくは２つあり、一つは経常収入の乏しさでもう一つは人件費にある。経常支出自体は削減しているものの、収入構造が悪く町税等の収入が上昇しないため経常収支比率の高止まりが続いている。今後大きな削減は難しい状況にあるが、施設統合なども検討を進め、削減を進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a:extLst>
            <a:ext uri="{FF2B5EF4-FFF2-40B4-BE49-F238E27FC236}">
              <a16:creationId xmlns:a16="http://schemas.microsoft.com/office/drawing/2014/main" id="{00000000-0008-0000-0400-00009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2" name="公債費以外グラフ枠">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170434</xdr:rowOff>
    </xdr:from>
    <xdr:to>
      <xdr:col>82</xdr:col>
      <xdr:colOff>107950</xdr:colOff>
      <xdr:row>79</xdr:row>
      <xdr:rowOff>152146</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flipV="1">
          <a:off x="16510000" y="1251483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124223</xdr:rowOff>
    </xdr:from>
    <xdr:ext cx="762000" cy="259045"/>
    <xdr:sp macro="" textlink="">
      <xdr:nvSpPr>
        <xdr:cNvPr id="414" name="公債費以外最小値テキスト">
          <a:extLst>
            <a:ext uri="{FF2B5EF4-FFF2-40B4-BE49-F238E27FC236}">
              <a16:creationId xmlns:a16="http://schemas.microsoft.com/office/drawing/2014/main" id="{00000000-0008-0000-0400-00009E010000}"/>
            </a:ext>
          </a:extLst>
        </xdr:cNvPr>
        <xdr:cNvSpPr txBox="1"/>
      </xdr:nvSpPr>
      <xdr:spPr>
        <a:xfrm>
          <a:off x="16598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152146</xdr:rowOff>
    </xdr:from>
    <xdr:to>
      <xdr:col>82</xdr:col>
      <xdr:colOff>196850</xdr:colOff>
      <xdr:row>79</xdr:row>
      <xdr:rowOff>152146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6421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85361</xdr:rowOff>
    </xdr:from>
    <xdr:ext cx="762000" cy="259045"/>
    <xdr:sp macro="" textlink="">
      <xdr:nvSpPr>
        <xdr:cNvPr id="416" name="公債費以外最大値テキスト">
          <a:extLst>
            <a:ext uri="{FF2B5EF4-FFF2-40B4-BE49-F238E27FC236}">
              <a16:creationId xmlns:a16="http://schemas.microsoft.com/office/drawing/2014/main" id="{00000000-0008-0000-0400-0000A0010000}"/>
            </a:ext>
          </a:extLst>
        </xdr:cNvPr>
        <xdr:cNvSpPr txBox="1"/>
      </xdr:nvSpPr>
      <xdr:spPr>
        <a:xfrm>
          <a:off x="16598900" y="1225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170434</xdr:rowOff>
    </xdr:from>
    <xdr:to>
      <xdr:col>82</xdr:col>
      <xdr:colOff>196850</xdr:colOff>
      <xdr:row>72</xdr:row>
      <xdr:rowOff>170434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2514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97282</xdr:rowOff>
    </xdr:from>
    <xdr:to>
      <xdr:col>82</xdr:col>
      <xdr:colOff>107950</xdr:colOff>
      <xdr:row>76</xdr:row>
      <xdr:rowOff>62992</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5671800" y="12956032"/>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152163</xdr:rowOff>
    </xdr:from>
    <xdr:ext cx="762000" cy="259045"/>
    <xdr:sp macro="" textlink="">
      <xdr:nvSpPr>
        <xdr:cNvPr id="419" name="公債費以外平均値テキスト">
          <a:extLst>
            <a:ext uri="{FF2B5EF4-FFF2-40B4-BE49-F238E27FC236}">
              <a16:creationId xmlns:a16="http://schemas.microsoft.com/office/drawing/2014/main" id="{00000000-0008-0000-0400-0000A3010000}"/>
            </a:ext>
          </a:extLst>
        </xdr:cNvPr>
        <xdr:cNvSpPr txBox="1"/>
      </xdr:nvSpPr>
      <xdr:spPr>
        <a:xfrm>
          <a:off x="16598900" y="12668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135636</xdr:rowOff>
    </xdr:from>
    <xdr:to>
      <xdr:col>82</xdr:col>
      <xdr:colOff>158750</xdr:colOff>
      <xdr:row>75</xdr:row>
      <xdr:rowOff>65786</xdr:rowOff>
    </xdr:to>
    <xdr:sp macro="" textlink="">
      <xdr:nvSpPr>
        <xdr:cNvPr id="420" name="フローチャート: 判断 419">
          <a:extLst>
            <a:ext uri="{FF2B5EF4-FFF2-40B4-BE49-F238E27FC236}">
              <a16:creationId xmlns:a16="http://schemas.microsoft.com/office/drawing/2014/main" id="{00000000-0008-0000-0400-0000A4010000}"/>
            </a:ext>
          </a:extLst>
        </xdr:cNvPr>
        <xdr:cNvSpPr/>
      </xdr:nvSpPr>
      <xdr:spPr>
        <a:xfrm>
          <a:off x="16459200" y="12822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97282</xdr:rowOff>
    </xdr:from>
    <xdr:to>
      <xdr:col>78</xdr:col>
      <xdr:colOff>69850</xdr:colOff>
      <xdr:row>75</xdr:row>
      <xdr:rowOff>97282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4782800" y="129560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112776</xdr:rowOff>
    </xdr:from>
    <xdr:to>
      <xdr:col>78</xdr:col>
      <xdr:colOff>120650</xdr:colOff>
      <xdr:row>75</xdr:row>
      <xdr:rowOff>42926</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56210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53103</xdr:rowOff>
    </xdr:from>
    <xdr:ext cx="7366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5290800" y="12568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42418</xdr:rowOff>
    </xdr:from>
    <xdr:to>
      <xdr:col>73</xdr:col>
      <xdr:colOff>180975</xdr:colOff>
      <xdr:row>75</xdr:row>
      <xdr:rowOff>97282</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3893800" y="129011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4732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16527</xdr:rowOff>
    </xdr:from>
    <xdr:ext cx="762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4401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42418</xdr:rowOff>
    </xdr:from>
    <xdr:to>
      <xdr:col>69</xdr:col>
      <xdr:colOff>92075</xdr:colOff>
      <xdr:row>76</xdr:row>
      <xdr:rowOff>88137</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004800" y="12901168"/>
          <a:ext cx="889000" cy="21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16764</xdr:rowOff>
    </xdr:from>
    <xdr:to>
      <xdr:col>69</xdr:col>
      <xdr:colOff>142875</xdr:colOff>
      <xdr:row>74</xdr:row>
      <xdr:rowOff>118364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3843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128541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3512800" y="1247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103632</xdr:rowOff>
    </xdr:from>
    <xdr:to>
      <xdr:col>65</xdr:col>
      <xdr:colOff>53975</xdr:colOff>
      <xdr:row>75</xdr:row>
      <xdr:rowOff>33782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2954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43959</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2623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xdr:rowOff>
    </xdr:from>
    <xdr:to>
      <xdr:col>82</xdr:col>
      <xdr:colOff>158750</xdr:colOff>
      <xdr:row>76</xdr:row>
      <xdr:rowOff>113792</xdr:rowOff>
    </xdr:to>
    <xdr:sp macro="" textlink="">
      <xdr:nvSpPr>
        <xdr:cNvPr id="437" name="楕円 436">
          <a:extLst>
            <a:ext uri="{FF2B5EF4-FFF2-40B4-BE49-F238E27FC236}">
              <a16:creationId xmlns:a16="http://schemas.microsoft.com/office/drawing/2014/main" id="{00000000-0008-0000-0400-0000B5010000}"/>
            </a:ext>
          </a:extLst>
        </xdr:cNvPr>
        <xdr:cNvSpPr/>
      </xdr:nvSpPr>
      <xdr:spPr>
        <a:xfrm>
          <a:off x="164592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155719</xdr:rowOff>
    </xdr:from>
    <xdr:ext cx="762000" cy="259045"/>
    <xdr:sp macro="" textlink="">
      <xdr:nvSpPr>
        <xdr:cNvPr id="438" name="公債費以外該当値テキスト">
          <a:extLst>
            <a:ext uri="{FF2B5EF4-FFF2-40B4-BE49-F238E27FC236}">
              <a16:creationId xmlns:a16="http://schemas.microsoft.com/office/drawing/2014/main" id="{00000000-0008-0000-0400-0000B6010000}"/>
            </a:ext>
          </a:extLst>
        </xdr:cNvPr>
        <xdr:cNvSpPr txBox="1"/>
      </xdr:nvSpPr>
      <xdr:spPr>
        <a:xfrm>
          <a:off x="16598900" y="1301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46482</xdr:rowOff>
    </xdr:from>
    <xdr:to>
      <xdr:col>78</xdr:col>
      <xdr:colOff>120650</xdr:colOff>
      <xdr:row>75</xdr:row>
      <xdr:rowOff>148081</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5621000" y="129052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132859</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9916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46482</xdr:rowOff>
    </xdr:from>
    <xdr:to>
      <xdr:col>74</xdr:col>
      <xdr:colOff>31750</xdr:colOff>
      <xdr:row>75</xdr:row>
      <xdr:rowOff>148081</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4732000" y="129052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132859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2991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163068</xdr:rowOff>
    </xdr:from>
    <xdr:to>
      <xdr:col>69</xdr:col>
      <xdr:colOff>142875</xdr:colOff>
      <xdr:row>75</xdr:row>
      <xdr:rowOff>93218</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38430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77995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936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37337</xdr:rowOff>
    </xdr:from>
    <xdr:to>
      <xdr:col>65</xdr:col>
      <xdr:colOff>53975</xdr:colOff>
      <xdr:row>76</xdr:row>
      <xdr:rowOff>138937</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2954000" y="1306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123714</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153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56485</xdr:rowOff>
    </xdr:from>
    <xdr:to>
      <xdr:col>29</xdr:col>
      <xdr:colOff>127000</xdr:colOff>
      <xdr:row>20</xdr:row>
      <xdr:rowOff>14415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90060"/>
          <a:ext cx="0" cy="150098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157942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14415</xdr:rowOff>
    </xdr:from>
    <xdr:to>
      <xdr:col>30</xdr:col>
      <xdr:colOff>25400</xdr:colOff>
      <xdr:row>20</xdr:row>
      <xdr:rowOff>14415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10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142862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56485</xdr:rowOff>
    </xdr:from>
    <xdr:to>
      <xdr:col>30</xdr:col>
      <xdr:colOff>25400</xdr:colOff>
      <xdr:row>11</xdr:row>
      <xdr:rowOff>56485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90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83048</xdr:rowOff>
    </xdr:from>
    <xdr:to>
      <xdr:col>29</xdr:col>
      <xdr:colOff>127000</xdr:colOff>
      <xdr:row>18</xdr:row>
      <xdr:rowOff>38837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45323"/>
          <a:ext cx="647700" cy="1272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171007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90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154480</xdr:rowOff>
    </xdr:from>
    <xdr:to>
      <xdr:col>29</xdr:col>
      <xdr:colOff>177800</xdr:colOff>
      <xdr:row>17</xdr:row>
      <xdr:rowOff>84630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53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38837</xdr:rowOff>
    </xdr:from>
    <xdr:to>
      <xdr:col>26</xdr:col>
      <xdr:colOff>50800</xdr:colOff>
      <xdr:row>18</xdr:row>
      <xdr:rowOff>99705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72562"/>
          <a:ext cx="698500" cy="608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77015</xdr:rowOff>
    </xdr:from>
    <xdr:to>
      <xdr:col>26</xdr:col>
      <xdr:colOff>101600</xdr:colOff>
      <xdr:row>18</xdr:row>
      <xdr:rowOff>7165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17342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08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99705</xdr:rowOff>
    </xdr:from>
    <xdr:to>
      <xdr:col>22</xdr:col>
      <xdr:colOff>114300</xdr:colOff>
      <xdr:row>18</xdr:row>
      <xdr:rowOff>114755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33430"/>
          <a:ext cx="698500" cy="150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119009</xdr:rowOff>
    </xdr:from>
    <xdr:to>
      <xdr:col>22</xdr:col>
      <xdr:colOff>165100</xdr:colOff>
      <xdr:row>18</xdr:row>
      <xdr:rowOff>49159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59336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50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114755</xdr:rowOff>
    </xdr:from>
    <xdr:to>
      <xdr:col>18</xdr:col>
      <xdr:colOff>177800</xdr:colOff>
      <xdr:row>19</xdr:row>
      <xdr:rowOff>15291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48480"/>
          <a:ext cx="698500" cy="71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163990</xdr:rowOff>
    </xdr:from>
    <xdr:to>
      <xdr:col>19</xdr:col>
      <xdr:colOff>38100</xdr:colOff>
      <xdr:row>18</xdr:row>
      <xdr:rowOff>94140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104317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9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23889</xdr:rowOff>
    </xdr:from>
    <xdr:to>
      <xdr:col>15</xdr:col>
      <xdr:colOff>101600</xdr:colOff>
      <xdr:row>18</xdr:row>
      <xdr:rowOff>125488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135666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32248</xdr:rowOff>
    </xdr:from>
    <xdr:to>
      <xdr:col>29</xdr:col>
      <xdr:colOff>177800</xdr:colOff>
      <xdr:row>17</xdr:row>
      <xdr:rowOff>133848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94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4325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66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159487</xdr:rowOff>
    </xdr:from>
    <xdr:to>
      <xdr:col>26</xdr:col>
      <xdr:colOff>101600</xdr:colOff>
      <xdr:row>18</xdr:row>
      <xdr:rowOff>89637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217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74414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08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48905</xdr:rowOff>
    </xdr:from>
    <xdr:to>
      <xdr:col>22</xdr:col>
      <xdr:colOff>165100</xdr:colOff>
      <xdr:row>18</xdr:row>
      <xdr:rowOff>150505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826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135282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69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63955</xdr:rowOff>
    </xdr:from>
    <xdr:to>
      <xdr:col>19</xdr:col>
      <xdr:colOff>38100</xdr:colOff>
      <xdr:row>18</xdr:row>
      <xdr:rowOff>165555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97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150332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8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135941</xdr:rowOff>
    </xdr:from>
    <xdr:to>
      <xdr:col>15</xdr:col>
      <xdr:colOff>101600</xdr:colOff>
      <xdr:row>19</xdr:row>
      <xdr:rowOff>66091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69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50868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56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253202</xdr:rowOff>
    </xdr:from>
    <xdr:to>
      <xdr:col>29</xdr:col>
      <xdr:colOff>127000</xdr:colOff>
      <xdr:row>38</xdr:row>
      <xdr:rowOff>81105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77752"/>
          <a:ext cx="0" cy="13709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53182</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20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81105</xdr:rowOff>
    </xdr:from>
    <xdr:to>
      <xdr:col>30</xdr:col>
      <xdr:colOff>25400</xdr:colOff>
      <xdr:row>38</xdr:row>
      <xdr:rowOff>81105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87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168129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2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253202</xdr:rowOff>
    </xdr:from>
    <xdr:to>
      <xdr:col>30</xdr:col>
      <xdr:colOff>25400</xdr:colOff>
      <xdr:row>33</xdr:row>
      <xdr:rowOff>253202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77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313949</xdr:rowOff>
    </xdr:from>
    <xdr:to>
      <xdr:col>29</xdr:col>
      <xdr:colOff>127000</xdr:colOff>
      <xdr:row>36</xdr:row>
      <xdr:rowOff>7884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24299"/>
          <a:ext cx="647700" cy="368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69059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223982</xdr:rowOff>
    </xdr:from>
    <xdr:to>
      <xdr:col>29</xdr:col>
      <xdr:colOff>177800</xdr:colOff>
      <xdr:row>35</xdr:row>
      <xdr:rowOff>325582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3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313919</xdr:rowOff>
    </xdr:from>
    <xdr:to>
      <xdr:col>26</xdr:col>
      <xdr:colOff>50800</xdr:colOff>
      <xdr:row>36</xdr:row>
      <xdr:rowOff>7884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24269"/>
          <a:ext cx="698500" cy="368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232738</xdr:rowOff>
    </xdr:from>
    <xdr:to>
      <xdr:col>26</xdr:col>
      <xdr:colOff>101600</xdr:colOff>
      <xdr:row>35</xdr:row>
      <xdr:rowOff>334338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30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1615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1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313919</xdr:rowOff>
    </xdr:from>
    <xdr:to>
      <xdr:col>22</xdr:col>
      <xdr:colOff>114300</xdr:colOff>
      <xdr:row>35</xdr:row>
      <xdr:rowOff>314703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24269"/>
          <a:ext cx="698500" cy="7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234025</xdr:rowOff>
    </xdr:from>
    <xdr:to>
      <xdr:col>22</xdr:col>
      <xdr:colOff>165100</xdr:colOff>
      <xdr:row>35</xdr:row>
      <xdr:rowOff>335625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4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2902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13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291516</xdr:rowOff>
    </xdr:from>
    <xdr:to>
      <xdr:col>18</xdr:col>
      <xdr:colOff>177800</xdr:colOff>
      <xdr:row>35</xdr:row>
      <xdr:rowOff>314703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01866"/>
          <a:ext cx="698500" cy="231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263324</xdr:rowOff>
    </xdr:from>
    <xdr:to>
      <xdr:col>19</xdr:col>
      <xdr:colOff>38100</xdr:colOff>
      <xdr:row>36</xdr:row>
      <xdr:rowOff>22024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3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32201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42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282336</xdr:rowOff>
    </xdr:from>
    <xdr:to>
      <xdr:col>15</xdr:col>
      <xdr:colOff>101600</xdr:colOff>
      <xdr:row>36</xdr:row>
      <xdr:rowOff>41036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926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25813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7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263149</xdr:rowOff>
    </xdr:from>
    <xdr:to>
      <xdr:col>29</xdr:col>
      <xdr:colOff>177800</xdr:colOff>
      <xdr:row>36</xdr:row>
      <xdr:rowOff>21849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734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235226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45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299984</xdr:rowOff>
    </xdr:from>
    <xdr:to>
      <xdr:col>26</xdr:col>
      <xdr:colOff>101600</xdr:colOff>
      <xdr:row>36</xdr:row>
      <xdr:rowOff>58684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103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43461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96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263119</xdr:rowOff>
    </xdr:from>
    <xdr:to>
      <xdr:col>22</xdr:col>
      <xdr:colOff>165100</xdr:colOff>
      <xdr:row>36</xdr:row>
      <xdr:rowOff>21819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734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6596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59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263903</xdr:rowOff>
    </xdr:from>
    <xdr:to>
      <xdr:col>19</xdr:col>
      <xdr:colOff>38100</xdr:colOff>
      <xdr:row>36</xdr:row>
      <xdr:rowOff>22603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742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7380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60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240716</xdr:rowOff>
    </xdr:from>
    <xdr:to>
      <xdr:col>15</xdr:col>
      <xdr:colOff>101600</xdr:colOff>
      <xdr:row>35</xdr:row>
      <xdr:rowOff>342316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510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9593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619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6,410
6,301
13.63
4,222,754
4,076,694
134,055
2,546,977
1,561,579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73677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131044</xdr:rowOff>
    </xdr:from>
    <xdr:to>
      <xdr:col>24</xdr:col>
      <xdr:colOff>62865</xdr:colOff>
      <xdr:row>39</xdr:row>
      <xdr:rowOff>61047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45994"/>
          <a:ext cx="1270" cy="1301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64874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5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61047</xdr:rowOff>
    </xdr:from>
    <xdr:to>
      <xdr:col>24</xdr:col>
      <xdr:colOff>152400</xdr:colOff>
      <xdr:row>39</xdr:row>
      <xdr:rowOff>61047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77721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21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131044</xdr:rowOff>
    </xdr:from>
    <xdr:to>
      <xdr:col>24</xdr:col>
      <xdr:colOff>152400</xdr:colOff>
      <xdr:row>31</xdr:row>
      <xdr:rowOff>131044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45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63919</xdr:rowOff>
    </xdr:from>
    <xdr:to>
      <xdr:col>24</xdr:col>
      <xdr:colOff>63500</xdr:colOff>
      <xdr:row>37</xdr:row>
      <xdr:rowOff>28814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36119"/>
          <a:ext cx="838200" cy="13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71716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43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93289</xdr:rowOff>
    </xdr:from>
    <xdr:to>
      <xdr:col>24</xdr:col>
      <xdr:colOff>114300</xdr:colOff>
      <xdr:row>37</xdr:row>
      <xdr:rowOff>23439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6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28814</xdr:rowOff>
    </xdr:from>
    <xdr:to>
      <xdr:col>19</xdr:col>
      <xdr:colOff>177800</xdr:colOff>
      <xdr:row>37</xdr:row>
      <xdr:rowOff>99642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72464"/>
          <a:ext cx="889000" cy="7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8570</xdr:rowOff>
    </xdr:from>
    <xdr:to>
      <xdr:col>20</xdr:col>
      <xdr:colOff>38100</xdr:colOff>
      <xdr:row>37</xdr:row>
      <xdr:rowOff>110170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5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101297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44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99642</xdr:rowOff>
    </xdr:from>
    <xdr:to>
      <xdr:col>15</xdr:col>
      <xdr:colOff>50800</xdr:colOff>
      <xdr:row>37</xdr:row>
      <xdr:rowOff>134427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443292"/>
          <a:ext cx="889000" cy="34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42547</xdr:rowOff>
    </xdr:from>
    <xdr:to>
      <xdr:col>15</xdr:col>
      <xdr:colOff>101600</xdr:colOff>
      <xdr:row>37</xdr:row>
      <xdr:rowOff>144147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8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160674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161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134427</xdr:rowOff>
    </xdr:from>
    <xdr:to>
      <xdr:col>10</xdr:col>
      <xdr:colOff>114300</xdr:colOff>
      <xdr:row>38</xdr:row>
      <xdr:rowOff>4788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78077"/>
          <a:ext cx="889000" cy="4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64531</xdr:rowOff>
    </xdr:from>
    <xdr:to>
      <xdr:col>10</xdr:col>
      <xdr:colOff>165100</xdr:colOff>
      <xdr:row>37</xdr:row>
      <xdr:rowOff>166131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11208</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1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96124</xdr:rowOff>
    </xdr:from>
    <xdr:to>
      <xdr:col>6</xdr:col>
      <xdr:colOff>38100</xdr:colOff>
      <xdr:row>38</xdr:row>
      <xdr:rowOff>26274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3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42801</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215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13119</xdr:rowOff>
    </xdr:from>
    <xdr:to>
      <xdr:col>24</xdr:col>
      <xdr:colOff>114300</xdr:colOff>
      <xdr:row>36</xdr:row>
      <xdr:rowOff>114719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8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35996</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36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149464</xdr:rowOff>
    </xdr:from>
    <xdr:to>
      <xdr:col>20</xdr:col>
      <xdr:colOff>38100</xdr:colOff>
      <xdr:row>37</xdr:row>
      <xdr:rowOff>79614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2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96141</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096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48842</xdr:rowOff>
    </xdr:from>
    <xdr:to>
      <xdr:col>15</xdr:col>
      <xdr:colOff>101600</xdr:colOff>
      <xdr:row>37</xdr:row>
      <xdr:rowOff>150442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9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141569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485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83627</xdr:rowOff>
    </xdr:from>
    <xdr:to>
      <xdr:col>10</xdr:col>
      <xdr:colOff>165100</xdr:colOff>
      <xdr:row>38</xdr:row>
      <xdr:rowOff>13777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27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4904</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6520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125438</xdr:rowOff>
    </xdr:from>
    <xdr:to>
      <xdr:col>6</xdr:col>
      <xdr:colOff>38100</xdr:colOff>
      <xdr:row>38</xdr:row>
      <xdr:rowOff>55588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6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46715</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6561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6959</xdr:rowOff>
    </xdr:from>
    <xdr:to>
      <xdr:col>24</xdr:col>
      <xdr:colOff>62865</xdr:colOff>
      <xdr:row>59</xdr:row>
      <xdr:rowOff>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50909"/>
          <a:ext cx="1270" cy="1365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4377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550</xdr:rowOff>
    </xdr:from>
    <xdr:to>
      <xdr:col>24</xdr:col>
      <xdr:colOff>152400</xdr:colOff>
      <xdr:row>59</xdr:row>
      <xdr:rowOff>550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11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125086</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261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1,849,200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6959</xdr:rowOff>
    </xdr:from>
    <xdr:to>
      <xdr:col>24</xdr:col>
      <xdr:colOff>152400</xdr:colOff>
      <xdr:row>51</xdr:row>
      <xdr:rowOff>6959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5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130710</xdr:rowOff>
    </xdr:from>
    <xdr:to>
      <xdr:col>24</xdr:col>
      <xdr:colOff>63500</xdr:colOff>
      <xdr:row>58</xdr:row>
      <xdr:rowOff>136130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74810"/>
          <a:ext cx="838200" cy="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64257</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369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41380</xdr:rowOff>
    </xdr:from>
    <xdr:to>
      <xdr:col>24</xdr:col>
      <xdr:colOff>114300</xdr:colOff>
      <xdr:row>58</xdr:row>
      <xdr:rowOff>142980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8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131670</xdr:rowOff>
    </xdr:from>
    <xdr:to>
      <xdr:col>19</xdr:col>
      <xdr:colOff>177800</xdr:colOff>
      <xdr:row>58</xdr:row>
      <xdr:rowOff>136130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75770"/>
          <a:ext cx="889000" cy="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51132</xdr:rowOff>
    </xdr:from>
    <xdr:to>
      <xdr:col>20</xdr:col>
      <xdr:colOff>38100</xdr:colOff>
      <xdr:row>58</xdr:row>
      <xdr:rowOff>152732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9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169259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70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131670</xdr:rowOff>
    </xdr:from>
    <xdr:to>
      <xdr:col>15</xdr:col>
      <xdr:colOff>50800</xdr:colOff>
      <xdr:row>58</xdr:row>
      <xdr:rowOff>134256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75770"/>
          <a:ext cx="889000" cy="2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55380</xdr:rowOff>
    </xdr:from>
    <xdr:to>
      <xdr:col>15</xdr:col>
      <xdr:colOff>101600</xdr:colOff>
      <xdr:row>58</xdr:row>
      <xdr:rowOff>156980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9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2057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74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124118</xdr:rowOff>
    </xdr:from>
    <xdr:to>
      <xdr:col>10</xdr:col>
      <xdr:colOff>114300</xdr:colOff>
      <xdr:row>58</xdr:row>
      <xdr:rowOff>134256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10068218"/>
          <a:ext cx="889000" cy="10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65801</xdr:rowOff>
    </xdr:from>
    <xdr:to>
      <xdr:col>10</xdr:col>
      <xdr:colOff>165100</xdr:colOff>
      <xdr:row>58</xdr:row>
      <xdr:rowOff>167401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0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12478</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9785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79097</xdr:rowOff>
    </xdr:from>
    <xdr:to>
      <xdr:col>6</xdr:col>
      <xdr:colOff>38100</xdr:colOff>
      <xdr:row>59</xdr:row>
      <xdr:rowOff>9247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2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374</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10115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79910</xdr:rowOff>
    </xdr:from>
    <xdr:to>
      <xdr:col>24</xdr:col>
      <xdr:colOff>114300</xdr:colOff>
      <xdr:row>59</xdr:row>
      <xdr:rowOff>10060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2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19807</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6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85330</xdr:rowOff>
    </xdr:from>
    <xdr:to>
      <xdr:col>20</xdr:col>
      <xdr:colOff>38100</xdr:colOff>
      <xdr:row>59</xdr:row>
      <xdr:rowOff>15480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2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6607</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10122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80870</xdr:rowOff>
    </xdr:from>
    <xdr:to>
      <xdr:col>15</xdr:col>
      <xdr:colOff>101600</xdr:colOff>
      <xdr:row>59</xdr:row>
      <xdr:rowOff>11020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2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2147</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10117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83456</xdr:rowOff>
    </xdr:from>
    <xdr:to>
      <xdr:col>10</xdr:col>
      <xdr:colOff>165100</xdr:colOff>
      <xdr:row>59</xdr:row>
      <xdr:rowOff>13606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27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4733</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10120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73318</xdr:rowOff>
    </xdr:from>
    <xdr:to>
      <xdr:col>6</xdr:col>
      <xdr:colOff>38100</xdr:colOff>
      <xdr:row>59</xdr:row>
      <xdr:rowOff>3468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19995</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92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30874</xdr:rowOff>
    </xdr:from>
    <xdr:to>
      <xdr:col>24</xdr:col>
      <xdr:colOff>62865</xdr:colOff>
      <xdr:row>79</xdr:row>
      <xdr:rowOff>31965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32374"/>
          <a:ext cx="1270" cy="1544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35792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0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31965</xdr:rowOff>
    </xdr:from>
    <xdr:to>
      <xdr:col>24</xdr:col>
      <xdr:colOff>152400</xdr:colOff>
      <xdr:row>79</xdr:row>
      <xdr:rowOff>31965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149001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07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30874</xdr:rowOff>
    </xdr:from>
    <xdr:to>
      <xdr:col>24</xdr:col>
      <xdr:colOff>152400</xdr:colOff>
      <xdr:row>70</xdr:row>
      <xdr:rowOff>30874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32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53963</xdr:rowOff>
    </xdr:from>
    <xdr:to>
      <xdr:col>24</xdr:col>
      <xdr:colOff>63500</xdr:colOff>
      <xdr:row>78</xdr:row>
      <xdr:rowOff>125298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27063"/>
          <a:ext cx="838200" cy="7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87583</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17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64706</xdr:rowOff>
    </xdr:from>
    <xdr:to>
      <xdr:col>24</xdr:col>
      <xdr:colOff>114300</xdr:colOff>
      <xdr:row>77</xdr:row>
      <xdr:rowOff>166306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66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118504</xdr:rowOff>
    </xdr:from>
    <xdr:to>
      <xdr:col>19</xdr:col>
      <xdr:colOff>177800</xdr:colOff>
      <xdr:row>78</xdr:row>
      <xdr:rowOff>125298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491604"/>
          <a:ext cx="889000" cy="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127152</xdr:rowOff>
    </xdr:from>
    <xdr:to>
      <xdr:col>20</xdr:col>
      <xdr:colOff>38100</xdr:colOff>
      <xdr:row>78</xdr:row>
      <xdr:rowOff>57302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2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73829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0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151664</xdr:rowOff>
    </xdr:from>
    <xdr:to>
      <xdr:col>15</xdr:col>
      <xdr:colOff>50800</xdr:colOff>
      <xdr:row>78</xdr:row>
      <xdr:rowOff>118504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53314"/>
          <a:ext cx="889000" cy="138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107314</xdr:rowOff>
    </xdr:from>
    <xdr:to>
      <xdr:col>15</xdr:col>
      <xdr:colOff>101600</xdr:colOff>
      <xdr:row>78</xdr:row>
      <xdr:rowOff>37464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0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53991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08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151664</xdr:rowOff>
    </xdr:from>
    <xdr:to>
      <xdr:col>10</xdr:col>
      <xdr:colOff>114300</xdr:colOff>
      <xdr:row>78</xdr:row>
      <xdr:rowOff>141390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353314"/>
          <a:ext cx="889000" cy="16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101727</xdr:rowOff>
    </xdr:from>
    <xdr:to>
      <xdr:col>10</xdr:col>
      <xdr:colOff>165100</xdr:colOff>
      <xdr:row>78</xdr:row>
      <xdr:rowOff>31877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23004</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39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147993</xdr:rowOff>
    </xdr:from>
    <xdr:to>
      <xdr:col>6</xdr:col>
      <xdr:colOff>38100</xdr:colOff>
      <xdr:row>78</xdr:row>
      <xdr:rowOff>78143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94670</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63111" y="1312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3163</xdr:rowOff>
    </xdr:from>
    <xdr:to>
      <xdr:col>24</xdr:col>
      <xdr:colOff>114300</xdr:colOff>
      <xdr:row>78</xdr:row>
      <xdr:rowOff>104763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7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153040</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5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74498</xdr:rowOff>
    </xdr:from>
    <xdr:to>
      <xdr:col>20</xdr:col>
      <xdr:colOff>38100</xdr:colOff>
      <xdr:row>79</xdr:row>
      <xdr:rowOff>4648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47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167225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40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67704</xdr:rowOff>
    </xdr:from>
    <xdr:to>
      <xdr:col>15</xdr:col>
      <xdr:colOff>101600</xdr:colOff>
      <xdr:row>78</xdr:row>
      <xdr:rowOff>169304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4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160431</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33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100864</xdr:rowOff>
    </xdr:from>
    <xdr:to>
      <xdr:col>10</xdr:col>
      <xdr:colOff>165100</xdr:colOff>
      <xdr:row>78</xdr:row>
      <xdr:rowOff>31014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0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47541</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307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90590</xdr:rowOff>
    </xdr:from>
    <xdr:to>
      <xdr:col>6</xdr:col>
      <xdr:colOff>38100</xdr:colOff>
      <xdr:row>79</xdr:row>
      <xdr:rowOff>20740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6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11867</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5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103733</xdr:rowOff>
    </xdr:from>
    <xdr:to>
      <xdr:col>24</xdr:col>
      <xdr:colOff>62865</xdr:colOff>
      <xdr:row>98</xdr:row>
      <xdr:rowOff>57764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34233"/>
          <a:ext cx="1270" cy="1325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61591</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6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57764</xdr:rowOff>
    </xdr:from>
    <xdr:to>
      <xdr:col>24</xdr:col>
      <xdr:colOff>152400</xdr:colOff>
      <xdr:row>98</xdr:row>
      <xdr:rowOff>57764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5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50410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09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103733</xdr:rowOff>
    </xdr:from>
    <xdr:to>
      <xdr:col>24</xdr:col>
      <xdr:colOff>152400</xdr:colOff>
      <xdr:row>90</xdr:row>
      <xdr:rowOff>103733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34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6753</xdr:rowOff>
    </xdr:from>
    <xdr:to>
      <xdr:col>24</xdr:col>
      <xdr:colOff>63500</xdr:colOff>
      <xdr:row>97</xdr:row>
      <xdr:rowOff>45931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637403"/>
          <a:ext cx="838200" cy="39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10355</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98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158928</xdr:rowOff>
    </xdr:from>
    <xdr:to>
      <xdr:col>24</xdr:col>
      <xdr:colOff>114300</xdr:colOff>
      <xdr:row>96</xdr:row>
      <xdr:rowOff>89078</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46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45931</xdr:rowOff>
    </xdr:from>
    <xdr:to>
      <xdr:col>19</xdr:col>
      <xdr:colOff>177800</xdr:colOff>
      <xdr:row>97</xdr:row>
      <xdr:rowOff>47313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676581"/>
          <a:ext cx="889000" cy="1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45825</xdr:rowOff>
    </xdr:from>
    <xdr:to>
      <xdr:col>20</xdr:col>
      <xdr:colOff>38100</xdr:colOff>
      <xdr:row>96</xdr:row>
      <xdr:rowOff>147425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163952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280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47313</xdr:rowOff>
    </xdr:from>
    <xdr:to>
      <xdr:col>15</xdr:col>
      <xdr:colOff>50800</xdr:colOff>
      <xdr:row>97</xdr:row>
      <xdr:rowOff>71729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677963"/>
          <a:ext cx="889000" cy="24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105305</xdr:rowOff>
    </xdr:from>
    <xdr:to>
      <xdr:col>15</xdr:col>
      <xdr:colOff>101600</xdr:colOff>
      <xdr:row>97</xdr:row>
      <xdr:rowOff>35455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51982</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3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71729</xdr:rowOff>
    </xdr:from>
    <xdr:to>
      <xdr:col>10</xdr:col>
      <xdr:colOff>114300</xdr:colOff>
      <xdr:row>98</xdr:row>
      <xdr:rowOff>53093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702379"/>
          <a:ext cx="889000" cy="15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161846</xdr:rowOff>
    </xdr:from>
    <xdr:to>
      <xdr:col>10</xdr:col>
      <xdr:colOff>165100</xdr:colOff>
      <xdr:row>96</xdr:row>
      <xdr:rowOff>91996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108523</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22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42973</xdr:rowOff>
    </xdr:from>
    <xdr:to>
      <xdr:col>6</xdr:col>
      <xdr:colOff>38100</xdr:colOff>
      <xdr:row>97</xdr:row>
      <xdr:rowOff>144573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161100</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44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127403</xdr:rowOff>
    </xdr:from>
    <xdr:to>
      <xdr:col>24</xdr:col>
      <xdr:colOff>114300</xdr:colOff>
      <xdr:row>97</xdr:row>
      <xdr:rowOff>57553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8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105830</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56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166581</xdr:rowOff>
    </xdr:from>
    <xdr:to>
      <xdr:col>20</xdr:col>
      <xdr:colOff>38100</xdr:colOff>
      <xdr:row>97</xdr:row>
      <xdr:rowOff>96731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62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87858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71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167963</xdr:rowOff>
    </xdr:from>
    <xdr:to>
      <xdr:col>15</xdr:col>
      <xdr:colOff>101600</xdr:colOff>
      <xdr:row>97</xdr:row>
      <xdr:rowOff>98113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62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89240</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71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20929</xdr:rowOff>
    </xdr:from>
    <xdr:to>
      <xdr:col>10</xdr:col>
      <xdr:colOff>165100</xdr:colOff>
      <xdr:row>97</xdr:row>
      <xdr:rowOff>122529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65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113656</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74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2293</xdr:rowOff>
    </xdr:from>
    <xdr:to>
      <xdr:col>6</xdr:col>
      <xdr:colOff>38100</xdr:colOff>
      <xdr:row>98</xdr:row>
      <xdr:rowOff>103893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0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95020</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89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137444</xdr:rowOff>
    </xdr:from>
    <xdr:to>
      <xdr:col>54</xdr:col>
      <xdr:colOff>189865</xdr:colOff>
      <xdr:row>37</xdr:row>
      <xdr:rowOff>117831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80944"/>
          <a:ext cx="1270" cy="1180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121658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117831</xdr:rowOff>
    </xdr:from>
    <xdr:to>
      <xdr:col>55</xdr:col>
      <xdr:colOff>88900</xdr:colOff>
      <xdr:row>37</xdr:row>
      <xdr:rowOff>117831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61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84121</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56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137444</xdr:rowOff>
    </xdr:from>
    <xdr:to>
      <xdr:col>55</xdr:col>
      <xdr:colOff>88900</xdr:colOff>
      <xdr:row>30</xdr:row>
      <xdr:rowOff>137444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80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78565</xdr:rowOff>
    </xdr:from>
    <xdr:to>
      <xdr:col>55</xdr:col>
      <xdr:colOff>0</xdr:colOff>
      <xdr:row>36</xdr:row>
      <xdr:rowOff>91610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50765"/>
          <a:ext cx="838200" cy="13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78702</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59080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55825</xdr:rowOff>
    </xdr:from>
    <xdr:to>
      <xdr:col>55</xdr:col>
      <xdr:colOff>50800</xdr:colOff>
      <xdr:row>35</xdr:row>
      <xdr:rowOff>157425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05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91271</xdr:rowOff>
    </xdr:from>
    <xdr:to>
      <xdr:col>50</xdr:col>
      <xdr:colOff>114300</xdr:colOff>
      <xdr:row>36</xdr:row>
      <xdr:rowOff>91610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263471"/>
          <a:ext cx="889000" cy="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127183</xdr:rowOff>
    </xdr:from>
    <xdr:to>
      <xdr:col>50</xdr:col>
      <xdr:colOff>165100</xdr:colOff>
      <xdr:row>36</xdr:row>
      <xdr:rowOff>57333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12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73860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903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91271</xdr:rowOff>
    </xdr:from>
    <xdr:to>
      <xdr:col>45</xdr:col>
      <xdr:colOff>177800</xdr:colOff>
      <xdr:row>36</xdr:row>
      <xdr:rowOff>94384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263471"/>
          <a:ext cx="889000" cy="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136232</xdr:rowOff>
    </xdr:from>
    <xdr:to>
      <xdr:col>46</xdr:col>
      <xdr:colOff>38100</xdr:colOff>
      <xdr:row>36</xdr:row>
      <xdr:rowOff>66382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136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82909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5912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17997</xdr:rowOff>
    </xdr:from>
    <xdr:to>
      <xdr:col>41</xdr:col>
      <xdr:colOff>50800</xdr:colOff>
      <xdr:row>36</xdr:row>
      <xdr:rowOff>94384</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847297"/>
          <a:ext cx="889000" cy="419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2310</xdr:rowOff>
    </xdr:from>
    <xdr:to>
      <xdr:col>41</xdr:col>
      <xdr:colOff>101600</xdr:colOff>
      <xdr:row>36</xdr:row>
      <xdr:rowOff>103910</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120437</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949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122771</xdr:rowOff>
    </xdr:from>
    <xdr:to>
      <xdr:col>36</xdr:col>
      <xdr:colOff>165100</xdr:colOff>
      <xdr:row>34</xdr:row>
      <xdr:rowOff>52921</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69448</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555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27765</xdr:rowOff>
    </xdr:from>
    <xdr:to>
      <xdr:col>55</xdr:col>
      <xdr:colOff>50800</xdr:colOff>
      <xdr:row>36</xdr:row>
      <xdr:rowOff>129365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19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6192</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78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40810</xdr:rowOff>
    </xdr:from>
    <xdr:to>
      <xdr:col>50</xdr:col>
      <xdr:colOff>165100</xdr:colOff>
      <xdr:row>36</xdr:row>
      <xdr:rowOff>142410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21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133537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305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40471</xdr:rowOff>
    </xdr:from>
    <xdr:to>
      <xdr:col>46</xdr:col>
      <xdr:colOff>38100</xdr:colOff>
      <xdr:row>36</xdr:row>
      <xdr:rowOff>142071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1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133198</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30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43584</xdr:rowOff>
    </xdr:from>
    <xdr:to>
      <xdr:col>41</xdr:col>
      <xdr:colOff>101600</xdr:colOff>
      <xdr:row>36</xdr:row>
      <xdr:rowOff>145184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21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136311</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308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138647</xdr:rowOff>
    </xdr:from>
    <xdr:to>
      <xdr:col>36</xdr:col>
      <xdr:colOff>165100</xdr:colOff>
      <xdr:row>34</xdr:row>
      <xdr:rowOff>68797</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79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59924</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889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56753</xdr:rowOff>
    </xdr:from>
    <xdr:to>
      <xdr:col>54</xdr:col>
      <xdr:colOff>189865</xdr:colOff>
      <xdr:row>59</xdr:row>
      <xdr:rowOff>88834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00703"/>
          <a:ext cx="1270" cy="1403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92661</xdr:rowOff>
    </xdr:from>
    <xdr:ext cx="469744"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0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88834</xdr:rowOff>
    </xdr:from>
    <xdr:to>
      <xdr:col>55</xdr:col>
      <xdr:colOff>88900</xdr:colOff>
      <xdr:row>59</xdr:row>
      <xdr:rowOff>88834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3430</xdr:rowOff>
    </xdr:from>
    <xdr:ext cx="690189"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759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56753</xdr:rowOff>
    </xdr:from>
    <xdr:to>
      <xdr:col>55</xdr:col>
      <xdr:colOff>88900</xdr:colOff>
      <xdr:row>51</xdr:row>
      <xdr:rowOff>56753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00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63837</xdr:rowOff>
    </xdr:from>
    <xdr:to>
      <xdr:col>55</xdr:col>
      <xdr:colOff>0</xdr:colOff>
      <xdr:row>59</xdr:row>
      <xdr:rowOff>67211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10179387"/>
          <a:ext cx="838200" cy="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94435</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8670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71558</xdr:rowOff>
    </xdr:from>
    <xdr:to>
      <xdr:col>55</xdr:col>
      <xdr:colOff>50800</xdr:colOff>
      <xdr:row>59</xdr:row>
      <xdr:rowOff>1708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1001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64736</xdr:rowOff>
    </xdr:from>
    <xdr:to>
      <xdr:col>50</xdr:col>
      <xdr:colOff>114300</xdr:colOff>
      <xdr:row>59</xdr:row>
      <xdr:rowOff>67211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10180286"/>
          <a:ext cx="889000" cy="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80282</xdr:rowOff>
    </xdr:from>
    <xdr:to>
      <xdr:col>50</xdr:col>
      <xdr:colOff>165100</xdr:colOff>
      <xdr:row>59</xdr:row>
      <xdr:rowOff>10432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1002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26959</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9799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64736</xdr:rowOff>
    </xdr:from>
    <xdr:to>
      <xdr:col>45</xdr:col>
      <xdr:colOff>177800</xdr:colOff>
      <xdr:row>59</xdr:row>
      <xdr:rowOff>65823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10180286"/>
          <a:ext cx="889000" cy="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97996</xdr:rowOff>
    </xdr:from>
    <xdr:to>
      <xdr:col>46</xdr:col>
      <xdr:colOff>38100</xdr:colOff>
      <xdr:row>59</xdr:row>
      <xdr:rowOff>28146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1004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44673</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981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35844</xdr:rowOff>
    </xdr:from>
    <xdr:to>
      <xdr:col>41</xdr:col>
      <xdr:colOff>50800</xdr:colOff>
      <xdr:row>59</xdr:row>
      <xdr:rowOff>65823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10151394"/>
          <a:ext cx="889000" cy="2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86664</xdr:rowOff>
    </xdr:from>
    <xdr:to>
      <xdr:col>41</xdr:col>
      <xdr:colOff>101600</xdr:colOff>
      <xdr:row>59</xdr:row>
      <xdr:rowOff>16814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1003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33341</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980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81797</xdr:rowOff>
    </xdr:from>
    <xdr:to>
      <xdr:col>36</xdr:col>
      <xdr:colOff>165100</xdr:colOff>
      <xdr:row>59</xdr:row>
      <xdr:rowOff>11947</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1002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28474</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9801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13037</xdr:rowOff>
    </xdr:from>
    <xdr:to>
      <xdr:col>55</xdr:col>
      <xdr:colOff>50800</xdr:colOff>
      <xdr:row>59</xdr:row>
      <xdr:rowOff>114637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1012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99414</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10043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16411</xdr:rowOff>
    </xdr:from>
    <xdr:to>
      <xdr:col>50</xdr:col>
      <xdr:colOff>165100</xdr:colOff>
      <xdr:row>59</xdr:row>
      <xdr:rowOff>118011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13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109138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10224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13936</xdr:rowOff>
    </xdr:from>
    <xdr:to>
      <xdr:col>46</xdr:col>
      <xdr:colOff>38100</xdr:colOff>
      <xdr:row>59</xdr:row>
      <xdr:rowOff>115536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1012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106663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1022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15023</xdr:rowOff>
    </xdr:from>
    <xdr:to>
      <xdr:col>41</xdr:col>
      <xdr:colOff>101600</xdr:colOff>
      <xdr:row>59</xdr:row>
      <xdr:rowOff>116623</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10130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107750</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1022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156494</xdr:rowOff>
    </xdr:from>
    <xdr:to>
      <xdr:col>36</xdr:col>
      <xdr:colOff>165100</xdr:colOff>
      <xdr:row>59</xdr:row>
      <xdr:rowOff>86644</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1010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77771</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19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145792</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318742"/>
          <a:ext cx="1270" cy="1194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92469</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93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145792</xdr:rowOff>
    </xdr:from>
    <xdr:to>
      <xdr:col>55</xdr:col>
      <xdr:colOff>88900</xdr:colOff>
      <xdr:row>71</xdr:row>
      <xdr:rowOff>145792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31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135513</xdr:rowOff>
    </xdr:from>
    <xdr:to>
      <xdr:col>55</xdr:col>
      <xdr:colOff>0</xdr:colOff>
      <xdr:row>78</xdr:row>
      <xdr:rowOff>137297</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508613"/>
          <a:ext cx="838200" cy="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30256</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31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7379</xdr:rowOff>
    </xdr:from>
    <xdr:to>
      <xdr:col>55</xdr:col>
      <xdr:colOff>50800</xdr:colOff>
      <xdr:row>78</xdr:row>
      <xdr:rowOff>108979</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8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137297</xdr:rowOff>
    </xdr:from>
    <xdr:to>
      <xdr:col>50</xdr:col>
      <xdr:colOff>114300</xdr:colOff>
      <xdr:row>78</xdr:row>
      <xdr:rowOff>137604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510397"/>
          <a:ext cx="889000" cy="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11441</xdr:rowOff>
    </xdr:from>
    <xdr:to>
      <xdr:col>50</xdr:col>
      <xdr:colOff>165100</xdr:colOff>
      <xdr:row>78</xdr:row>
      <xdr:rowOff>113041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129568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125721</xdr:rowOff>
    </xdr:from>
    <xdr:to>
      <xdr:col>45</xdr:col>
      <xdr:colOff>177800</xdr:colOff>
      <xdr:row>78</xdr:row>
      <xdr:rowOff>137604</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498821"/>
          <a:ext cx="889000" cy="11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23854</xdr:rowOff>
    </xdr:from>
    <xdr:to>
      <xdr:col>46</xdr:col>
      <xdr:colOff>38100</xdr:colOff>
      <xdr:row>78</xdr:row>
      <xdr:rowOff>125454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141981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7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119814</xdr:rowOff>
    </xdr:from>
    <xdr:to>
      <xdr:col>41</xdr:col>
      <xdr:colOff>50800</xdr:colOff>
      <xdr:row>78</xdr:row>
      <xdr:rowOff>125721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492914"/>
          <a:ext cx="889000" cy="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26202</xdr:rowOff>
    </xdr:from>
    <xdr:to>
      <xdr:col>41</xdr:col>
      <xdr:colOff>101600</xdr:colOff>
      <xdr:row>78</xdr:row>
      <xdr:rowOff>127802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144329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17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6922</xdr:rowOff>
    </xdr:from>
    <xdr:to>
      <xdr:col>36</xdr:col>
      <xdr:colOff>165100</xdr:colOff>
      <xdr:row>78</xdr:row>
      <xdr:rowOff>108522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125049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15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84713</xdr:rowOff>
    </xdr:from>
    <xdr:to>
      <xdr:col>55</xdr:col>
      <xdr:colOff>50800</xdr:colOff>
      <xdr:row>79</xdr:row>
      <xdr:rowOff>14863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5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171090</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72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86497</xdr:rowOff>
    </xdr:from>
    <xdr:to>
      <xdr:col>50</xdr:col>
      <xdr:colOff>165100</xdr:colOff>
      <xdr:row>79</xdr:row>
      <xdr:rowOff>16647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5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7774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552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86804</xdr:rowOff>
    </xdr:from>
    <xdr:to>
      <xdr:col>46</xdr:col>
      <xdr:colOff>38100</xdr:colOff>
      <xdr:row>79</xdr:row>
      <xdr:rowOff>16954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5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8081</xdr:rowOff>
    </xdr:from>
    <xdr:ext cx="378565"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61017" y="13552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74921</xdr:rowOff>
    </xdr:from>
    <xdr:to>
      <xdr:col>41</xdr:col>
      <xdr:colOff>101600</xdr:colOff>
      <xdr:row>79</xdr:row>
      <xdr:rowOff>5071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4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167648</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540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69014</xdr:rowOff>
    </xdr:from>
    <xdr:to>
      <xdr:col>36</xdr:col>
      <xdr:colOff>165100</xdr:colOff>
      <xdr:row>78</xdr:row>
      <xdr:rowOff>170614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44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161741</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534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99316</xdr:rowOff>
    </xdr:from>
    <xdr:to>
      <xdr:col>54</xdr:col>
      <xdr:colOff>189865</xdr:colOff>
      <xdr:row>99</xdr:row>
      <xdr:rowOff>28549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529816"/>
          <a:ext cx="1270" cy="1472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32376</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0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28549</xdr:rowOff>
    </xdr:from>
    <xdr:to>
      <xdr:col>55</xdr:col>
      <xdr:colOff>88900</xdr:colOff>
      <xdr:row>99</xdr:row>
      <xdr:rowOff>28549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02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45993</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99316</xdr:rowOff>
    </xdr:from>
    <xdr:to>
      <xdr:col>55</xdr:col>
      <xdr:colOff>88900</xdr:colOff>
      <xdr:row>90</xdr:row>
      <xdr:rowOff>99316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529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167125</xdr:rowOff>
    </xdr:from>
    <xdr:to>
      <xdr:col>55</xdr:col>
      <xdr:colOff>0</xdr:colOff>
      <xdr:row>98</xdr:row>
      <xdr:rowOff>167449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969225"/>
          <a:ext cx="838200" cy="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26357</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657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3480</xdr:rowOff>
    </xdr:from>
    <xdr:to>
      <xdr:col>55</xdr:col>
      <xdr:colOff>50800</xdr:colOff>
      <xdr:row>98</xdr:row>
      <xdr:rowOff>105080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80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167125</xdr:rowOff>
    </xdr:from>
    <xdr:to>
      <xdr:col>50</xdr:col>
      <xdr:colOff>114300</xdr:colOff>
      <xdr:row>98</xdr:row>
      <xdr:rowOff>168877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969225"/>
          <a:ext cx="8890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12032</xdr:rowOff>
    </xdr:from>
    <xdr:to>
      <xdr:col>50</xdr:col>
      <xdr:colOff>165100</xdr:colOff>
      <xdr:row>98</xdr:row>
      <xdr:rowOff>113632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81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130159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8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168877</xdr:rowOff>
    </xdr:from>
    <xdr:to>
      <xdr:col>45</xdr:col>
      <xdr:colOff>177800</xdr:colOff>
      <xdr:row>99</xdr:row>
      <xdr:rowOff>6190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970977"/>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29496</xdr:rowOff>
    </xdr:from>
    <xdr:to>
      <xdr:col>46</xdr:col>
      <xdr:colOff>38100</xdr:colOff>
      <xdr:row>98</xdr:row>
      <xdr:rowOff>131096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3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147623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60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135696</xdr:rowOff>
    </xdr:from>
    <xdr:to>
      <xdr:col>41</xdr:col>
      <xdr:colOff>50800</xdr:colOff>
      <xdr:row>99</xdr:row>
      <xdr:rowOff>6190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937796"/>
          <a:ext cx="889000" cy="4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15232</xdr:rowOff>
    </xdr:from>
    <xdr:to>
      <xdr:col>41</xdr:col>
      <xdr:colOff>101600</xdr:colOff>
      <xdr:row>98</xdr:row>
      <xdr:rowOff>116832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1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133359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59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30418</xdr:rowOff>
    </xdr:from>
    <xdr:to>
      <xdr:col>36</xdr:col>
      <xdr:colOff>165100</xdr:colOff>
      <xdr:row>98</xdr:row>
      <xdr:rowOff>132018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3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148545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60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116649</xdr:rowOff>
    </xdr:from>
    <xdr:to>
      <xdr:col>55</xdr:col>
      <xdr:colOff>50800</xdr:colOff>
      <xdr:row>99</xdr:row>
      <xdr:rowOff>46799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91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31576</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83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116325</xdr:rowOff>
    </xdr:from>
    <xdr:to>
      <xdr:col>50</xdr:col>
      <xdr:colOff>165100</xdr:colOff>
      <xdr:row>99</xdr:row>
      <xdr:rowOff>46475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91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37602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7011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118077</xdr:rowOff>
    </xdr:from>
    <xdr:to>
      <xdr:col>46</xdr:col>
      <xdr:colOff>38100</xdr:colOff>
      <xdr:row>99</xdr:row>
      <xdr:rowOff>48227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92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39354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701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126840</xdr:rowOff>
    </xdr:from>
    <xdr:to>
      <xdr:col>41</xdr:col>
      <xdr:colOff>101600</xdr:colOff>
      <xdr:row>99</xdr:row>
      <xdr:rowOff>56990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92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48117</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702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84896</xdr:rowOff>
    </xdr:from>
    <xdr:to>
      <xdr:col>36</xdr:col>
      <xdr:colOff>165100</xdr:colOff>
      <xdr:row>99</xdr:row>
      <xdr:rowOff>15046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88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6173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979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3189</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46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121316</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21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3189</xdr:rowOff>
    </xdr:from>
    <xdr:to>
      <xdr:col>86</xdr:col>
      <xdr:colOff>25400</xdr:colOff>
      <xdr:row>30</xdr:row>
      <xdr:rowOff>3189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46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171304</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43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148427</xdr:rowOff>
    </xdr:from>
    <xdr:to>
      <xdr:col>85</xdr:col>
      <xdr:colOff>177800</xdr:colOff>
      <xdr:row>38</xdr:row>
      <xdr:rowOff>78577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49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119688</xdr:rowOff>
    </xdr:from>
    <xdr:to>
      <xdr:col>81</xdr:col>
      <xdr:colOff>101600</xdr:colOff>
      <xdr:row>38</xdr:row>
      <xdr:rowOff>49837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4633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66365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23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138347</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3447"/>
          <a:ext cx="8890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132032</xdr:rowOff>
    </xdr:from>
    <xdr:to>
      <xdr:col>76</xdr:col>
      <xdr:colOff>165100</xdr:colOff>
      <xdr:row>38</xdr:row>
      <xdr:rowOff>62182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47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78709</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25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138347</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653447"/>
          <a:ext cx="8890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160150</xdr:rowOff>
    </xdr:from>
    <xdr:to>
      <xdr:col>72</xdr:col>
      <xdr:colOff>38100</xdr:colOff>
      <xdr:row>38</xdr:row>
      <xdr:rowOff>90300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106827</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27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165774</xdr:rowOff>
    </xdr:from>
    <xdr:to>
      <xdr:col>67</xdr:col>
      <xdr:colOff>101600</xdr:colOff>
      <xdr:row>38</xdr:row>
      <xdr:rowOff>95924</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0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112451</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28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87547</xdr:rowOff>
    </xdr:from>
    <xdr:to>
      <xdr:col>72</xdr:col>
      <xdr:colOff>38100</xdr:colOff>
      <xdr:row>39</xdr:row>
      <xdr:rowOff>17697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8824</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695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113257</xdr:rowOff>
    </xdr:from>
    <xdr:to>
      <xdr:col>85</xdr:col>
      <xdr:colOff>126364</xdr:colOff>
      <xdr:row>78</xdr:row>
      <xdr:rowOff>14639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114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18466</xdr:rowOff>
    </xdr:from>
    <xdr:ext cx="469744"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391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14639</xdr:rowOff>
    </xdr:from>
    <xdr:to>
      <xdr:col>86</xdr:col>
      <xdr:colOff>25400</xdr:colOff>
      <xdr:row>78</xdr:row>
      <xdr:rowOff>14639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387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59934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8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113257</xdr:rowOff>
    </xdr:from>
    <xdr:to>
      <xdr:col>86</xdr:col>
      <xdr:colOff>25400</xdr:colOff>
      <xdr:row>70</xdr:row>
      <xdr:rowOff>113257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11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112954</xdr:rowOff>
    </xdr:from>
    <xdr:to>
      <xdr:col>85</xdr:col>
      <xdr:colOff>127000</xdr:colOff>
      <xdr:row>76</xdr:row>
      <xdr:rowOff>123075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3143154"/>
          <a:ext cx="838200" cy="1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21360</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708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169933</xdr:rowOff>
    </xdr:from>
    <xdr:to>
      <xdr:col>85</xdr:col>
      <xdr:colOff>177800</xdr:colOff>
      <xdr:row>75</xdr:row>
      <xdr:rowOff>100083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285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103073</xdr:rowOff>
    </xdr:from>
    <xdr:to>
      <xdr:col>81</xdr:col>
      <xdr:colOff>50800</xdr:colOff>
      <xdr:row>76</xdr:row>
      <xdr:rowOff>112954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4592300" y="13133273"/>
          <a:ext cx="889000" cy="9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2706</xdr:rowOff>
    </xdr:from>
    <xdr:to>
      <xdr:col>81</xdr:col>
      <xdr:colOff>101600</xdr:colOff>
      <xdr:row>75</xdr:row>
      <xdr:rowOff>104306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286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120833</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263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102730</xdr:rowOff>
    </xdr:from>
    <xdr:to>
      <xdr:col>76</xdr:col>
      <xdr:colOff>114300</xdr:colOff>
      <xdr:row>76</xdr:row>
      <xdr:rowOff>103073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3703300" y="13132930"/>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169847</xdr:rowOff>
    </xdr:from>
    <xdr:to>
      <xdr:col>76</xdr:col>
      <xdr:colOff>165100</xdr:colOff>
      <xdr:row>75</xdr:row>
      <xdr:rowOff>99997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285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116524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263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77857</xdr:rowOff>
    </xdr:from>
    <xdr:to>
      <xdr:col>71</xdr:col>
      <xdr:colOff>177800</xdr:colOff>
      <xdr:row>76</xdr:row>
      <xdr:rowOff>102730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814300" y="13108057"/>
          <a:ext cx="889000" cy="24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21349</xdr:rowOff>
    </xdr:from>
    <xdr:to>
      <xdr:col>72</xdr:col>
      <xdr:colOff>38100</xdr:colOff>
      <xdr:row>75</xdr:row>
      <xdr:rowOff>122949</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2880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139476</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265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48684</xdr:rowOff>
    </xdr:from>
    <xdr:to>
      <xdr:col>67</xdr:col>
      <xdr:colOff>101600</xdr:colOff>
      <xdr:row>75</xdr:row>
      <xdr:rowOff>150284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166811</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268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72275</xdr:rowOff>
    </xdr:from>
    <xdr:to>
      <xdr:col>85</xdr:col>
      <xdr:colOff>177800</xdr:colOff>
      <xdr:row>77</xdr:row>
      <xdr:rowOff>2425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10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50702</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080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62154</xdr:rowOff>
    </xdr:from>
    <xdr:to>
      <xdr:col>81</xdr:col>
      <xdr:colOff>101600</xdr:colOff>
      <xdr:row>76</xdr:row>
      <xdr:rowOff>163754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09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154881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185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52273</xdr:rowOff>
    </xdr:from>
    <xdr:to>
      <xdr:col>76</xdr:col>
      <xdr:colOff>165100</xdr:colOff>
      <xdr:row>76</xdr:row>
      <xdr:rowOff>153873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08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145000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175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51930</xdr:rowOff>
    </xdr:from>
    <xdr:to>
      <xdr:col>72</xdr:col>
      <xdr:colOff>38100</xdr:colOff>
      <xdr:row>76</xdr:row>
      <xdr:rowOff>153530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08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144657</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17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27057</xdr:rowOff>
    </xdr:from>
    <xdr:to>
      <xdr:col>67</xdr:col>
      <xdr:colOff>101600</xdr:colOff>
      <xdr:row>76</xdr:row>
      <xdr:rowOff>128657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05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119784</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14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89964</xdr:rowOff>
    </xdr:from>
    <xdr:to>
      <xdr:col>85</xdr:col>
      <xdr:colOff>126364</xdr:colOff>
      <xdr:row>99</xdr:row>
      <xdr:rowOff>97030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20464"/>
          <a:ext cx="1269" cy="1550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100857</xdr:rowOff>
    </xdr:from>
    <xdr:ext cx="469744"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7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97030</xdr:rowOff>
    </xdr:from>
    <xdr:to>
      <xdr:col>86</xdr:col>
      <xdr:colOff>25400</xdr:colOff>
      <xdr:row>99</xdr:row>
      <xdr:rowOff>97030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7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36641</xdr:rowOff>
    </xdr:from>
    <xdr:ext cx="690189"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956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89964</xdr:rowOff>
    </xdr:from>
    <xdr:to>
      <xdr:col>86</xdr:col>
      <xdr:colOff>25400</xdr:colOff>
      <xdr:row>90</xdr:row>
      <xdr:rowOff>89964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20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66002</xdr:rowOff>
    </xdr:from>
    <xdr:to>
      <xdr:col>85</xdr:col>
      <xdr:colOff>127000</xdr:colOff>
      <xdr:row>99</xdr:row>
      <xdr:rowOff>79687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5481300" y="17039552"/>
          <a:ext cx="838200" cy="13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162575</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93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139698</xdr:rowOff>
    </xdr:from>
    <xdr:to>
      <xdr:col>85</xdr:col>
      <xdr:colOff>177800</xdr:colOff>
      <xdr:row>99</xdr:row>
      <xdr:rowOff>69848</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941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62309</xdr:rowOff>
    </xdr:from>
    <xdr:to>
      <xdr:col>81</xdr:col>
      <xdr:colOff>50800</xdr:colOff>
      <xdr:row>99</xdr:row>
      <xdr:rowOff>66002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592300" y="17035859"/>
          <a:ext cx="889000" cy="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149273</xdr:rowOff>
    </xdr:from>
    <xdr:to>
      <xdr:col>81</xdr:col>
      <xdr:colOff>101600</xdr:colOff>
      <xdr:row>99</xdr:row>
      <xdr:rowOff>79423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95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95950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72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56001</xdr:rowOff>
    </xdr:from>
    <xdr:to>
      <xdr:col>76</xdr:col>
      <xdr:colOff>114300</xdr:colOff>
      <xdr:row>99</xdr:row>
      <xdr:rowOff>62309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7029551"/>
          <a:ext cx="889000" cy="6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152371</xdr:rowOff>
    </xdr:from>
    <xdr:to>
      <xdr:col>76</xdr:col>
      <xdr:colOff>165100</xdr:colOff>
      <xdr:row>99</xdr:row>
      <xdr:rowOff>82521</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95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99048</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72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56001</xdr:rowOff>
    </xdr:from>
    <xdr:to>
      <xdr:col>71</xdr:col>
      <xdr:colOff>177800</xdr:colOff>
      <xdr:row>99</xdr:row>
      <xdr:rowOff>82110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7029551"/>
          <a:ext cx="889000" cy="26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138556</xdr:rowOff>
    </xdr:from>
    <xdr:to>
      <xdr:col>72</xdr:col>
      <xdr:colOff>38100</xdr:colOff>
      <xdr:row>99</xdr:row>
      <xdr:rowOff>68706</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9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85233</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71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169525</xdr:rowOff>
    </xdr:from>
    <xdr:to>
      <xdr:col>67</xdr:col>
      <xdr:colOff>101600</xdr:colOff>
      <xdr:row>99</xdr:row>
      <xdr:rowOff>99675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7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116202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74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28887</xdr:rowOff>
    </xdr:from>
    <xdr:to>
      <xdr:col>85</xdr:col>
      <xdr:colOff>177800</xdr:colOff>
      <xdr:row>99</xdr:row>
      <xdr:rowOff>130487</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700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118125</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920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15202</xdr:rowOff>
    </xdr:from>
    <xdr:to>
      <xdr:col>81</xdr:col>
      <xdr:colOff>101600</xdr:colOff>
      <xdr:row>99</xdr:row>
      <xdr:rowOff>116802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8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107929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708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11509</xdr:rowOff>
    </xdr:from>
    <xdr:to>
      <xdr:col>76</xdr:col>
      <xdr:colOff>165100</xdr:colOff>
      <xdr:row>99</xdr:row>
      <xdr:rowOff>113109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8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104236</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77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5201</xdr:rowOff>
    </xdr:from>
    <xdr:to>
      <xdr:col>72</xdr:col>
      <xdr:colOff>38100</xdr:colOff>
      <xdr:row>99</xdr:row>
      <xdr:rowOff>106801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7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97928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71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31310</xdr:rowOff>
    </xdr:from>
    <xdr:to>
      <xdr:col>67</xdr:col>
      <xdr:colOff>101600</xdr:colOff>
      <xdr:row>99</xdr:row>
      <xdr:rowOff>132910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700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124037</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7097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89996</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233496"/>
          <a:ext cx="1269" cy="1551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36673</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00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89996</xdr:rowOff>
    </xdr:from>
    <xdr:to>
      <xdr:col>116</xdr:col>
      <xdr:colOff>152400</xdr:colOff>
      <xdr:row>30</xdr:row>
      <xdr:rowOff>89996</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23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151243</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94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128366</xdr:rowOff>
    </xdr:from>
    <xdr:to>
      <xdr:col>116</xdr:col>
      <xdr:colOff>114300</xdr:colOff>
      <xdr:row>39</xdr:row>
      <xdr:rowOff>58516</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4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141412</xdr:rowOff>
    </xdr:from>
    <xdr:to>
      <xdr:col>112</xdr:col>
      <xdr:colOff>38100</xdr:colOff>
      <xdr:row>39</xdr:row>
      <xdr:rowOff>71562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6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88090</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4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153806</xdr:rowOff>
    </xdr:from>
    <xdr:to>
      <xdr:col>107</xdr:col>
      <xdr:colOff>101600</xdr:colOff>
      <xdr:row>39</xdr:row>
      <xdr:rowOff>83956</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6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100483</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44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155896</xdr:rowOff>
    </xdr:from>
    <xdr:to>
      <xdr:col>102</xdr:col>
      <xdr:colOff>165100</xdr:colOff>
      <xdr:row>39</xdr:row>
      <xdr:rowOff>86046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7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102573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446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2228</xdr:rowOff>
    </xdr:from>
    <xdr:to>
      <xdr:col>98</xdr:col>
      <xdr:colOff>38100</xdr:colOff>
      <xdr:row>39</xdr:row>
      <xdr:rowOff>103828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8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120355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46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9607</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53557"/>
          <a:ext cx="1269" cy="1406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127734</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2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9607</xdr:rowOff>
    </xdr:from>
    <xdr:to>
      <xdr:col>116</xdr:col>
      <xdr:colOff>152400</xdr:colOff>
      <xdr:row>51</xdr:row>
      <xdr:rowOff>9607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53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129817</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2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106940</xdr:rowOff>
    </xdr:from>
    <xdr:to>
      <xdr:col>116</xdr:col>
      <xdr:colOff>114300</xdr:colOff>
      <xdr:row>59</xdr:row>
      <xdr:rowOff>37090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110312</xdr:rowOff>
    </xdr:from>
    <xdr:to>
      <xdr:col>112</xdr:col>
      <xdr:colOff>38100</xdr:colOff>
      <xdr:row>59</xdr:row>
      <xdr:rowOff>40462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56989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29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110560</xdr:rowOff>
    </xdr:from>
    <xdr:to>
      <xdr:col>107</xdr:col>
      <xdr:colOff>101600</xdr:colOff>
      <xdr:row>59</xdr:row>
      <xdr:rowOff>40710</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57237</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108750</xdr:rowOff>
    </xdr:from>
    <xdr:to>
      <xdr:col>102</xdr:col>
      <xdr:colOff>165100</xdr:colOff>
      <xdr:row>59</xdr:row>
      <xdr:rowOff>38900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55427</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2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103816</xdr:rowOff>
    </xdr:from>
    <xdr:to>
      <xdr:col>98</xdr:col>
      <xdr:colOff>38100</xdr:colOff>
      <xdr:row>59</xdr:row>
      <xdr:rowOff>33966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50493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85367</xdr:rowOff>
    </xdr:from>
    <xdr:ext cx="249299"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94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123910</xdr:rowOff>
    </xdr:from>
    <xdr:to>
      <xdr:col>116</xdr:col>
      <xdr:colOff>62864</xdr:colOff>
      <xdr:row>79</xdr:row>
      <xdr:rowOff>102634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25410"/>
          <a:ext cx="1269" cy="1521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106461</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65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102634</xdr:rowOff>
    </xdr:from>
    <xdr:to>
      <xdr:col>116</xdr:col>
      <xdr:colOff>152400</xdr:colOff>
      <xdr:row>79</xdr:row>
      <xdr:rowOff>102634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64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70587</xdr:rowOff>
    </xdr:from>
    <xdr:ext cx="599010"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0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123910</xdr:rowOff>
    </xdr:from>
    <xdr:to>
      <xdr:col>116</xdr:col>
      <xdr:colOff>152400</xdr:colOff>
      <xdr:row>70</xdr:row>
      <xdr:rowOff>123910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25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168160</xdr:rowOff>
    </xdr:from>
    <xdr:to>
      <xdr:col>116</xdr:col>
      <xdr:colOff>63500</xdr:colOff>
      <xdr:row>76</xdr:row>
      <xdr:rowOff>72557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3026910"/>
          <a:ext cx="838200" cy="7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103903</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962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125476</xdr:rowOff>
    </xdr:from>
    <xdr:to>
      <xdr:col>116</xdr:col>
      <xdr:colOff>114300</xdr:colOff>
      <xdr:row>76</xdr:row>
      <xdr:rowOff>55626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98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72557</xdr:rowOff>
    </xdr:from>
    <xdr:to>
      <xdr:col>111</xdr:col>
      <xdr:colOff>177800</xdr:colOff>
      <xdr:row>76</xdr:row>
      <xdr:rowOff>105573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3102757"/>
          <a:ext cx="889000" cy="33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67934</xdr:rowOff>
    </xdr:from>
    <xdr:to>
      <xdr:col>112</xdr:col>
      <xdr:colOff>38100</xdr:colOff>
      <xdr:row>74</xdr:row>
      <xdr:rowOff>169534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5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14611</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53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105573</xdr:rowOff>
    </xdr:from>
    <xdr:to>
      <xdr:col>107</xdr:col>
      <xdr:colOff>50800</xdr:colOff>
      <xdr:row>76</xdr:row>
      <xdr:rowOff>155065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3135773"/>
          <a:ext cx="889000" cy="4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39849</xdr:rowOff>
    </xdr:from>
    <xdr:to>
      <xdr:col>107</xdr:col>
      <xdr:colOff>101600</xdr:colOff>
      <xdr:row>74</xdr:row>
      <xdr:rowOff>141449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727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157976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50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68425</xdr:rowOff>
    </xdr:from>
    <xdr:to>
      <xdr:col>102</xdr:col>
      <xdr:colOff>114300</xdr:colOff>
      <xdr:row>76</xdr:row>
      <xdr:rowOff>155065</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8656300" y="13098625"/>
          <a:ext cx="889000" cy="8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90190</xdr:rowOff>
    </xdr:from>
    <xdr:to>
      <xdr:col>102</xdr:col>
      <xdr:colOff>165100</xdr:colOff>
      <xdr:row>75</xdr:row>
      <xdr:rowOff>20340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77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36867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55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81079</xdr:rowOff>
    </xdr:from>
    <xdr:to>
      <xdr:col>98</xdr:col>
      <xdr:colOff>38100</xdr:colOff>
      <xdr:row>75</xdr:row>
      <xdr:rowOff>11229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768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27756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54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117361</xdr:rowOff>
    </xdr:from>
    <xdr:to>
      <xdr:col>116</xdr:col>
      <xdr:colOff>114300</xdr:colOff>
      <xdr:row>76</xdr:row>
      <xdr:rowOff>47510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97611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140238</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82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21757</xdr:rowOff>
    </xdr:from>
    <xdr:to>
      <xdr:col>112</xdr:col>
      <xdr:colOff>38100</xdr:colOff>
      <xdr:row>76</xdr:row>
      <xdr:rowOff>123357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05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114484</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14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54773</xdr:rowOff>
    </xdr:from>
    <xdr:to>
      <xdr:col>107</xdr:col>
      <xdr:colOff>101600</xdr:colOff>
      <xdr:row>76</xdr:row>
      <xdr:rowOff>156373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08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147500</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177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104265</xdr:rowOff>
    </xdr:from>
    <xdr:to>
      <xdr:col>102</xdr:col>
      <xdr:colOff>165100</xdr:colOff>
      <xdr:row>77</xdr:row>
      <xdr:rowOff>34415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13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25542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227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17625</xdr:rowOff>
    </xdr:from>
    <xdr:to>
      <xdr:col>98</xdr:col>
      <xdr:colOff>38100</xdr:colOff>
      <xdr:row>76</xdr:row>
      <xdr:rowOff>119225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04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110352</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14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歳出決算総額は、住民一人当たり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636,000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円となっている。各費目について、おおむね類似団体内平均は下回っているものの、人件費、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物件費、補助費、</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繰出金等で全国平均、県内平均を上回っている。これについては、団体規模が小さい本町では、いずれの団体でも必要な固定費の人口比の値が高いこともあり、削減が難しいのが現状である。なお、補助費が高く、扶助費が低くなっている理由の一つとして、事務委託等により他団体に負担金支出をしていることも影響している。また、類似団体と比較すると積立金が下回っていることは、今後の財政運営を考えるうえで影響が大きいことから、町内部の財政健全化計画においても目標額を定め、財政調整基金の積み増しを進めることとしてい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6,410
6,301
13.63
4,222,754
4,076,694
134,055
2,546,977
1,561,579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100330</xdr:rowOff>
    </xdr:from>
    <xdr:to>
      <xdr:col>24</xdr:col>
      <xdr:colOff>62865</xdr:colOff>
      <xdr:row>39</xdr:row>
      <xdr:rowOff>107061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15280"/>
          <a:ext cx="1270" cy="1378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110888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107061</xdr:rowOff>
    </xdr:from>
    <xdr:to>
      <xdr:col>24</xdr:col>
      <xdr:colOff>152400</xdr:colOff>
      <xdr:row>39</xdr:row>
      <xdr:rowOff>107061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93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47007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0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100330</xdr:rowOff>
    </xdr:from>
    <xdr:to>
      <xdr:col>24</xdr:col>
      <xdr:colOff>152400</xdr:colOff>
      <xdr:row>31</xdr:row>
      <xdr:rowOff>100330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1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12065</xdr:rowOff>
    </xdr:from>
    <xdr:to>
      <xdr:col>24</xdr:col>
      <xdr:colOff>63500</xdr:colOff>
      <xdr:row>37</xdr:row>
      <xdr:rowOff>53721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355715"/>
          <a:ext cx="83820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148353</xdr:rowOff>
    </xdr:from>
    <xdr:ext cx="534377"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77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125476</xdr:rowOff>
    </xdr:from>
    <xdr:to>
      <xdr:col>24</xdr:col>
      <xdr:colOff>114300</xdr:colOff>
      <xdr:row>36</xdr:row>
      <xdr:rowOff>55626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26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12065</xdr:rowOff>
    </xdr:from>
    <xdr:to>
      <xdr:col>19</xdr:col>
      <xdr:colOff>177800</xdr:colOff>
      <xdr:row>37</xdr:row>
      <xdr:rowOff>34671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55715"/>
          <a:ext cx="889000" cy="2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165100</xdr:rowOff>
    </xdr:from>
    <xdr:to>
      <xdr:col>20</xdr:col>
      <xdr:colOff>38100</xdr:colOff>
      <xdr:row>36</xdr:row>
      <xdr:rowOff>95250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111777</xdr:rowOff>
    </xdr:from>
    <xdr:ext cx="534377"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30111" y="594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34671</xdr:rowOff>
    </xdr:from>
    <xdr:to>
      <xdr:col>15</xdr:col>
      <xdr:colOff>50800</xdr:colOff>
      <xdr:row>37</xdr:row>
      <xdr:rowOff>58547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378321"/>
          <a:ext cx="889000" cy="2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23495</xdr:rowOff>
    </xdr:from>
    <xdr:to>
      <xdr:col>15</xdr:col>
      <xdr:colOff>101600</xdr:colOff>
      <xdr:row>36</xdr:row>
      <xdr:rowOff>125095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141622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7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20320</xdr:rowOff>
    </xdr:from>
    <xdr:to>
      <xdr:col>10</xdr:col>
      <xdr:colOff>114300</xdr:colOff>
      <xdr:row>37</xdr:row>
      <xdr:rowOff>58547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63970"/>
          <a:ext cx="889000" cy="38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66675</xdr:rowOff>
    </xdr:from>
    <xdr:to>
      <xdr:col>10</xdr:col>
      <xdr:colOff>165100</xdr:colOff>
      <xdr:row>36</xdr:row>
      <xdr:rowOff>168275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13352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1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88646</xdr:rowOff>
    </xdr:from>
    <xdr:to>
      <xdr:col>6</xdr:col>
      <xdr:colOff>38100</xdr:colOff>
      <xdr:row>37</xdr:row>
      <xdr:rowOff>18796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35323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2921</xdr:rowOff>
    </xdr:from>
    <xdr:to>
      <xdr:col>24</xdr:col>
      <xdr:colOff>114300</xdr:colOff>
      <xdr:row>37</xdr:row>
      <xdr:rowOff>104521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34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152798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32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132715</xdr:rowOff>
    </xdr:from>
    <xdr:to>
      <xdr:col>20</xdr:col>
      <xdr:colOff>38100</xdr:colOff>
      <xdr:row>37</xdr:row>
      <xdr:rowOff>62865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0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53992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9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155321</xdr:rowOff>
    </xdr:from>
    <xdr:to>
      <xdr:col>15</xdr:col>
      <xdr:colOff>101600</xdr:colOff>
      <xdr:row>37</xdr:row>
      <xdr:rowOff>85471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2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76598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7747</xdr:rowOff>
    </xdr:from>
    <xdr:to>
      <xdr:col>10</xdr:col>
      <xdr:colOff>165100</xdr:colOff>
      <xdr:row>37</xdr:row>
      <xdr:rowOff>109347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5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100474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4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140970</xdr:rowOff>
    </xdr:from>
    <xdr:to>
      <xdr:col>6</xdr:col>
      <xdr:colOff>38100</xdr:colOff>
      <xdr:row>37</xdr:row>
      <xdr:rowOff>71120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62247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05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93476</xdr:rowOff>
    </xdr:from>
    <xdr:to>
      <xdr:col>24</xdr:col>
      <xdr:colOff>62865</xdr:colOff>
      <xdr:row>58</xdr:row>
      <xdr:rowOff>106227</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65976"/>
          <a:ext cx="1270" cy="138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110054</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5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106227</xdr:rowOff>
    </xdr:from>
    <xdr:to>
      <xdr:col>24</xdr:col>
      <xdr:colOff>152400</xdr:colOff>
      <xdr:row>58</xdr:row>
      <xdr:rowOff>106227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5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40153</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412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3,101,103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93476</xdr:rowOff>
    </xdr:from>
    <xdr:to>
      <xdr:col>24</xdr:col>
      <xdr:colOff>152400</xdr:colOff>
      <xdr:row>50</xdr:row>
      <xdr:rowOff>93476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65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84154</xdr:rowOff>
    </xdr:from>
    <xdr:to>
      <xdr:col>24</xdr:col>
      <xdr:colOff>63500</xdr:colOff>
      <xdr:row>58</xdr:row>
      <xdr:rowOff>87815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10028254"/>
          <a:ext cx="838200" cy="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5184</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7778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153757</xdr:rowOff>
    </xdr:from>
    <xdr:to>
      <xdr:col>24</xdr:col>
      <xdr:colOff>114300</xdr:colOff>
      <xdr:row>58</xdr:row>
      <xdr:rowOff>83907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2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81302</xdr:rowOff>
    </xdr:from>
    <xdr:to>
      <xdr:col>19</xdr:col>
      <xdr:colOff>177800</xdr:colOff>
      <xdr:row>58</xdr:row>
      <xdr:rowOff>84154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10025402"/>
          <a:ext cx="889000" cy="2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166871</xdr:rowOff>
    </xdr:from>
    <xdr:to>
      <xdr:col>20</xdr:col>
      <xdr:colOff>38100</xdr:colOff>
      <xdr:row>58</xdr:row>
      <xdr:rowOff>97021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113548</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714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81302</xdr:rowOff>
    </xdr:from>
    <xdr:to>
      <xdr:col>15</xdr:col>
      <xdr:colOff>50800</xdr:colOff>
      <xdr:row>58</xdr:row>
      <xdr:rowOff>83633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10025402"/>
          <a:ext cx="889000" cy="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2391</xdr:rowOff>
    </xdr:from>
    <xdr:to>
      <xdr:col>15</xdr:col>
      <xdr:colOff>101600</xdr:colOff>
      <xdr:row>58</xdr:row>
      <xdr:rowOff>103991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120518</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721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36666</xdr:rowOff>
    </xdr:from>
    <xdr:to>
      <xdr:col>10</xdr:col>
      <xdr:colOff>114300</xdr:colOff>
      <xdr:row>58</xdr:row>
      <xdr:rowOff>83633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980766"/>
          <a:ext cx="889000" cy="4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169463</xdr:rowOff>
    </xdr:from>
    <xdr:to>
      <xdr:col>10</xdr:col>
      <xdr:colOff>165100</xdr:colOff>
      <xdr:row>58</xdr:row>
      <xdr:rowOff>99613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116140</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71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140361</xdr:rowOff>
    </xdr:from>
    <xdr:to>
      <xdr:col>6</xdr:col>
      <xdr:colOff>38100</xdr:colOff>
      <xdr:row>58</xdr:row>
      <xdr:rowOff>70511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87038</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688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37015</xdr:rowOff>
    </xdr:from>
    <xdr:to>
      <xdr:col>24</xdr:col>
      <xdr:colOff>114300</xdr:colOff>
      <xdr:row>58</xdr:row>
      <xdr:rowOff>138615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9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132184</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904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33354</xdr:rowOff>
    </xdr:from>
    <xdr:to>
      <xdr:col>20</xdr:col>
      <xdr:colOff>38100</xdr:colOff>
      <xdr:row>58</xdr:row>
      <xdr:rowOff>134954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77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126081</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10070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30502</xdr:rowOff>
    </xdr:from>
    <xdr:to>
      <xdr:col>15</xdr:col>
      <xdr:colOff>101600</xdr:colOff>
      <xdr:row>58</xdr:row>
      <xdr:rowOff>132102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7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123229</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10067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32833</xdr:rowOff>
    </xdr:from>
    <xdr:to>
      <xdr:col>10</xdr:col>
      <xdr:colOff>165100</xdr:colOff>
      <xdr:row>58</xdr:row>
      <xdr:rowOff>134433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7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125560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1006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157316</xdr:rowOff>
    </xdr:from>
    <xdr:to>
      <xdr:col>6</xdr:col>
      <xdr:colOff>38100</xdr:colOff>
      <xdr:row>58</xdr:row>
      <xdr:rowOff>87466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2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78593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10022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13780</xdr:rowOff>
    </xdr:from>
    <xdr:to>
      <xdr:col>24</xdr:col>
      <xdr:colOff>62865</xdr:colOff>
      <xdr:row>79</xdr:row>
      <xdr:rowOff>122318</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730"/>
          <a:ext cx="1270" cy="1480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126145</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70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122318</xdr:rowOff>
    </xdr:from>
    <xdr:to>
      <xdr:col>24</xdr:col>
      <xdr:colOff>152400</xdr:colOff>
      <xdr:row>79</xdr:row>
      <xdr:rowOff>122318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6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131907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13780</xdr:rowOff>
    </xdr:from>
    <xdr:to>
      <xdr:col>24</xdr:col>
      <xdr:colOff>152400</xdr:colOff>
      <xdr:row>71</xdr:row>
      <xdr:rowOff>13780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4910</xdr:rowOff>
    </xdr:from>
    <xdr:to>
      <xdr:col>24</xdr:col>
      <xdr:colOff>63500</xdr:colOff>
      <xdr:row>76</xdr:row>
      <xdr:rowOff>66945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863660"/>
          <a:ext cx="838200" cy="233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95071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1252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116644</xdr:rowOff>
    </xdr:from>
    <xdr:to>
      <xdr:col>24</xdr:col>
      <xdr:colOff>114300</xdr:colOff>
      <xdr:row>77</xdr:row>
      <xdr:rowOff>46794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4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66945</xdr:rowOff>
    </xdr:from>
    <xdr:to>
      <xdr:col>19</xdr:col>
      <xdr:colOff>177800</xdr:colOff>
      <xdr:row>76</xdr:row>
      <xdr:rowOff>141415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097145"/>
          <a:ext cx="889000" cy="7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24923</xdr:rowOff>
    </xdr:from>
    <xdr:to>
      <xdr:col>20</xdr:col>
      <xdr:colOff>38100</xdr:colOff>
      <xdr:row>77</xdr:row>
      <xdr:rowOff>126523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2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117650</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319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141415</xdr:rowOff>
    </xdr:from>
    <xdr:to>
      <xdr:col>15</xdr:col>
      <xdr:colOff>50800</xdr:colOff>
      <xdr:row>77</xdr:row>
      <xdr:rowOff>63667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171615"/>
          <a:ext cx="889000" cy="9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86522</xdr:rowOff>
    </xdr:from>
    <xdr:to>
      <xdr:col>15</xdr:col>
      <xdr:colOff>101600</xdr:colOff>
      <xdr:row>78</xdr:row>
      <xdr:rowOff>16672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8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7799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80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63667</xdr:rowOff>
    </xdr:from>
    <xdr:to>
      <xdr:col>10</xdr:col>
      <xdr:colOff>114300</xdr:colOff>
      <xdr:row>77</xdr:row>
      <xdr:rowOff>141117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65317"/>
          <a:ext cx="889000" cy="7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47904</xdr:rowOff>
    </xdr:from>
    <xdr:to>
      <xdr:col>10</xdr:col>
      <xdr:colOff>165100</xdr:colOff>
      <xdr:row>77</xdr:row>
      <xdr:rowOff>149504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140631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42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30500</xdr:rowOff>
    </xdr:from>
    <xdr:to>
      <xdr:col>6</xdr:col>
      <xdr:colOff>38100</xdr:colOff>
      <xdr:row>78</xdr:row>
      <xdr:rowOff>132100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0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123227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96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125560</xdr:rowOff>
    </xdr:from>
    <xdr:to>
      <xdr:col>24</xdr:col>
      <xdr:colOff>114300</xdr:colOff>
      <xdr:row>75</xdr:row>
      <xdr:rowOff>55710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81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148437</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664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16145</xdr:rowOff>
    </xdr:from>
    <xdr:to>
      <xdr:col>20</xdr:col>
      <xdr:colOff>38100</xdr:colOff>
      <xdr:row>76</xdr:row>
      <xdr:rowOff>117745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4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134271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21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90615</xdr:rowOff>
    </xdr:from>
    <xdr:to>
      <xdr:col>15</xdr:col>
      <xdr:colOff>101600</xdr:colOff>
      <xdr:row>77</xdr:row>
      <xdr:rowOff>20765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2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37292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896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12867</xdr:rowOff>
    </xdr:from>
    <xdr:to>
      <xdr:col>10</xdr:col>
      <xdr:colOff>165100</xdr:colOff>
      <xdr:row>77</xdr:row>
      <xdr:rowOff>114467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1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130994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89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90317</xdr:rowOff>
    </xdr:from>
    <xdr:to>
      <xdr:col>6</xdr:col>
      <xdr:colOff>38100</xdr:colOff>
      <xdr:row>78</xdr:row>
      <xdr:rowOff>20467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9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36994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67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118010</xdr:rowOff>
    </xdr:from>
    <xdr:to>
      <xdr:col>24</xdr:col>
      <xdr:colOff>62865</xdr:colOff>
      <xdr:row>98</xdr:row>
      <xdr:rowOff>30731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548510"/>
          <a:ext cx="1270" cy="128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34558</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3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30731</xdr:rowOff>
    </xdr:from>
    <xdr:to>
      <xdr:col>24</xdr:col>
      <xdr:colOff>152400</xdr:colOff>
      <xdr:row>98</xdr:row>
      <xdr:rowOff>30731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32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64687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3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304,744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118010</xdr:rowOff>
    </xdr:from>
    <xdr:to>
      <xdr:col>24</xdr:col>
      <xdr:colOff>152400</xdr:colOff>
      <xdr:row>90</xdr:row>
      <xdr:rowOff>118010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5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128467</xdr:rowOff>
    </xdr:from>
    <xdr:to>
      <xdr:col>24</xdr:col>
      <xdr:colOff>63500</xdr:colOff>
      <xdr:row>97</xdr:row>
      <xdr:rowOff>137409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759117"/>
          <a:ext cx="838200" cy="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104261</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39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81384</xdr:rowOff>
    </xdr:from>
    <xdr:to>
      <xdr:col>24</xdr:col>
      <xdr:colOff>114300</xdr:colOff>
      <xdr:row>97</xdr:row>
      <xdr:rowOff>11534</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40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124763</xdr:rowOff>
    </xdr:from>
    <xdr:to>
      <xdr:col>19</xdr:col>
      <xdr:colOff>177800</xdr:colOff>
      <xdr:row>97</xdr:row>
      <xdr:rowOff>137409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2908300" y="16755413"/>
          <a:ext cx="889000" cy="1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81837</xdr:rowOff>
    </xdr:from>
    <xdr:to>
      <xdr:col>20</xdr:col>
      <xdr:colOff>38100</xdr:colOff>
      <xdr:row>97</xdr:row>
      <xdr:rowOff>11987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4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28514</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316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83835</xdr:rowOff>
    </xdr:from>
    <xdr:to>
      <xdr:col>15</xdr:col>
      <xdr:colOff>50800</xdr:colOff>
      <xdr:row>97</xdr:row>
      <xdr:rowOff>124763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019300" y="16714485"/>
          <a:ext cx="889000" cy="40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77725</xdr:rowOff>
    </xdr:from>
    <xdr:to>
      <xdr:col>15</xdr:col>
      <xdr:colOff>101600</xdr:colOff>
      <xdr:row>97</xdr:row>
      <xdr:rowOff>7875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3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24402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312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83835</xdr:rowOff>
    </xdr:from>
    <xdr:to>
      <xdr:col>10</xdr:col>
      <xdr:colOff>114300</xdr:colOff>
      <xdr:row>97</xdr:row>
      <xdr:rowOff>127561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714485"/>
          <a:ext cx="889000" cy="4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90120</xdr:rowOff>
    </xdr:from>
    <xdr:to>
      <xdr:col>10</xdr:col>
      <xdr:colOff>165100</xdr:colOff>
      <xdr:row>97</xdr:row>
      <xdr:rowOff>20270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54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36797</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32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116980</xdr:rowOff>
    </xdr:from>
    <xdr:to>
      <xdr:col>6</xdr:col>
      <xdr:colOff>38100</xdr:colOff>
      <xdr:row>97</xdr:row>
      <xdr:rowOff>47130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5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63657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35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77667</xdr:rowOff>
    </xdr:from>
    <xdr:to>
      <xdr:col>24</xdr:col>
      <xdr:colOff>114300</xdr:colOff>
      <xdr:row>98</xdr:row>
      <xdr:rowOff>7817</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70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164044</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623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86609</xdr:rowOff>
    </xdr:from>
    <xdr:to>
      <xdr:col>20</xdr:col>
      <xdr:colOff>38100</xdr:colOff>
      <xdr:row>98</xdr:row>
      <xdr:rowOff>16759</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717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7886</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809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73963</xdr:rowOff>
    </xdr:from>
    <xdr:to>
      <xdr:col>15</xdr:col>
      <xdr:colOff>101600</xdr:colOff>
      <xdr:row>98</xdr:row>
      <xdr:rowOff>4113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70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166690</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7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33035</xdr:rowOff>
    </xdr:from>
    <xdr:to>
      <xdr:col>10</xdr:col>
      <xdr:colOff>165100</xdr:colOff>
      <xdr:row>97</xdr:row>
      <xdr:rowOff>134635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66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125762</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75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76761</xdr:rowOff>
    </xdr:from>
    <xdr:to>
      <xdr:col>6</xdr:col>
      <xdr:colOff>38100</xdr:colOff>
      <xdr:row>98</xdr:row>
      <xdr:rowOff>6911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70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169488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800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467604"/>
          <a:ext cx="127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133985</xdr:rowOff>
    </xdr:from>
    <xdr:to>
      <xdr:col>55</xdr:col>
      <xdr:colOff>0</xdr:colOff>
      <xdr:row>38</xdr:row>
      <xdr:rowOff>138176</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649085"/>
          <a:ext cx="8382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26052</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3697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3175</xdr:rowOff>
    </xdr:from>
    <xdr:to>
      <xdr:col>55</xdr:col>
      <xdr:colOff>50800</xdr:colOff>
      <xdr:row>38</xdr:row>
      <xdr:rowOff>104775</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138176</xdr:rowOff>
    </xdr:from>
    <xdr:to>
      <xdr:col>50</xdr:col>
      <xdr:colOff>114300</xdr:colOff>
      <xdr:row>38</xdr:row>
      <xdr:rowOff>146177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653276"/>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21463</xdr:rowOff>
    </xdr:from>
    <xdr:to>
      <xdr:col>50</xdr:col>
      <xdr:colOff>165100</xdr:colOff>
      <xdr:row>38</xdr:row>
      <xdr:rowOff>123063</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3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139590</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11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137414</xdr:rowOff>
    </xdr:from>
    <xdr:to>
      <xdr:col>45</xdr:col>
      <xdr:colOff>177800</xdr:colOff>
      <xdr:row>38</xdr:row>
      <xdr:rowOff>146177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52514"/>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24130</xdr:rowOff>
    </xdr:from>
    <xdr:to>
      <xdr:col>46</xdr:col>
      <xdr:colOff>38100</xdr:colOff>
      <xdr:row>38</xdr:row>
      <xdr:rowOff>125730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142257</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314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133604</xdr:rowOff>
    </xdr:from>
    <xdr:to>
      <xdr:col>41</xdr:col>
      <xdr:colOff>50800</xdr:colOff>
      <xdr:row>38</xdr:row>
      <xdr:rowOff>137414</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648704"/>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6985</xdr:rowOff>
    </xdr:from>
    <xdr:to>
      <xdr:col>41</xdr:col>
      <xdr:colOff>101600</xdr:colOff>
      <xdr:row>38</xdr:row>
      <xdr:rowOff>108585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125112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297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5080</xdr:rowOff>
    </xdr:from>
    <xdr:to>
      <xdr:col>36</xdr:col>
      <xdr:colOff>165100</xdr:colOff>
      <xdr:row>38</xdr:row>
      <xdr:rowOff>106680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2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123207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295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83185</xdr:rowOff>
    </xdr:from>
    <xdr:to>
      <xdr:col>55</xdr:col>
      <xdr:colOff>50800</xdr:colOff>
      <xdr:row>39</xdr:row>
      <xdr:rowOff>13335</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59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169562</xdr:rowOff>
    </xdr:from>
    <xdr:ext cx="378565"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132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87376</xdr:rowOff>
    </xdr:from>
    <xdr:to>
      <xdr:col>50</xdr:col>
      <xdr:colOff>165100</xdr:colOff>
      <xdr:row>39</xdr:row>
      <xdr:rowOff>17526</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0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8653</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50017" y="6695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95377</xdr:rowOff>
    </xdr:from>
    <xdr:to>
      <xdr:col>46</xdr:col>
      <xdr:colOff>38100</xdr:colOff>
      <xdr:row>39</xdr:row>
      <xdr:rowOff>25527</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1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16654</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61017" y="6703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86614</xdr:rowOff>
    </xdr:from>
    <xdr:to>
      <xdr:col>41</xdr:col>
      <xdr:colOff>101600</xdr:colOff>
      <xdr:row>39</xdr:row>
      <xdr:rowOff>16764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0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7891</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2017" y="6694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82804</xdr:rowOff>
    </xdr:from>
    <xdr:to>
      <xdr:col>36</xdr:col>
      <xdr:colOff>165100</xdr:colOff>
      <xdr:row>39</xdr:row>
      <xdr:rowOff>12954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59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4081</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17" y="6690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68163</xdr:rowOff>
    </xdr:from>
    <xdr:to>
      <xdr:col>54</xdr:col>
      <xdr:colOff>189865</xdr:colOff>
      <xdr:row>58</xdr:row>
      <xdr:rowOff>159733</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12113"/>
          <a:ext cx="1270" cy="129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163560</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07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159733</xdr:rowOff>
    </xdr:from>
    <xdr:to>
      <xdr:col>55</xdr:col>
      <xdr:colOff>88900</xdr:colOff>
      <xdr:row>58</xdr:row>
      <xdr:rowOff>159733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03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14840</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58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176,888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68163</xdr:rowOff>
    </xdr:from>
    <xdr:to>
      <xdr:col>55</xdr:col>
      <xdr:colOff>88900</xdr:colOff>
      <xdr:row>51</xdr:row>
      <xdr:rowOff>68163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12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113830</xdr:rowOff>
    </xdr:from>
    <xdr:to>
      <xdr:col>55</xdr:col>
      <xdr:colOff>0</xdr:colOff>
      <xdr:row>58</xdr:row>
      <xdr:rowOff>119797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10057930"/>
          <a:ext cx="838200" cy="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93885</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523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71008</xdr:rowOff>
    </xdr:from>
    <xdr:to>
      <xdr:col>55</xdr:col>
      <xdr:colOff>50800</xdr:colOff>
      <xdr:row>57</xdr:row>
      <xdr:rowOff>1158</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67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98262</xdr:rowOff>
    </xdr:from>
    <xdr:to>
      <xdr:col>50</xdr:col>
      <xdr:colOff>114300</xdr:colOff>
      <xdr:row>58</xdr:row>
      <xdr:rowOff>113830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8750300" y="10042362"/>
          <a:ext cx="889000" cy="15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78438</xdr:rowOff>
    </xdr:from>
    <xdr:to>
      <xdr:col>50</xdr:col>
      <xdr:colOff>165100</xdr:colOff>
      <xdr:row>57</xdr:row>
      <xdr:rowOff>8588</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25115</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45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98262</xdr:rowOff>
    </xdr:from>
    <xdr:to>
      <xdr:col>45</xdr:col>
      <xdr:colOff>177800</xdr:colOff>
      <xdr:row>58</xdr:row>
      <xdr:rowOff>104640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10042362"/>
          <a:ext cx="889000" cy="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64394</xdr:rowOff>
    </xdr:from>
    <xdr:to>
      <xdr:col>46</xdr:col>
      <xdr:colOff>38100</xdr:colOff>
      <xdr:row>56</xdr:row>
      <xdr:rowOff>165994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11071</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44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31000</xdr:rowOff>
    </xdr:from>
    <xdr:to>
      <xdr:col>41</xdr:col>
      <xdr:colOff>50800</xdr:colOff>
      <xdr:row>58</xdr:row>
      <xdr:rowOff>104640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6972300" y="9975100"/>
          <a:ext cx="889000" cy="7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66916</xdr:rowOff>
    </xdr:from>
    <xdr:to>
      <xdr:col>41</xdr:col>
      <xdr:colOff>101600</xdr:colOff>
      <xdr:row>56</xdr:row>
      <xdr:rowOff>168516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13593</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44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95765</xdr:rowOff>
    </xdr:from>
    <xdr:to>
      <xdr:col>36</xdr:col>
      <xdr:colOff>165100</xdr:colOff>
      <xdr:row>57</xdr:row>
      <xdr:rowOff>25915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42442</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47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68997</xdr:rowOff>
    </xdr:from>
    <xdr:to>
      <xdr:col>55</xdr:col>
      <xdr:colOff>50800</xdr:colOff>
      <xdr:row>58</xdr:row>
      <xdr:rowOff>170597</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1001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155374</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928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63030</xdr:rowOff>
    </xdr:from>
    <xdr:to>
      <xdr:col>50</xdr:col>
      <xdr:colOff>165100</xdr:colOff>
      <xdr:row>58</xdr:row>
      <xdr:rowOff>164630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1000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155757</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100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47462</xdr:rowOff>
    </xdr:from>
    <xdr:to>
      <xdr:col>46</xdr:col>
      <xdr:colOff>38100</xdr:colOff>
      <xdr:row>58</xdr:row>
      <xdr:rowOff>149062</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991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140189</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10084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53840</xdr:rowOff>
    </xdr:from>
    <xdr:to>
      <xdr:col>41</xdr:col>
      <xdr:colOff>101600</xdr:colOff>
      <xdr:row>58</xdr:row>
      <xdr:rowOff>155440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99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146567</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10090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151650</xdr:rowOff>
    </xdr:from>
    <xdr:to>
      <xdr:col>36</xdr:col>
      <xdr:colOff>165100</xdr:colOff>
      <xdr:row>58</xdr:row>
      <xdr:rowOff>81800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92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72927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1001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21746</xdr:rowOff>
    </xdr:from>
    <xdr:to>
      <xdr:col>54</xdr:col>
      <xdr:colOff>189865</xdr:colOff>
      <xdr:row>79</xdr:row>
      <xdr:rowOff>95329</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94696"/>
          <a:ext cx="1270" cy="1445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99156</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64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95329</xdr:rowOff>
    </xdr:from>
    <xdr:to>
      <xdr:col>55</xdr:col>
      <xdr:colOff>88900</xdr:colOff>
      <xdr:row>79</xdr:row>
      <xdr:rowOff>95329</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639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139873</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96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443,619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21746</xdr:rowOff>
    </xdr:from>
    <xdr:to>
      <xdr:col>55</xdr:col>
      <xdr:colOff>88900</xdr:colOff>
      <xdr:row>71</xdr:row>
      <xdr:rowOff>21746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9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77423</xdr:rowOff>
    </xdr:from>
    <xdr:to>
      <xdr:col>55</xdr:col>
      <xdr:colOff>0</xdr:colOff>
      <xdr:row>79</xdr:row>
      <xdr:rowOff>79477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621973"/>
          <a:ext cx="838200" cy="2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132272</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333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109395</xdr:rowOff>
    </xdr:from>
    <xdr:to>
      <xdr:col>55</xdr:col>
      <xdr:colOff>50800</xdr:colOff>
      <xdr:row>79</xdr:row>
      <xdr:rowOff>39545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48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77423</xdr:rowOff>
    </xdr:from>
    <xdr:to>
      <xdr:col>50</xdr:col>
      <xdr:colOff>114300</xdr:colOff>
      <xdr:row>79</xdr:row>
      <xdr:rowOff>80882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621973"/>
          <a:ext cx="889000" cy="3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110542</xdr:rowOff>
    </xdr:from>
    <xdr:to>
      <xdr:col>50</xdr:col>
      <xdr:colOff>165100</xdr:colOff>
      <xdr:row>79</xdr:row>
      <xdr:rowOff>40692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48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57219</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25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72887</xdr:rowOff>
    </xdr:from>
    <xdr:to>
      <xdr:col>45</xdr:col>
      <xdr:colOff>177800</xdr:colOff>
      <xdr:row>79</xdr:row>
      <xdr:rowOff>80882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617437"/>
          <a:ext cx="889000" cy="7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107355</xdr:rowOff>
    </xdr:from>
    <xdr:to>
      <xdr:col>46</xdr:col>
      <xdr:colOff>38100</xdr:colOff>
      <xdr:row>79</xdr:row>
      <xdr:rowOff>37505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48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54032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25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72887</xdr:rowOff>
    </xdr:from>
    <xdr:to>
      <xdr:col>41</xdr:col>
      <xdr:colOff>50800</xdr:colOff>
      <xdr:row>79</xdr:row>
      <xdr:rowOff>73997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617437"/>
          <a:ext cx="889000" cy="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113322</xdr:rowOff>
    </xdr:from>
    <xdr:to>
      <xdr:col>41</xdr:col>
      <xdr:colOff>101600</xdr:colOff>
      <xdr:row>79</xdr:row>
      <xdr:rowOff>43472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8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59999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26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116450</xdr:rowOff>
    </xdr:from>
    <xdr:to>
      <xdr:col>36</xdr:col>
      <xdr:colOff>165100</xdr:colOff>
      <xdr:row>79</xdr:row>
      <xdr:rowOff>46600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63127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26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28677</xdr:rowOff>
    </xdr:from>
    <xdr:to>
      <xdr:col>55</xdr:col>
      <xdr:colOff>50800</xdr:colOff>
      <xdr:row>79</xdr:row>
      <xdr:rowOff>130277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7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115054</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88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26623</xdr:rowOff>
    </xdr:from>
    <xdr:to>
      <xdr:col>50</xdr:col>
      <xdr:colOff>165100</xdr:colOff>
      <xdr:row>79</xdr:row>
      <xdr:rowOff>128223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571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119350</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663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30082</xdr:rowOff>
    </xdr:from>
    <xdr:to>
      <xdr:col>46</xdr:col>
      <xdr:colOff>38100</xdr:colOff>
      <xdr:row>79</xdr:row>
      <xdr:rowOff>131682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574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122809</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667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22087</xdr:rowOff>
    </xdr:from>
    <xdr:to>
      <xdr:col>41</xdr:col>
      <xdr:colOff>101600</xdr:colOff>
      <xdr:row>79</xdr:row>
      <xdr:rowOff>123687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56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114814</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659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23197</xdr:rowOff>
    </xdr:from>
    <xdr:to>
      <xdr:col>36</xdr:col>
      <xdr:colOff>165100</xdr:colOff>
      <xdr:row>79</xdr:row>
      <xdr:rowOff>124797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567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115924</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660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146033</xdr:rowOff>
    </xdr:from>
    <xdr:to>
      <xdr:col>54</xdr:col>
      <xdr:colOff>189865</xdr:colOff>
      <xdr:row>98</xdr:row>
      <xdr:rowOff>84958</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576533"/>
          <a:ext cx="1270" cy="131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88785</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9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84958</xdr:rowOff>
    </xdr:from>
    <xdr:to>
      <xdr:col>55</xdr:col>
      <xdr:colOff>88900</xdr:colOff>
      <xdr:row>98</xdr:row>
      <xdr:rowOff>84958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87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92710</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35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597,230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146033</xdr:rowOff>
    </xdr:from>
    <xdr:to>
      <xdr:col>55</xdr:col>
      <xdr:colOff>88900</xdr:colOff>
      <xdr:row>90</xdr:row>
      <xdr:rowOff>146033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57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160953</xdr:rowOff>
    </xdr:from>
    <xdr:to>
      <xdr:col>55</xdr:col>
      <xdr:colOff>0</xdr:colOff>
      <xdr:row>97</xdr:row>
      <xdr:rowOff>170162</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791603"/>
          <a:ext cx="838200" cy="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40763</xdr:rowOff>
    </xdr:from>
    <xdr:ext cx="599010"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999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17886</xdr:rowOff>
    </xdr:from>
    <xdr:to>
      <xdr:col>55</xdr:col>
      <xdr:colOff>50800</xdr:colOff>
      <xdr:row>97</xdr:row>
      <xdr:rowOff>119486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64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170162</xdr:rowOff>
    </xdr:from>
    <xdr:to>
      <xdr:col>50</xdr:col>
      <xdr:colOff>114300</xdr:colOff>
      <xdr:row>98</xdr:row>
      <xdr:rowOff>1854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800812"/>
          <a:ext cx="889000" cy="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40367</xdr:rowOff>
    </xdr:from>
    <xdr:to>
      <xdr:col>50</xdr:col>
      <xdr:colOff>165100</xdr:colOff>
      <xdr:row>97</xdr:row>
      <xdr:rowOff>141967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6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158494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44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141246</xdr:rowOff>
    </xdr:from>
    <xdr:to>
      <xdr:col>45</xdr:col>
      <xdr:colOff>177800</xdr:colOff>
      <xdr:row>98</xdr:row>
      <xdr:rowOff>1854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771896"/>
          <a:ext cx="889000" cy="3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53234</xdr:rowOff>
    </xdr:from>
    <xdr:to>
      <xdr:col>46</xdr:col>
      <xdr:colOff>38100</xdr:colOff>
      <xdr:row>97</xdr:row>
      <xdr:rowOff>154834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683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171361</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45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141246</xdr:rowOff>
    </xdr:from>
    <xdr:to>
      <xdr:col>41</xdr:col>
      <xdr:colOff>50800</xdr:colOff>
      <xdr:row>98</xdr:row>
      <xdr:rowOff>9471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771896"/>
          <a:ext cx="889000" cy="3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44625</xdr:rowOff>
    </xdr:from>
    <xdr:to>
      <xdr:col>41</xdr:col>
      <xdr:colOff>101600</xdr:colOff>
      <xdr:row>97</xdr:row>
      <xdr:rowOff>146225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162752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45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51974</xdr:rowOff>
    </xdr:from>
    <xdr:to>
      <xdr:col>36</xdr:col>
      <xdr:colOff>165100</xdr:colOff>
      <xdr:row>97</xdr:row>
      <xdr:rowOff>153574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170101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45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110153</xdr:rowOff>
    </xdr:from>
    <xdr:to>
      <xdr:col>55</xdr:col>
      <xdr:colOff>50800</xdr:colOff>
      <xdr:row>98</xdr:row>
      <xdr:rowOff>40303</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74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25080</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655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119362</xdr:rowOff>
    </xdr:from>
    <xdr:to>
      <xdr:col>50</xdr:col>
      <xdr:colOff>165100</xdr:colOff>
      <xdr:row>98</xdr:row>
      <xdr:rowOff>49512</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75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40639</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84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122504</xdr:rowOff>
    </xdr:from>
    <xdr:to>
      <xdr:col>46</xdr:col>
      <xdr:colOff>38100</xdr:colOff>
      <xdr:row>98</xdr:row>
      <xdr:rowOff>52654</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753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43781</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84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90446</xdr:rowOff>
    </xdr:from>
    <xdr:to>
      <xdr:col>41</xdr:col>
      <xdr:colOff>101600</xdr:colOff>
      <xdr:row>98</xdr:row>
      <xdr:rowOff>20596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721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11723</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81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130121</xdr:rowOff>
    </xdr:from>
    <xdr:to>
      <xdr:col>36</xdr:col>
      <xdr:colOff>165100</xdr:colOff>
      <xdr:row>98</xdr:row>
      <xdr:rowOff>60271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760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51398</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85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20032</xdr:rowOff>
    </xdr:from>
    <xdr:to>
      <xdr:col>85</xdr:col>
      <xdr:colOff>126364</xdr:colOff>
      <xdr:row>38</xdr:row>
      <xdr:rowOff>53897</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163532"/>
          <a:ext cx="1269" cy="1405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57724</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57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53897</xdr:rowOff>
    </xdr:from>
    <xdr:to>
      <xdr:col>86</xdr:col>
      <xdr:colOff>25400</xdr:colOff>
      <xdr:row>38</xdr:row>
      <xdr:rowOff>53897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56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138159</xdr:rowOff>
    </xdr:from>
    <xdr:ext cx="599010"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4938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20032</xdr:rowOff>
    </xdr:from>
    <xdr:to>
      <xdr:col>86</xdr:col>
      <xdr:colOff>25400</xdr:colOff>
      <xdr:row>30</xdr:row>
      <xdr:rowOff>20032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16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25990</xdr:rowOff>
    </xdr:from>
    <xdr:to>
      <xdr:col>85</xdr:col>
      <xdr:colOff>127000</xdr:colOff>
      <xdr:row>38</xdr:row>
      <xdr:rowOff>31691</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5481300" y="6541090"/>
          <a:ext cx="838200" cy="5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92264</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6264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69387</xdr:rowOff>
    </xdr:from>
    <xdr:to>
      <xdr:col>85</xdr:col>
      <xdr:colOff>177800</xdr:colOff>
      <xdr:row>37</xdr:row>
      <xdr:rowOff>170986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641303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25990</xdr:rowOff>
    </xdr:from>
    <xdr:to>
      <xdr:col>81</xdr:col>
      <xdr:colOff>50800</xdr:colOff>
      <xdr:row>38</xdr:row>
      <xdr:rowOff>45425</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6541090"/>
          <a:ext cx="889000" cy="1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97560</xdr:rowOff>
    </xdr:from>
    <xdr:to>
      <xdr:col>81</xdr:col>
      <xdr:colOff>101600</xdr:colOff>
      <xdr:row>38</xdr:row>
      <xdr:rowOff>27710</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44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44237</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216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36282</xdr:rowOff>
    </xdr:from>
    <xdr:to>
      <xdr:col>76</xdr:col>
      <xdr:colOff>114300</xdr:colOff>
      <xdr:row>38</xdr:row>
      <xdr:rowOff>45425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3703300" y="6551382"/>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101226</xdr:rowOff>
    </xdr:from>
    <xdr:to>
      <xdr:col>76</xdr:col>
      <xdr:colOff>165100</xdr:colOff>
      <xdr:row>38</xdr:row>
      <xdr:rowOff>31376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644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47903</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622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36282</xdr:rowOff>
    </xdr:from>
    <xdr:to>
      <xdr:col>71</xdr:col>
      <xdr:colOff>177800</xdr:colOff>
      <xdr:row>38</xdr:row>
      <xdr:rowOff>46564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2814300" y="6551382"/>
          <a:ext cx="889000" cy="10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110105</xdr:rowOff>
    </xdr:from>
    <xdr:to>
      <xdr:col>72</xdr:col>
      <xdr:colOff>38100</xdr:colOff>
      <xdr:row>38</xdr:row>
      <xdr:rowOff>40255</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45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56782</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622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73849</xdr:rowOff>
    </xdr:from>
    <xdr:to>
      <xdr:col>67</xdr:col>
      <xdr:colOff>101600</xdr:colOff>
      <xdr:row>38</xdr:row>
      <xdr:rowOff>3999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20526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19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152341</xdr:rowOff>
    </xdr:from>
    <xdr:to>
      <xdr:col>85</xdr:col>
      <xdr:colOff>177800</xdr:colOff>
      <xdr:row>38</xdr:row>
      <xdr:rowOff>82491</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49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67268</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41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146640</xdr:rowOff>
    </xdr:from>
    <xdr:to>
      <xdr:col>81</xdr:col>
      <xdr:colOff>101600</xdr:colOff>
      <xdr:row>38</xdr:row>
      <xdr:rowOff>76790</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49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67917</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58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166075</xdr:rowOff>
    </xdr:from>
    <xdr:to>
      <xdr:col>76</xdr:col>
      <xdr:colOff>165100</xdr:colOff>
      <xdr:row>38</xdr:row>
      <xdr:rowOff>96225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50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87352</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60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156932</xdr:rowOff>
    </xdr:from>
    <xdr:to>
      <xdr:col>72</xdr:col>
      <xdr:colOff>38100</xdr:colOff>
      <xdr:row>38</xdr:row>
      <xdr:rowOff>87082</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50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78209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59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167214</xdr:rowOff>
    </xdr:from>
    <xdr:to>
      <xdr:col>67</xdr:col>
      <xdr:colOff>101600</xdr:colOff>
      <xdr:row>38</xdr:row>
      <xdr:rowOff>97364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51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88491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603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98232</xdr:rowOff>
    </xdr:from>
    <xdr:to>
      <xdr:col>85</xdr:col>
      <xdr:colOff>126364</xdr:colOff>
      <xdr:row>58</xdr:row>
      <xdr:rowOff>133979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70732"/>
          <a:ext cx="1269" cy="14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137806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1008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133979</xdr:rowOff>
    </xdr:from>
    <xdr:to>
      <xdr:col>86</xdr:col>
      <xdr:colOff>25400</xdr:colOff>
      <xdr:row>58</xdr:row>
      <xdr:rowOff>133979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10078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44909</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445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472,698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98232</xdr:rowOff>
    </xdr:from>
    <xdr:to>
      <xdr:col>86</xdr:col>
      <xdr:colOff>25400</xdr:colOff>
      <xdr:row>50</xdr:row>
      <xdr:rowOff>98232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16488</xdr:rowOff>
    </xdr:from>
    <xdr:to>
      <xdr:col>85</xdr:col>
      <xdr:colOff>127000</xdr:colOff>
      <xdr:row>58</xdr:row>
      <xdr:rowOff>39932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960588"/>
          <a:ext cx="838200" cy="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92911</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694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70034</xdr:rowOff>
    </xdr:from>
    <xdr:to>
      <xdr:col>85</xdr:col>
      <xdr:colOff>177800</xdr:colOff>
      <xdr:row>58</xdr:row>
      <xdr:rowOff>184</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84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19326</xdr:rowOff>
    </xdr:from>
    <xdr:to>
      <xdr:col>81</xdr:col>
      <xdr:colOff>50800</xdr:colOff>
      <xdr:row>58</xdr:row>
      <xdr:rowOff>39932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4592300" y="9963426"/>
          <a:ext cx="889000" cy="20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70726</xdr:rowOff>
    </xdr:from>
    <xdr:to>
      <xdr:col>81</xdr:col>
      <xdr:colOff>101600</xdr:colOff>
      <xdr:row>58</xdr:row>
      <xdr:rowOff>876</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17403</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61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19326</xdr:rowOff>
    </xdr:from>
    <xdr:to>
      <xdr:col>76</xdr:col>
      <xdr:colOff>114300</xdr:colOff>
      <xdr:row>58</xdr:row>
      <xdr:rowOff>43469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9963426"/>
          <a:ext cx="889000" cy="24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95765</xdr:rowOff>
    </xdr:from>
    <xdr:to>
      <xdr:col>76</xdr:col>
      <xdr:colOff>165100</xdr:colOff>
      <xdr:row>58</xdr:row>
      <xdr:rowOff>25915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42442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643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126836</xdr:rowOff>
    </xdr:from>
    <xdr:to>
      <xdr:col>71</xdr:col>
      <xdr:colOff>177800</xdr:colOff>
      <xdr:row>58</xdr:row>
      <xdr:rowOff>43469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899486"/>
          <a:ext cx="889000" cy="88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118386</xdr:rowOff>
    </xdr:from>
    <xdr:to>
      <xdr:col>72</xdr:col>
      <xdr:colOff>38100</xdr:colOff>
      <xdr:row>58</xdr:row>
      <xdr:rowOff>48536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65063</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66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131054</xdr:rowOff>
    </xdr:from>
    <xdr:to>
      <xdr:col>67</xdr:col>
      <xdr:colOff>101600</xdr:colOff>
      <xdr:row>58</xdr:row>
      <xdr:rowOff>61204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52331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99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137138</xdr:rowOff>
    </xdr:from>
    <xdr:to>
      <xdr:col>85</xdr:col>
      <xdr:colOff>177800</xdr:colOff>
      <xdr:row>58</xdr:row>
      <xdr:rowOff>67288</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90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52065</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824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160582</xdr:rowOff>
    </xdr:from>
    <xdr:to>
      <xdr:col>81</xdr:col>
      <xdr:colOff>101600</xdr:colOff>
      <xdr:row>58</xdr:row>
      <xdr:rowOff>90732</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93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81859</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10025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139976</xdr:rowOff>
    </xdr:from>
    <xdr:to>
      <xdr:col>76</xdr:col>
      <xdr:colOff>165100</xdr:colOff>
      <xdr:row>58</xdr:row>
      <xdr:rowOff>70126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91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61253</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1000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164119</xdr:rowOff>
    </xdr:from>
    <xdr:to>
      <xdr:col>72</xdr:col>
      <xdr:colOff>38100</xdr:colOff>
      <xdr:row>58</xdr:row>
      <xdr:rowOff>94269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93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85396</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10029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76036</xdr:rowOff>
    </xdr:from>
    <xdr:to>
      <xdr:col>67</xdr:col>
      <xdr:colOff>101600</xdr:colOff>
      <xdr:row>58</xdr:row>
      <xdr:rowOff>6186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848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22713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623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3189</xdr:rowOff>
    </xdr:from>
    <xdr:to>
      <xdr:col>85</xdr:col>
      <xdr:colOff>126364</xdr:colOff>
      <xdr:row>78</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6317595" y="12004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2" name="災害復旧費最小値テキスト">
          <a:extLst>
            <a:ext uri="{FF2B5EF4-FFF2-40B4-BE49-F238E27FC236}">
              <a16:creationId xmlns:a16="http://schemas.microsoft.com/office/drawing/2014/main" id="{00000000-0008-0000-0700-00006E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121316</xdr:rowOff>
    </xdr:from>
    <xdr:ext cx="599010" cy="259045"/>
    <xdr:sp macro="" textlink="">
      <xdr:nvSpPr>
        <xdr:cNvPr id="624" name="災害復旧費最大値テキスト">
          <a:extLst>
            <a:ext uri="{FF2B5EF4-FFF2-40B4-BE49-F238E27FC236}">
              <a16:creationId xmlns:a16="http://schemas.microsoft.com/office/drawing/2014/main" id="{00000000-0008-0000-0700-000070020000}"/>
            </a:ext>
          </a:extLst>
        </xdr:cNvPr>
        <xdr:cNvSpPr txBox="1"/>
      </xdr:nvSpPr>
      <xdr:spPr>
        <a:xfrm>
          <a:off x="16370300" y="117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3189</xdr:rowOff>
    </xdr:from>
    <xdr:to>
      <xdr:col>86</xdr:col>
      <xdr:colOff>25400</xdr:colOff>
      <xdr:row>70</xdr:row>
      <xdr:rowOff>3189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200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171296</xdr:rowOff>
    </xdr:from>
    <xdr:ext cx="534377" cy="259045"/>
    <xdr:sp macro="" textlink="">
      <xdr:nvSpPr>
        <xdr:cNvPr id="627" name="災害復旧費平均値テキスト">
          <a:extLst>
            <a:ext uri="{FF2B5EF4-FFF2-40B4-BE49-F238E27FC236}">
              <a16:creationId xmlns:a16="http://schemas.microsoft.com/office/drawing/2014/main" id="{00000000-0008-0000-0700-000073020000}"/>
            </a:ext>
          </a:extLst>
        </xdr:cNvPr>
        <xdr:cNvSpPr txBox="1"/>
      </xdr:nvSpPr>
      <xdr:spPr>
        <a:xfrm>
          <a:off x="16370300" y="13201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148419</xdr:rowOff>
    </xdr:from>
    <xdr:to>
      <xdr:col>85</xdr:col>
      <xdr:colOff>177800</xdr:colOff>
      <xdr:row>78</xdr:row>
      <xdr:rowOff>78569</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6268700" y="13350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119687</xdr:rowOff>
    </xdr:from>
    <xdr:to>
      <xdr:col>81</xdr:col>
      <xdr:colOff>101600</xdr:colOff>
      <xdr:row>78</xdr:row>
      <xdr:rowOff>49837</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5430500" y="1332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66364</xdr:rowOff>
    </xdr:from>
    <xdr:ext cx="534377"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5214111" y="1309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138347</xdr:rowOff>
    </xdr:from>
    <xdr:to>
      <xdr:col>76</xdr:col>
      <xdr:colOff>114300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3703300" y="13511447"/>
          <a:ext cx="8890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132004</xdr:rowOff>
    </xdr:from>
    <xdr:to>
      <xdr:col>76</xdr:col>
      <xdr:colOff>165100</xdr:colOff>
      <xdr:row>78</xdr:row>
      <xdr:rowOff>62154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4541500" y="133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78681</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325111" y="13108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138347</xdr:rowOff>
    </xdr:from>
    <xdr:to>
      <xdr:col>71</xdr:col>
      <xdr:colOff>177800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2814300" y="13511447"/>
          <a:ext cx="8890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160150</xdr:rowOff>
    </xdr:from>
    <xdr:to>
      <xdr:col>72</xdr:col>
      <xdr:colOff>38100</xdr:colOff>
      <xdr:row>78</xdr:row>
      <xdr:rowOff>90300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3652500" y="1336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106827</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436111" y="1313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165683</xdr:rowOff>
    </xdr:from>
    <xdr:to>
      <xdr:col>67</xdr:col>
      <xdr:colOff>101600</xdr:colOff>
      <xdr:row>78</xdr:row>
      <xdr:rowOff>95833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2763500" y="1336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112360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547111" y="1314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46" name="災害復旧費該当値テキスト">
          <a:extLst>
            <a:ext uri="{FF2B5EF4-FFF2-40B4-BE49-F238E27FC236}">
              <a16:creationId xmlns:a16="http://schemas.microsoft.com/office/drawing/2014/main" id="{00000000-0008-0000-0700-000086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87547</xdr:rowOff>
    </xdr:from>
    <xdr:to>
      <xdr:col>72</xdr:col>
      <xdr:colOff>38100</xdr:colOff>
      <xdr:row>79</xdr:row>
      <xdr:rowOff>17697</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652500" y="1346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8824</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4017" y="13553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113257</xdr:rowOff>
    </xdr:from>
    <xdr:to>
      <xdr:col>85</xdr:col>
      <xdr:colOff>126364</xdr:colOff>
      <xdr:row>98</xdr:row>
      <xdr:rowOff>14639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543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18466</xdr:rowOff>
    </xdr:from>
    <xdr:ext cx="469744"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2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14639</xdr:rowOff>
    </xdr:from>
    <xdr:to>
      <xdr:col>86</xdr:col>
      <xdr:colOff>25400</xdr:colOff>
      <xdr:row>98</xdr:row>
      <xdr:rowOff>14639</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1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59934</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318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224,627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113257</xdr:rowOff>
    </xdr:from>
    <xdr:to>
      <xdr:col>86</xdr:col>
      <xdr:colOff>25400</xdr:colOff>
      <xdr:row>90</xdr:row>
      <xdr:rowOff>113257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543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112954</xdr:rowOff>
    </xdr:from>
    <xdr:to>
      <xdr:col>85</xdr:col>
      <xdr:colOff>127000</xdr:colOff>
      <xdr:row>96</xdr:row>
      <xdr:rowOff>123075</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572154"/>
          <a:ext cx="838200" cy="1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21359</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37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169932</xdr:rowOff>
    </xdr:from>
    <xdr:to>
      <xdr:col>85</xdr:col>
      <xdr:colOff>177800</xdr:colOff>
      <xdr:row>95</xdr:row>
      <xdr:rowOff>100082</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28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103073</xdr:rowOff>
    </xdr:from>
    <xdr:to>
      <xdr:col>81</xdr:col>
      <xdr:colOff>50800</xdr:colOff>
      <xdr:row>96</xdr:row>
      <xdr:rowOff>112954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4592300" y="16562273"/>
          <a:ext cx="889000" cy="9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2694</xdr:rowOff>
    </xdr:from>
    <xdr:to>
      <xdr:col>81</xdr:col>
      <xdr:colOff>101600</xdr:colOff>
      <xdr:row>95</xdr:row>
      <xdr:rowOff>104294</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29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120821</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06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102730</xdr:rowOff>
    </xdr:from>
    <xdr:to>
      <xdr:col>76</xdr:col>
      <xdr:colOff>114300</xdr:colOff>
      <xdr:row>96</xdr:row>
      <xdr:rowOff>103073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3703300" y="16561930"/>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169847</xdr:rowOff>
    </xdr:from>
    <xdr:to>
      <xdr:col>76</xdr:col>
      <xdr:colOff>165100</xdr:colOff>
      <xdr:row>95</xdr:row>
      <xdr:rowOff>99997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28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116524</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61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77857</xdr:rowOff>
    </xdr:from>
    <xdr:to>
      <xdr:col>71</xdr:col>
      <xdr:colOff>177800</xdr:colOff>
      <xdr:row>96</xdr:row>
      <xdr:rowOff>102730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814300" y="16537057"/>
          <a:ext cx="889000" cy="24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21349</xdr:rowOff>
    </xdr:from>
    <xdr:to>
      <xdr:col>72</xdr:col>
      <xdr:colOff>38100</xdr:colOff>
      <xdr:row>95</xdr:row>
      <xdr:rowOff>122949</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0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139476</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8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48437</xdr:rowOff>
    </xdr:from>
    <xdr:to>
      <xdr:col>67</xdr:col>
      <xdr:colOff>101600</xdr:colOff>
      <xdr:row>95</xdr:row>
      <xdr:rowOff>150037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166564</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11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72275</xdr:rowOff>
    </xdr:from>
    <xdr:to>
      <xdr:col>85</xdr:col>
      <xdr:colOff>177800</xdr:colOff>
      <xdr:row>97</xdr:row>
      <xdr:rowOff>2425</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53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50702</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50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62154</xdr:rowOff>
    </xdr:from>
    <xdr:to>
      <xdr:col>81</xdr:col>
      <xdr:colOff>101600</xdr:colOff>
      <xdr:row>96</xdr:row>
      <xdr:rowOff>163754</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52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154881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61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52273</xdr:rowOff>
    </xdr:from>
    <xdr:to>
      <xdr:col>76</xdr:col>
      <xdr:colOff>165100</xdr:colOff>
      <xdr:row>96</xdr:row>
      <xdr:rowOff>153873</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51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145000</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60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51930</xdr:rowOff>
    </xdr:from>
    <xdr:to>
      <xdr:col>72</xdr:col>
      <xdr:colOff>38100</xdr:colOff>
      <xdr:row>96</xdr:row>
      <xdr:rowOff>153530</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51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144657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60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27057</xdr:rowOff>
    </xdr:from>
    <xdr:to>
      <xdr:col>67</xdr:col>
      <xdr:colOff>101600</xdr:colOff>
      <xdr:row>96</xdr:row>
      <xdr:rowOff>128657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48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119784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57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131882</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446832"/>
          <a:ext cx="1269" cy="1207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160631</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5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78559</xdr:rowOff>
    </xdr:from>
    <xdr:ext cx="534377"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522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26,421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131882</xdr:rowOff>
    </xdr:from>
    <xdr:to>
      <xdr:col>116</xdr:col>
      <xdr:colOff>152400</xdr:colOff>
      <xdr:row>31</xdr:row>
      <xdr:rowOff>131882</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446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78081</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2173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55204</xdr:rowOff>
    </xdr:from>
    <xdr:to>
      <xdr:col>116</xdr:col>
      <xdr:colOff>114300</xdr:colOff>
      <xdr:row>38</xdr:row>
      <xdr:rowOff>156804</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70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46426</xdr:rowOff>
    </xdr:from>
    <xdr:to>
      <xdr:col>112</xdr:col>
      <xdr:colOff>38100</xdr:colOff>
      <xdr:row>38</xdr:row>
      <xdr:rowOff>148026</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164553</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36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70886</xdr:rowOff>
    </xdr:from>
    <xdr:to>
      <xdr:col>107</xdr:col>
      <xdr:colOff>101600</xdr:colOff>
      <xdr:row>39</xdr:row>
      <xdr:rowOff>1036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17563</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61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61833</xdr:rowOff>
    </xdr:from>
    <xdr:to>
      <xdr:col>102</xdr:col>
      <xdr:colOff>165100</xdr:colOff>
      <xdr:row>38</xdr:row>
      <xdr:rowOff>163433</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8511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2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72075</xdr:rowOff>
    </xdr:from>
    <xdr:to>
      <xdr:col>98</xdr:col>
      <xdr:colOff>38100</xdr:colOff>
      <xdr:row>39</xdr:row>
      <xdr:rowOff>2225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18752</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7017" y="6362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33631</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8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変動の大きなものとしては、総務費では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物価高騰対策支援事業終了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財政調整基金等への積立金の減となった。（△７７百万円）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一方で、</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民生費は障害者自立支援事業の増（２８百万円）、こども園費の増（３６百万円）土木費は町道維持管理事業の増（３０百万円）、社会資本整備交付金事業の増（２５百万円）、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教育費では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各教育施設整備費の増（５３百万円）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各コストは類似団体内平均は多くの項目で下回っているものの、人口規模が少ないため、多くの項目で全国平均、県内平均を上回っている。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lang="ja-JP" altLang="en-US"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人件費において職員の採用増や人事院勧告に準じた若手職員の大幅な給与増などにより約</a:t>
          </a:r>
          <a:r>
            <a:rPr lang="en-US" altLang="ja-JP"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9,980</a:t>
          </a:r>
          <a:r>
            <a:rPr lang="ja-JP" altLang="en-US"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万円の増、物件費ではシステム標準化業務が本格開始されたことに伴い約</a:t>
          </a:r>
          <a:r>
            <a:rPr lang="en-US" altLang="ja-JP"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3,500</a:t>
          </a:r>
          <a:r>
            <a:rPr lang="ja-JP" altLang="en-US"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万円の増、例年以上の降雪があったこと等から維持補修費が約</a:t>
          </a:r>
          <a:r>
            <a:rPr lang="en-US" altLang="ja-JP"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3,500</a:t>
          </a:r>
          <a:r>
            <a:rPr lang="ja-JP" altLang="en-US"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万円の増となった。一方、償還の進捗により公債費が約</a:t>
          </a:r>
          <a:r>
            <a:rPr lang="en-US" altLang="ja-JP"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1,500</a:t>
          </a:r>
          <a:r>
            <a:rPr lang="ja-JP" altLang="en-US"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万円の減額となったほか、余剰金が少なかったことやふるさと納税寄付金の減額等により積立金で約</a:t>
          </a:r>
          <a:r>
            <a:rPr lang="en-US" altLang="ja-JP"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8,300</a:t>
          </a:r>
          <a:r>
            <a:rPr lang="ja-JP" altLang="en-US"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万円の減となった。</a:t>
          </a:r>
        </a:p>
        <a:p>
          <a:r>
            <a:rPr lang="ja-JP" altLang="en-US"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　これらにより、一般会計の実質単年度収支は前年度比</a:t>
          </a:r>
          <a:r>
            <a:rPr lang="en-US" altLang="ja-JP"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5.84</a:t>
          </a:r>
          <a:r>
            <a:rPr lang="ja-JP" altLang="en-US" sz="1000" b="0" i="0" u="none" strike="noStrike" baseline="0">
              <a:solidFill>
                <a:schemeClr val="dk1"/>
              </a:solidFill>
              <a:latin typeface="ＭＳ ゴシック" panose="020B0609070205080204" pitchFamily="49" charset="-128"/>
              <a:ea typeface="ＭＳ ゴシック" panose="020B0609070205080204" pitchFamily="49" charset="-128"/>
              <a:cs typeface="+mn-cs"/>
            </a:rPr>
            <a:t>ポイント減少した。</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財政構造の脆弱な本町ではより一層の歳出削減が求められ、今後も行財政改革を実施していく必要がある。引き続き歳入確保・歳出削減に努め、今後も後年度に備えて基金積み立てを行えるように努める。</a:t>
          </a:r>
          <a:endParaRPr lang="ja-JP" altLang="ja-JP" sz="10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今年度も全会計で黒字となった。今後も引き続き健全な財政運営を行っていき、特に下水道事業会計においては下水道使用料の料金改定はじめ歳入確保・歳出削減に努める。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また、町有施設の老朽化による維持経費の上昇、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更新に要する費用の上昇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が予想</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されることから、それに備えた財政運営を行う必要がある。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7" zoomScale="85" zoomScaleNormal="85" workbookViewId="0">
      <selection activeCell="CD15" sqref="CD15:CS15"/>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4222754</v>
      </c>
      <c r="BO4" s="449"/>
      <c r="BP4" s="449"/>
      <c r="BQ4" s="449"/>
      <c r="BR4" s="449"/>
      <c r="BS4" s="449"/>
      <c r="BT4" s="449"/>
      <c r="BU4" s="450"/>
      <c r="BV4" s="448">
        <v>4124047</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5.3</v>
      </c>
      <c r="CU4" s="589"/>
      <c r="CV4" s="589"/>
      <c r="CW4" s="589"/>
      <c r="CX4" s="589"/>
      <c r="CY4" s="589"/>
      <c r="CZ4" s="589"/>
      <c r="DA4" s="590"/>
      <c r="DB4" s="588">
        <v>6.4</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4076694</v>
      </c>
      <c r="BO5" s="420"/>
      <c r="BP5" s="420"/>
      <c r="BQ5" s="420"/>
      <c r="BR5" s="420"/>
      <c r="BS5" s="420"/>
      <c r="BT5" s="420"/>
      <c r="BU5" s="421"/>
      <c r="BV5" s="419">
        <v>3938766</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92.8</v>
      </c>
      <c r="CU5" s="417"/>
      <c r="CV5" s="417"/>
      <c r="CW5" s="417"/>
      <c r="CX5" s="417"/>
      <c r="CY5" s="417"/>
      <c r="CZ5" s="417"/>
      <c r="DA5" s="418"/>
      <c r="DB5" s="416">
        <v>87.2</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146060</v>
      </c>
      <c r="BO6" s="420"/>
      <c r="BP6" s="420"/>
      <c r="BQ6" s="420"/>
      <c r="BR6" s="420"/>
      <c r="BS6" s="420"/>
      <c r="BT6" s="420"/>
      <c r="BU6" s="421"/>
      <c r="BV6" s="419">
        <v>185281</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93</v>
      </c>
      <c r="CU6" s="563"/>
      <c r="CV6" s="563"/>
      <c r="CW6" s="563"/>
      <c r="CX6" s="563"/>
      <c r="CY6" s="563"/>
      <c r="CZ6" s="563"/>
      <c r="DA6" s="564"/>
      <c r="DB6" s="562">
        <v>87.7</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12005</v>
      </c>
      <c r="BO7" s="420"/>
      <c r="BP7" s="420"/>
      <c r="BQ7" s="420"/>
      <c r="BR7" s="420"/>
      <c r="BS7" s="420"/>
      <c r="BT7" s="420"/>
      <c r="BU7" s="421"/>
      <c r="BV7" s="419">
        <v>21362</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2546977</v>
      </c>
      <c r="CU7" s="420"/>
      <c r="CV7" s="420"/>
      <c r="CW7" s="420"/>
      <c r="CX7" s="420"/>
      <c r="CY7" s="420"/>
      <c r="CZ7" s="420"/>
      <c r="DA7" s="421"/>
      <c r="DB7" s="419">
        <v>2549538</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134055</v>
      </c>
      <c r="BO8" s="420"/>
      <c r="BP8" s="420"/>
      <c r="BQ8" s="420"/>
      <c r="BR8" s="420"/>
      <c r="BS8" s="420"/>
      <c r="BT8" s="420"/>
      <c r="BU8" s="421"/>
      <c r="BV8" s="419">
        <v>163919</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0.36</v>
      </c>
      <c r="CU8" s="523"/>
      <c r="CV8" s="523"/>
      <c r="CW8" s="523"/>
      <c r="CX8" s="523"/>
      <c r="CY8" s="523"/>
      <c r="CZ8" s="523"/>
      <c r="DA8" s="524"/>
      <c r="DB8" s="522">
        <v>0.36</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0"/>
      <c r="L9" s="553" t="s">
        <v>108</v>
      </c>
      <c r="M9" s="554"/>
      <c r="N9" s="554"/>
      <c r="O9" s="554"/>
      <c r="P9" s="554"/>
      <c r="Q9" s="555"/>
      <c r="R9" s="556">
        <v>6362</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104</v>
      </c>
      <c r="AV9" s="478"/>
      <c r="AW9" s="478"/>
      <c r="AX9" s="478"/>
      <c r="AY9" s="433" t="s">
        <v>111</v>
      </c>
      <c r="AZ9" s="434"/>
      <c r="BA9" s="434"/>
      <c r="BB9" s="434"/>
      <c r="BC9" s="434"/>
      <c r="BD9" s="434"/>
      <c r="BE9" s="434"/>
      <c r="BF9" s="434"/>
      <c r="BG9" s="434"/>
      <c r="BH9" s="434"/>
      <c r="BI9" s="434"/>
      <c r="BJ9" s="434"/>
      <c r="BK9" s="434"/>
      <c r="BL9" s="434"/>
      <c r="BM9" s="435"/>
      <c r="BN9" s="419">
        <v>-29864</v>
      </c>
      <c r="BO9" s="420"/>
      <c r="BP9" s="420"/>
      <c r="BQ9" s="420"/>
      <c r="BR9" s="420"/>
      <c r="BS9" s="420"/>
      <c r="BT9" s="420"/>
      <c r="BU9" s="421"/>
      <c r="BV9" s="419">
        <v>18521</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8.3000000000000007</v>
      </c>
      <c r="CU9" s="417"/>
      <c r="CV9" s="417"/>
      <c r="CW9" s="417"/>
      <c r="CX9" s="417"/>
      <c r="CY9" s="417"/>
      <c r="CZ9" s="417"/>
      <c r="DA9" s="418"/>
      <c r="DB9" s="416">
        <v>8.6999999999999993</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113</v>
      </c>
      <c r="M10" s="376"/>
      <c r="N10" s="376"/>
      <c r="O10" s="376"/>
      <c r="P10" s="376"/>
      <c r="Q10" s="377"/>
      <c r="R10" s="372">
        <v>7039</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104</v>
      </c>
      <c r="AV10" s="478"/>
      <c r="AW10" s="478"/>
      <c r="AX10" s="478"/>
      <c r="AY10" s="433" t="s">
        <v>115</v>
      </c>
      <c r="AZ10" s="434"/>
      <c r="BA10" s="434"/>
      <c r="BB10" s="434"/>
      <c r="BC10" s="434"/>
      <c r="BD10" s="434"/>
      <c r="BE10" s="434"/>
      <c r="BF10" s="434"/>
      <c r="BG10" s="434"/>
      <c r="BH10" s="434"/>
      <c r="BI10" s="434"/>
      <c r="BJ10" s="434"/>
      <c r="BK10" s="434"/>
      <c r="BL10" s="434"/>
      <c r="BM10" s="435"/>
      <c r="BN10" s="419">
        <v>82399</v>
      </c>
      <c r="BO10" s="420"/>
      <c r="BP10" s="420"/>
      <c r="BQ10" s="420"/>
      <c r="BR10" s="420"/>
      <c r="BS10" s="420"/>
      <c r="BT10" s="420"/>
      <c r="BU10" s="421"/>
      <c r="BV10" s="419">
        <v>163006</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6410</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20000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6301</v>
      </c>
      <c r="S13" s="507"/>
      <c r="T13" s="507"/>
      <c r="U13" s="507"/>
      <c r="V13" s="508"/>
      <c r="W13" s="509" t="s">
        <v>131</v>
      </c>
      <c r="X13" s="405"/>
      <c r="Y13" s="405"/>
      <c r="Z13" s="405"/>
      <c r="AA13" s="405"/>
      <c r="AB13" s="406"/>
      <c r="AC13" s="372">
        <v>128</v>
      </c>
      <c r="AD13" s="373"/>
      <c r="AE13" s="373"/>
      <c r="AF13" s="373"/>
      <c r="AG13" s="374"/>
      <c r="AH13" s="372">
        <v>137</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32535</v>
      </c>
      <c r="BO13" s="420"/>
      <c r="BP13" s="420"/>
      <c r="BQ13" s="420"/>
      <c r="BR13" s="420"/>
      <c r="BS13" s="420"/>
      <c r="BT13" s="420"/>
      <c r="BU13" s="421"/>
      <c r="BV13" s="419">
        <v>181527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9</v>
      </c>
      <c r="CU13" s="417"/>
      <c r="CV13" s="417"/>
      <c r="CW13" s="417"/>
      <c r="CX13" s="417"/>
      <c r="CY13" s="417"/>
      <c r="CZ13" s="417"/>
      <c r="DA13" s="418"/>
      <c r="DB13" s="416">
        <v>9.1999999999999993</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6511</v>
      </c>
      <c r="S14" s="507"/>
      <c r="T14" s="507"/>
      <c r="U14" s="507"/>
      <c r="V14" s="508"/>
      <c r="W14" s="510"/>
      <c r="X14" s="408"/>
      <c r="Y14" s="408"/>
      <c r="Z14" s="408"/>
      <c r="AA14" s="408"/>
      <c r="AB14" s="409"/>
      <c r="AC14" s="499">
        <v>4.5</v>
      </c>
      <c r="AD14" s="500"/>
      <c r="AE14" s="500"/>
      <c r="AF14" s="500"/>
      <c r="AG14" s="501"/>
      <c r="AH14" s="499">
        <v>4.4000000000000004</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6414</v>
      </c>
      <c r="S15" s="507"/>
      <c r="T15" s="507"/>
      <c r="U15" s="507"/>
      <c r="V15" s="508"/>
      <c r="W15" s="509" t="s">
        <v>137</v>
      </c>
      <c r="X15" s="405"/>
      <c r="Y15" s="405"/>
      <c r="Z15" s="405"/>
      <c r="AA15" s="405"/>
      <c r="AB15" s="406"/>
      <c r="AC15" s="372">
        <v>1143</v>
      </c>
      <c r="AD15" s="373"/>
      <c r="AE15" s="373"/>
      <c r="AF15" s="373"/>
      <c r="AG15" s="374"/>
      <c r="AH15" s="372">
        <v>1252</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832860</v>
      </c>
      <c r="BO15" s="449"/>
      <c r="BP15" s="449"/>
      <c r="BQ15" s="449"/>
      <c r="BR15" s="449"/>
      <c r="BS15" s="449"/>
      <c r="BT15" s="449"/>
      <c r="BU15" s="450"/>
      <c r="BV15" s="448">
        <v>824477</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40.5</v>
      </c>
      <c r="AD16" s="500"/>
      <c r="AE16" s="500"/>
      <c r="AF16" s="500"/>
      <c r="AG16" s="501"/>
      <c r="AH16" s="499">
        <v>40.6</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2322281</v>
      </c>
      <c r="BO16" s="420"/>
      <c r="BP16" s="420"/>
      <c r="BQ16" s="420"/>
      <c r="BR16" s="420"/>
      <c r="BS16" s="420"/>
      <c r="BT16" s="420"/>
      <c r="BU16" s="421"/>
      <c r="BV16" s="419">
        <v>2321874</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1551</v>
      </c>
      <c r="AD17" s="373"/>
      <c r="AE17" s="373"/>
      <c r="AF17" s="373"/>
      <c r="AG17" s="374"/>
      <c r="AH17" s="372">
        <v>1695</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1050968</v>
      </c>
      <c r="BO17" s="420"/>
      <c r="BP17" s="420"/>
      <c r="BQ17" s="420"/>
      <c r="BR17" s="420"/>
      <c r="BS17" s="420"/>
      <c r="BT17" s="420"/>
      <c r="BU17" s="421"/>
      <c r="BV17" s="419">
        <v>1039834</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13.63</v>
      </c>
      <c r="M18" s="472"/>
      <c r="N18" s="472"/>
      <c r="O18" s="472"/>
      <c r="P18" s="472"/>
      <c r="Q18" s="472"/>
      <c r="R18" s="473"/>
      <c r="S18" s="473"/>
      <c r="T18" s="473"/>
      <c r="U18" s="473"/>
      <c r="V18" s="474"/>
      <c r="W18" s="490"/>
      <c r="X18" s="491"/>
      <c r="Y18" s="491"/>
      <c r="Z18" s="491"/>
      <c r="AA18" s="491"/>
      <c r="AB18" s="515"/>
      <c r="AC18" s="389">
        <v>55</v>
      </c>
      <c r="AD18" s="390"/>
      <c r="AE18" s="390"/>
      <c r="AF18" s="390"/>
      <c r="AG18" s="475"/>
      <c r="AH18" s="389">
        <v>55</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2405643</v>
      </c>
      <c r="BO18" s="420"/>
      <c r="BP18" s="420"/>
      <c r="BQ18" s="420"/>
      <c r="BR18" s="420"/>
      <c r="BS18" s="420"/>
      <c r="BT18" s="420"/>
      <c r="BU18" s="421"/>
      <c r="BV18" s="419">
        <v>2297051</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467</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3323951</v>
      </c>
      <c r="BO19" s="420"/>
      <c r="BP19" s="420"/>
      <c r="BQ19" s="420"/>
      <c r="BR19" s="420"/>
      <c r="BS19" s="420"/>
      <c r="BT19" s="420"/>
      <c r="BU19" s="421"/>
      <c r="BV19" s="419">
        <v>3335378</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2211</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1561579</v>
      </c>
      <c r="BO22" s="449"/>
      <c r="BP22" s="449"/>
      <c r="BQ22" s="449"/>
      <c r="BR22" s="449"/>
      <c r="BS22" s="449"/>
      <c r="BT22" s="449"/>
      <c r="BU22" s="450"/>
      <c r="BV22" s="448">
        <v>1683528</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333173</v>
      </c>
      <c r="BO23" s="420"/>
      <c r="BP23" s="420"/>
      <c r="BQ23" s="420"/>
      <c r="BR23" s="420"/>
      <c r="BS23" s="420"/>
      <c r="BT23" s="420"/>
      <c r="BU23" s="421"/>
      <c r="BV23" s="419">
        <v>256758</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6600</v>
      </c>
      <c r="R24" s="373"/>
      <c r="S24" s="373"/>
      <c r="T24" s="373"/>
      <c r="U24" s="373"/>
      <c r="V24" s="374"/>
      <c r="W24" s="462"/>
      <c r="X24" s="399"/>
      <c r="Y24" s="400"/>
      <c r="Z24" s="375" t="s">
        <v>162</v>
      </c>
      <c r="AA24" s="376"/>
      <c r="AB24" s="376"/>
      <c r="AC24" s="376"/>
      <c r="AD24" s="376"/>
      <c r="AE24" s="376"/>
      <c r="AF24" s="376"/>
      <c r="AG24" s="377"/>
      <c r="AH24" s="372">
        <v>93</v>
      </c>
      <c r="AI24" s="373"/>
      <c r="AJ24" s="373"/>
      <c r="AK24" s="373"/>
      <c r="AL24" s="374"/>
      <c r="AM24" s="372">
        <v>274071</v>
      </c>
      <c r="AN24" s="373"/>
      <c r="AO24" s="373"/>
      <c r="AP24" s="373"/>
      <c r="AQ24" s="373"/>
      <c r="AR24" s="374"/>
      <c r="AS24" s="372">
        <v>2947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723024</v>
      </c>
      <c r="BO24" s="420"/>
      <c r="BP24" s="420"/>
      <c r="BQ24" s="420"/>
      <c r="BR24" s="420"/>
      <c r="BS24" s="420"/>
      <c r="BT24" s="420"/>
      <c r="BU24" s="421"/>
      <c r="BV24" s="419">
        <v>706110</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1</v>
      </c>
      <c r="M25" s="373"/>
      <c r="N25" s="373"/>
      <c r="O25" s="373"/>
      <c r="P25" s="374"/>
      <c r="Q25" s="372">
        <v>5580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460034</v>
      </c>
      <c r="BO25" s="449"/>
      <c r="BP25" s="449"/>
      <c r="BQ25" s="449"/>
      <c r="BR25" s="449"/>
      <c r="BS25" s="449"/>
      <c r="BT25" s="449"/>
      <c r="BU25" s="450"/>
      <c r="BV25" s="448">
        <v>488444</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5300</v>
      </c>
      <c r="R26" s="373"/>
      <c r="S26" s="373"/>
      <c r="T26" s="373"/>
      <c r="U26" s="373"/>
      <c r="V26" s="374"/>
      <c r="W26" s="462"/>
      <c r="X26" s="399"/>
      <c r="Y26" s="400"/>
      <c r="Z26" s="375" t="s">
        <v>168</v>
      </c>
      <c r="AA26" s="430"/>
      <c r="AB26" s="430"/>
      <c r="AC26" s="430"/>
      <c r="AD26" s="430"/>
      <c r="AE26" s="430"/>
      <c r="AF26" s="430"/>
      <c r="AG26" s="431"/>
      <c r="AH26" s="372">
        <v>1</v>
      </c>
      <c r="AI26" s="373"/>
      <c r="AJ26" s="373"/>
      <c r="AK26" s="373"/>
      <c r="AL26" s="374"/>
      <c r="AM26" s="372" t="s">
        <v>169</v>
      </c>
      <c r="AN26" s="373"/>
      <c r="AO26" s="373"/>
      <c r="AP26" s="373"/>
      <c r="AQ26" s="373"/>
      <c r="AR26" s="374"/>
      <c r="AS26" s="372" t="s">
        <v>169</v>
      </c>
      <c r="AT26" s="373"/>
      <c r="AU26" s="373"/>
      <c r="AV26" s="373"/>
      <c r="AW26" s="373"/>
      <c r="AX26" s="432"/>
      <c r="AY26" s="459" t="s">
        <v>170</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171</v>
      </c>
      <c r="F27" s="376"/>
      <c r="G27" s="376"/>
      <c r="H27" s="376"/>
      <c r="I27" s="376"/>
      <c r="J27" s="376"/>
      <c r="K27" s="377"/>
      <c r="L27" s="372">
        <v>1</v>
      </c>
      <c r="M27" s="373"/>
      <c r="N27" s="373"/>
      <c r="O27" s="373"/>
      <c r="P27" s="374"/>
      <c r="Q27" s="372">
        <v>2800</v>
      </c>
      <c r="R27" s="373"/>
      <c r="S27" s="373"/>
      <c r="T27" s="373"/>
      <c r="U27" s="373"/>
      <c r="V27" s="374"/>
      <c r="W27" s="462"/>
      <c r="X27" s="399"/>
      <c r="Y27" s="400"/>
      <c r="Z27" s="375" t="s">
        <v>172</v>
      </c>
      <c r="AA27" s="376"/>
      <c r="AB27" s="376"/>
      <c r="AC27" s="376"/>
      <c r="AD27" s="376"/>
      <c r="AE27" s="376"/>
      <c r="AF27" s="376"/>
      <c r="AG27" s="377"/>
      <c r="AH27" s="372">
        <v>3</v>
      </c>
      <c r="AI27" s="373"/>
      <c r="AJ27" s="373"/>
      <c r="AK27" s="373"/>
      <c r="AL27" s="374"/>
      <c r="AM27" s="372">
        <v>11214</v>
      </c>
      <c r="AN27" s="373"/>
      <c r="AO27" s="373"/>
      <c r="AP27" s="373"/>
      <c r="AQ27" s="373"/>
      <c r="AR27" s="374"/>
      <c r="AS27" s="372">
        <v>3738</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v>193000</v>
      </c>
      <c r="BO27" s="454"/>
      <c r="BP27" s="454"/>
      <c r="BQ27" s="454"/>
      <c r="BR27" s="454"/>
      <c r="BS27" s="454"/>
      <c r="BT27" s="454"/>
      <c r="BU27" s="455"/>
      <c r="BV27" s="453">
        <v>193000</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174</v>
      </c>
      <c r="F28" s="376"/>
      <c r="G28" s="376"/>
      <c r="H28" s="376"/>
      <c r="I28" s="376"/>
      <c r="J28" s="376"/>
      <c r="K28" s="377"/>
      <c r="L28" s="372">
        <v>1</v>
      </c>
      <c r="M28" s="373"/>
      <c r="N28" s="373"/>
      <c r="O28" s="373"/>
      <c r="P28" s="374"/>
      <c r="Q28" s="372">
        <v>2000</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834746</v>
      </c>
      <c r="BO28" s="449"/>
      <c r="BP28" s="449"/>
      <c r="BQ28" s="449"/>
      <c r="BR28" s="449"/>
      <c r="BS28" s="449"/>
      <c r="BT28" s="449"/>
      <c r="BU28" s="450"/>
      <c r="BV28" s="448">
        <v>772347</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177</v>
      </c>
      <c r="F29" s="376"/>
      <c r="G29" s="376"/>
      <c r="H29" s="376"/>
      <c r="I29" s="376"/>
      <c r="J29" s="376"/>
      <c r="K29" s="377"/>
      <c r="L29" s="372">
        <v>8</v>
      </c>
      <c r="M29" s="373"/>
      <c r="N29" s="373"/>
      <c r="O29" s="373"/>
      <c r="P29" s="374"/>
      <c r="Q29" s="372">
        <v>1770</v>
      </c>
      <c r="R29" s="373"/>
      <c r="S29" s="373"/>
      <c r="T29" s="373"/>
      <c r="U29" s="373"/>
      <c r="V29" s="374"/>
      <c r="W29" s="463"/>
      <c r="X29" s="464"/>
      <c r="Y29" s="465"/>
      <c r="Z29" s="375" t="s">
        <v>178</v>
      </c>
      <c r="AA29" s="376"/>
      <c r="AB29" s="376"/>
      <c r="AC29" s="376"/>
      <c r="AD29" s="376"/>
      <c r="AE29" s="376"/>
      <c r="AF29" s="376"/>
      <c r="AG29" s="377"/>
      <c r="AH29" s="372">
        <v>96</v>
      </c>
      <c r="AI29" s="373"/>
      <c r="AJ29" s="373"/>
      <c r="AK29" s="373"/>
      <c r="AL29" s="374"/>
      <c r="AM29" s="372">
        <v>285285</v>
      </c>
      <c r="AN29" s="373"/>
      <c r="AO29" s="373"/>
      <c r="AP29" s="373"/>
      <c r="AQ29" s="373"/>
      <c r="AR29" s="374"/>
      <c r="AS29" s="372">
        <v>2972</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129449</v>
      </c>
      <c r="BO29" s="420"/>
      <c r="BP29" s="420"/>
      <c r="BQ29" s="420"/>
      <c r="BR29" s="420"/>
      <c r="BS29" s="420"/>
      <c r="BT29" s="420"/>
      <c r="BU29" s="421"/>
      <c r="BV29" s="419">
        <v>126233</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97.2</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433048</v>
      </c>
      <c r="BO30" s="454"/>
      <c r="BP30" s="454"/>
      <c r="BQ30" s="454"/>
      <c r="BR30" s="454"/>
      <c r="BS30" s="454"/>
      <c r="BT30" s="454"/>
      <c r="BU30" s="455"/>
      <c r="BV30" s="453">
        <v>455870</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国民健康保険事業会計</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滋賀県市町村職員退職手当組合</v>
      </c>
      <c r="BZ34" s="368"/>
      <c r="CA34" s="368"/>
      <c r="CB34" s="368"/>
      <c r="CC34" s="368"/>
      <c r="CD34" s="368"/>
      <c r="CE34" s="368"/>
      <c r="CF34" s="368"/>
      <c r="CG34" s="368"/>
      <c r="CH34" s="368"/>
      <c r="CI34" s="368"/>
      <c r="CJ34" s="368"/>
      <c r="CK34" s="368"/>
      <c r="CL34" s="368"/>
      <c r="CM34" s="368"/>
      <c r="CN34" s="169"/>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墓地公園会計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介護保険事業会計</v>
      </c>
      <c r="X35" s="368"/>
      <c r="Y35" s="368"/>
      <c r="Z35" s="368"/>
      <c r="AA35" s="368"/>
      <c r="AB35" s="368"/>
      <c r="AC35" s="368"/>
      <c r="AD35" s="368"/>
      <c r="AE35" s="368"/>
      <c r="AF35" s="368"/>
      <c r="AG35" s="368"/>
      <c r="AH35" s="368"/>
      <c r="AI35" s="368"/>
      <c r="AJ35" s="368"/>
      <c r="AK35" s="368"/>
      <c r="AL35" s="169"/>
      <c r="AM35" s="367">
        <f t="shared" ref="AM35:AM43" si="0">IF(AO35="","",AM34+1)</f>
        <v>7</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彦根市犬上郡営林組合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後期高齢者医療事業会計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大滝山林組合（一般会計）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大滝山林組合（高取山森林空間利活用特別会計）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滋賀県市町村議会議員公務災害補償等組合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13</v>
      </c>
      <c r="BX39" s="367"/>
      <c r="BY39" s="368" t="str">
        <f>IF('各会計、関係団体の財政状況及び健全化判断比率'!B73="","",'各会計、関係団体の財政状況及び健全化判断比率'!B73)</f>
        <v>湖東広域衛生管理組合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14</v>
      </c>
      <c r="BX40" s="367"/>
      <c r="BY40" s="368" t="str">
        <f>IF('各会計、関係団体の財政状況及び健全化判断比率'!B74="","",'各会計、関係団体の財政状況及び健全化判断比率'!B74)</f>
        <v>彦根愛知犬上広域行政組合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15</v>
      </c>
      <c r="BX41" s="367"/>
      <c r="BY41" s="368" t="str">
        <f>IF('各会計、関係団体の財政状況及び健全化判断比率'!B75="","",'各会計、関係団体の財政状況及び健全化判断比率'!B75)</f>
        <v>滋賀県市町村職員研修センター</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16</v>
      </c>
      <c r="BX42" s="367"/>
      <c r="BY42" s="368" t="str">
        <f>IF('各会計、関係団体の財政状況及び健全化判断比率'!B76="","",'各会計、関係団体の財政状況及び健全化判断比率'!B76)</f>
        <v>滋賀県後期高齢者医療広域連合（一般会計）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f t="shared" si="2"/>
        <v>17</v>
      </c>
      <c r="BX43" s="367"/>
      <c r="BY43" s="368" t="str">
        <f>IF('各会計、関係団体の財政状況及び健全化判断比率'!B77="","",'各会計、関係団体の財政状況及び健全化判断比率'!B77)</f>
        <v>滋賀県後期高齢者医療広域連合（後期高齢者医療特別会計）</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1quBw9DGZfai2FLsI1V6BQ4qx40DNAy/idsFFThQ852mP9euFcyllZRxfCa1HmhbsKg/bfaxhNS6nYXaso8BPg==" saltValue="GCpqKToL/mX152v1BsFUW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3" zoomScale="70" zoomScaleNormal="70" zoomScaleSheetLayoutView="100" workbookViewId="0">
      <selection activeCell="O44" sqref="O44"/>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1" t="s">
        <v>532</v>
      </c>
      <c r="D34" s="1151"/>
      <c r="E34" s="1152"/>
      <c r="F34" s="32">
        <v>15.33</v>
      </c>
      <c r="G34" s="33">
        <v>14.8</v>
      </c>
      <c r="H34" s="33">
        <v>14.51</v>
      </c>
      <c r="I34" s="33">
        <v>14.22</v>
      </c>
      <c r="J34" s="34">
        <v>13.96</v>
      </c>
      <c r="K34" s="22"/>
      <c r="L34" s="22"/>
      <c r="M34" s="22"/>
      <c r="N34" s="22"/>
      <c r="O34" s="22"/>
      <c r="P34" s="22"/>
    </row>
    <row r="35" spans="1:16" ht="39" customHeight="1" x14ac:dyDescent="0.15">
      <c r="A35" s="22"/>
      <c r="B35" s="35"/>
      <c r="C35" s="1145" t="s">
        <v>533</v>
      </c>
      <c r="D35" s="1146"/>
      <c r="E35" s="1147"/>
      <c r="F35" s="36">
        <v>1.43</v>
      </c>
      <c r="G35" s="37">
        <v>2.4</v>
      </c>
      <c r="H35" s="37">
        <v>2.61</v>
      </c>
      <c r="I35" s="37">
        <v>2.98</v>
      </c>
      <c r="J35" s="38">
        <v>6.5</v>
      </c>
      <c r="K35" s="22"/>
      <c r="L35" s="22"/>
      <c r="M35" s="22"/>
      <c r="N35" s="22"/>
      <c r="O35" s="22"/>
      <c r="P35" s="22"/>
    </row>
    <row r="36" spans="1:16" ht="39" customHeight="1" x14ac:dyDescent="0.15">
      <c r="A36" s="22"/>
      <c r="B36" s="35"/>
      <c r="C36" s="1145" t="s">
        <v>534</v>
      </c>
      <c r="D36" s="1146"/>
      <c r="E36" s="1147"/>
      <c r="F36" s="36">
        <v>5.15</v>
      </c>
      <c r="G36" s="37">
        <v>5.07</v>
      </c>
      <c r="H36" s="37">
        <v>5.78</v>
      </c>
      <c r="I36" s="37">
        <v>6.39</v>
      </c>
      <c r="J36" s="38">
        <v>5.26</v>
      </c>
      <c r="K36" s="22"/>
      <c r="L36" s="22"/>
      <c r="M36" s="22"/>
      <c r="N36" s="22"/>
      <c r="O36" s="22"/>
      <c r="P36" s="22"/>
    </row>
    <row r="37" spans="1:16" ht="39" customHeight="1" x14ac:dyDescent="0.15">
      <c r="A37" s="22"/>
      <c r="B37" s="35"/>
      <c r="C37" s="1145" t="s">
        <v>535</v>
      </c>
      <c r="D37" s="1146"/>
      <c r="E37" s="1147"/>
      <c r="F37" s="36">
        <v>2.3199999999999998</v>
      </c>
      <c r="G37" s="37">
        <v>3.11</v>
      </c>
      <c r="H37" s="37">
        <v>2.3199999999999998</v>
      </c>
      <c r="I37" s="37">
        <v>1.1000000000000001</v>
      </c>
      <c r="J37" s="38">
        <v>1.66</v>
      </c>
      <c r="K37" s="22"/>
      <c r="L37" s="22"/>
      <c r="M37" s="22"/>
      <c r="N37" s="22"/>
      <c r="O37" s="22"/>
      <c r="P37" s="22"/>
    </row>
    <row r="38" spans="1:16" ht="39" customHeight="1" x14ac:dyDescent="0.15">
      <c r="A38" s="22"/>
      <c r="B38" s="35"/>
      <c r="C38" s="1145" t="s">
        <v>536</v>
      </c>
      <c r="D38" s="1146"/>
      <c r="E38" s="1147"/>
      <c r="F38" s="36">
        <v>2.5299999999999998</v>
      </c>
      <c r="G38" s="37">
        <v>1.79</v>
      </c>
      <c r="H38" s="37">
        <v>1.04</v>
      </c>
      <c r="I38" s="37">
        <v>0.03</v>
      </c>
      <c r="J38" s="38">
        <v>0.3</v>
      </c>
      <c r="K38" s="22"/>
      <c r="L38" s="22"/>
      <c r="M38" s="22"/>
      <c r="N38" s="22"/>
      <c r="O38" s="22"/>
      <c r="P38" s="22"/>
    </row>
    <row r="39" spans="1:16" ht="39" customHeight="1" x14ac:dyDescent="0.15">
      <c r="A39" s="22"/>
      <c r="B39" s="35"/>
      <c r="C39" s="1145" t="s">
        <v>537</v>
      </c>
      <c r="D39" s="1146"/>
      <c r="E39" s="1147"/>
      <c r="F39" s="36">
        <v>0</v>
      </c>
      <c r="G39" s="37">
        <v>0.04</v>
      </c>
      <c r="H39" s="37">
        <v>0.02</v>
      </c>
      <c r="I39" s="37">
        <v>0.26</v>
      </c>
      <c r="J39" s="38">
        <v>0.24</v>
      </c>
      <c r="K39" s="22"/>
      <c r="L39" s="22"/>
      <c r="M39" s="22"/>
      <c r="N39" s="22"/>
      <c r="O39" s="22"/>
      <c r="P39" s="22"/>
    </row>
    <row r="40" spans="1:16" ht="39" customHeight="1" x14ac:dyDescent="0.15">
      <c r="A40" s="22"/>
      <c r="B40" s="35"/>
      <c r="C40" s="1145" t="s">
        <v>538</v>
      </c>
      <c r="D40" s="1146"/>
      <c r="E40" s="1147"/>
      <c r="F40" s="36">
        <v>0.22</v>
      </c>
      <c r="G40" s="37">
        <v>0</v>
      </c>
      <c r="H40" s="37">
        <v>0</v>
      </c>
      <c r="I40" s="37">
        <v>0.03</v>
      </c>
      <c r="J40" s="38">
        <v>0</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539</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540</v>
      </c>
      <c r="D43" s="1149"/>
      <c r="E43" s="1150"/>
      <c r="F43" s="41">
        <v>0</v>
      </c>
      <c r="G43" s="42" t="s">
        <v>487</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ddZ6sc9qjHNK+FgFQhqk4X70cN8zNmSX5DKiwCml0BZxqLCBelL9xXRxMyNqo7ivgLoum9goYRSJpacUO4tUvQ==" saltValue="+Pq/mWxVpCU5wFdEcPOxj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tabSelected="1" topLeftCell="A7" zoomScale="55" zoomScaleNormal="55" zoomScaleSheetLayoutView="55" workbookViewId="0">
      <selection activeCell="S55" sqref="S5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345</v>
      </c>
      <c r="L45" s="60">
        <v>310</v>
      </c>
      <c r="M45" s="60">
        <v>298</v>
      </c>
      <c r="N45" s="60">
        <v>291</v>
      </c>
      <c r="O45" s="61">
        <v>275</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15">
      <c r="A48" s="48"/>
      <c r="B48" s="1178"/>
      <c r="C48" s="1179"/>
      <c r="D48" s="62"/>
      <c r="E48" s="1155" t="s">
        <v>13</v>
      </c>
      <c r="F48" s="1155"/>
      <c r="G48" s="1155"/>
      <c r="H48" s="1155"/>
      <c r="I48" s="1155"/>
      <c r="J48" s="1156"/>
      <c r="K48" s="63">
        <v>236</v>
      </c>
      <c r="L48" s="64">
        <v>231</v>
      </c>
      <c r="M48" s="64">
        <v>229</v>
      </c>
      <c r="N48" s="64">
        <v>200</v>
      </c>
      <c r="O48" s="65">
        <v>177</v>
      </c>
      <c r="P48" s="48"/>
      <c r="Q48" s="48"/>
      <c r="R48" s="48"/>
      <c r="S48" s="48"/>
      <c r="T48" s="48"/>
      <c r="U48" s="48"/>
    </row>
    <row r="49" spans="1:21" ht="30.75" customHeight="1" x14ac:dyDescent="0.15">
      <c r="A49" s="48"/>
      <c r="B49" s="1178"/>
      <c r="C49" s="1179"/>
      <c r="D49" s="62"/>
      <c r="E49" s="1155" t="s">
        <v>14</v>
      </c>
      <c r="F49" s="1155"/>
      <c r="G49" s="1155"/>
      <c r="H49" s="1155"/>
      <c r="I49" s="1155"/>
      <c r="J49" s="1156"/>
      <c r="K49" s="63">
        <v>3</v>
      </c>
      <c r="L49" s="64">
        <v>3</v>
      </c>
      <c r="M49" s="64">
        <v>3</v>
      </c>
      <c r="N49" s="64">
        <v>3</v>
      </c>
      <c r="O49" s="65">
        <v>4</v>
      </c>
      <c r="P49" s="48"/>
      <c r="Q49" s="48"/>
      <c r="R49" s="48"/>
      <c r="S49" s="48"/>
      <c r="T49" s="48"/>
      <c r="U49" s="48"/>
    </row>
    <row r="50" spans="1:21" ht="30.75" customHeight="1" x14ac:dyDescent="0.15">
      <c r="A50" s="48"/>
      <c r="B50" s="1178"/>
      <c r="C50" s="1179"/>
      <c r="D50" s="62"/>
      <c r="E50" s="1155" t="s">
        <v>15</v>
      </c>
      <c r="F50" s="1155"/>
      <c r="G50" s="1155"/>
      <c r="H50" s="1155"/>
      <c r="I50" s="1155"/>
      <c r="J50" s="1156"/>
      <c r="K50" s="63">
        <v>1</v>
      </c>
      <c r="L50" s="64">
        <v>0</v>
      </c>
      <c r="M50" s="64" t="s">
        <v>487</v>
      </c>
      <c r="N50" s="64" t="s">
        <v>487</v>
      </c>
      <c r="O50" s="65" t="s">
        <v>487</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487</v>
      </c>
      <c r="L51" s="64" t="s">
        <v>487</v>
      </c>
      <c r="M51" s="64" t="s">
        <v>487</v>
      </c>
      <c r="N51" s="64" t="s">
        <v>487</v>
      </c>
      <c r="O51" s="65" t="s">
        <v>487</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342</v>
      </c>
      <c r="L52" s="64">
        <v>325</v>
      </c>
      <c r="M52" s="64">
        <v>313</v>
      </c>
      <c r="N52" s="64">
        <v>311</v>
      </c>
      <c r="O52" s="65">
        <v>244</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243</v>
      </c>
      <c r="L53" s="69">
        <v>219</v>
      </c>
      <c r="M53" s="69">
        <v>217</v>
      </c>
      <c r="N53" s="69">
        <v>183</v>
      </c>
      <c r="O53" s="70">
        <v>212</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15">
      <c r="B58" s="1161" t="s">
        <v>24</v>
      </c>
      <c r="C58" s="1162"/>
      <c r="D58" s="1167" t="s">
        <v>25</v>
      </c>
      <c r="E58" s="1168"/>
      <c r="F58" s="1168"/>
      <c r="G58" s="1168"/>
      <c r="H58" s="1168"/>
      <c r="I58" s="1168"/>
      <c r="J58" s="1169"/>
      <c r="K58" s="83" t="s">
        <v>561</v>
      </c>
      <c r="L58" s="84" t="s">
        <v>561</v>
      </c>
      <c r="M58" s="84" t="s">
        <v>561</v>
      </c>
      <c r="N58" s="84" t="s">
        <v>561</v>
      </c>
      <c r="O58" s="85" t="s">
        <v>561</v>
      </c>
    </row>
    <row r="59" spans="1:21" ht="31.5" customHeight="1" x14ac:dyDescent="0.15">
      <c r="B59" s="1163"/>
      <c r="C59" s="1164"/>
      <c r="D59" s="1170" t="s">
        <v>26</v>
      </c>
      <c r="E59" s="1171"/>
      <c r="F59" s="1171"/>
      <c r="G59" s="1171"/>
      <c r="H59" s="1171"/>
      <c r="I59" s="1171"/>
      <c r="J59" s="1172"/>
      <c r="K59" s="86" t="s">
        <v>561</v>
      </c>
      <c r="L59" s="87" t="s">
        <v>561</v>
      </c>
      <c r="M59" s="87" t="s">
        <v>561</v>
      </c>
      <c r="N59" s="87" t="s">
        <v>561</v>
      </c>
      <c r="O59" s="88" t="s">
        <v>561</v>
      </c>
    </row>
    <row r="60" spans="1:21" ht="31.5" customHeight="1" thickBot="1" x14ac:dyDescent="0.2">
      <c r="B60" s="1165"/>
      <c r="C60" s="1166"/>
      <c r="D60" s="1173" t="s">
        <v>27</v>
      </c>
      <c r="E60" s="1174"/>
      <c r="F60" s="1174"/>
      <c r="G60" s="1174"/>
      <c r="H60" s="1174"/>
      <c r="I60" s="1174"/>
      <c r="J60" s="1175"/>
      <c r="K60" s="89" t="s">
        <v>561</v>
      </c>
      <c r="L60" s="90" t="s">
        <v>561</v>
      </c>
      <c r="M60" s="90" t="s">
        <v>561</v>
      </c>
      <c r="N60" s="90" t="s">
        <v>561</v>
      </c>
      <c r="O60" s="91" t="s">
        <v>561</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15"/>
    <row r="66" s="49" customFormat="1" ht="12.6" hidden="1" customHeight="1" x14ac:dyDescent="0.15"/>
    <row r="67" s="49" customFormat="1" ht="12.6" hidden="1" customHeight="1" x14ac:dyDescent="0.15"/>
    <row r="68" s="49" customFormat="1" ht="12.6" hidden="1" customHeight="1" x14ac:dyDescent="0.15"/>
    <row r="69" s="49" customFormat="1" ht="12.6" hidden="1" customHeight="1" x14ac:dyDescent="0.15"/>
    <row r="70" s="49" customFormat="1" ht="12.6" hidden="1" customHeight="1" x14ac:dyDescent="0.15"/>
  </sheetData>
  <sheetProtection algorithmName="SHA-512" hashValue="tmcQBIAv1LaO9DIQ2PZ4cmcYmKjJwl1StXGMWw4ECRebeqwKrGWXPm/9r7o6UwxzlqpqjenL5Jv9NzQy4ZDQTw==" saltValue="Zzvuc4zPAsgxmaI+N4vRa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55" zoomScaleNormal="55" zoomScaleSheetLayoutView="100" workbookViewId="0">
      <selection activeCell="S54" sqref="S54"/>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s="96" customFormat="1" ht="15" customHeight="1" x14ac:dyDescent="0.15"/>
    <row r="2" s="96" customFormat="1" ht="15" customHeight="1" x14ac:dyDescent="0.15"/>
    <row r="3" s="96" customFormat="1" ht="15" customHeight="1" x14ac:dyDescent="0.15"/>
    <row r="4" s="96" customFormat="1" ht="15" customHeight="1" x14ac:dyDescent="0.15"/>
    <row r="5" s="96" customFormat="1" ht="15" customHeight="1" x14ac:dyDescent="0.15"/>
    <row r="6" s="96" customFormat="1" ht="15" customHeight="1" x14ac:dyDescent="0.15"/>
    <row r="7" s="96" customFormat="1" ht="15" customHeight="1" x14ac:dyDescent="0.15"/>
    <row r="8" s="96" customFormat="1" ht="15" customHeight="1" x14ac:dyDescent="0.15"/>
    <row r="9" s="96" customFormat="1" ht="15" customHeight="1" x14ac:dyDescent="0.15"/>
    <row r="10" s="96" customFormat="1" ht="15" customHeight="1" x14ac:dyDescent="0.15"/>
    <row r="11" s="96" customFormat="1" ht="15" customHeight="1" x14ac:dyDescent="0.15"/>
    <row r="12" s="96" customFormat="1" ht="15" customHeight="1" x14ac:dyDescent="0.15"/>
    <row r="13" s="96" customFormat="1" ht="15" customHeight="1" x14ac:dyDescent="0.15"/>
    <row r="14" s="96" customFormat="1" ht="15" customHeight="1" x14ac:dyDescent="0.15"/>
    <row r="15" s="96" customFormat="1" ht="15" customHeight="1" x14ac:dyDescent="0.15"/>
    <row r="16" s="96" customFormat="1" ht="15" customHeight="1" x14ac:dyDescent="0.15"/>
    <row r="17" s="96" customFormat="1" ht="15" customHeight="1" x14ac:dyDescent="0.15"/>
    <row r="18" s="96" customFormat="1" ht="15" customHeight="1" x14ac:dyDescent="0.15"/>
    <row r="19" s="96" customFormat="1" ht="15" customHeight="1" x14ac:dyDescent="0.15"/>
    <row r="20" s="96" customFormat="1" ht="15" customHeight="1" x14ac:dyDescent="0.15"/>
    <row r="21" s="96" customFormat="1" ht="15" customHeight="1" x14ac:dyDescent="0.15"/>
    <row r="22" s="96" customFormat="1" ht="15" customHeight="1" x14ac:dyDescent="0.15"/>
    <row r="23" s="96" customFormat="1" ht="15" customHeight="1" x14ac:dyDescent="0.15"/>
    <row r="24" s="96" customFormat="1" ht="15" customHeight="1" x14ac:dyDescent="0.15"/>
    <row r="25" s="96" customFormat="1" ht="15" customHeight="1" x14ac:dyDescent="0.15"/>
    <row r="26" s="96" customFormat="1" ht="15" customHeight="1" x14ac:dyDescent="0.15"/>
    <row r="27" s="96" customFormat="1" ht="15" customHeight="1" x14ac:dyDescent="0.15"/>
    <row r="28" s="96" customFormat="1" ht="15" customHeight="1" x14ac:dyDescent="0.15"/>
    <row r="29" s="96" customFormat="1" ht="15" customHeight="1" x14ac:dyDescent="0.15"/>
    <row r="30" s="96" customFormat="1" ht="15" customHeight="1" x14ac:dyDescent="0.15"/>
    <row r="31" s="96" customFormat="1" ht="15" customHeight="1" x14ac:dyDescent="0.15"/>
    <row r="32" s="96" customFormat="1"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196" t="s">
        <v>30</v>
      </c>
      <c r="C41" s="1197"/>
      <c r="D41" s="105"/>
      <c r="E41" s="1198" t="s">
        <v>31</v>
      </c>
      <c r="F41" s="1198"/>
      <c r="G41" s="1198"/>
      <c r="H41" s="1199"/>
      <c r="I41" s="343">
        <v>2217</v>
      </c>
      <c r="J41" s="344">
        <v>2021</v>
      </c>
      <c r="K41" s="344">
        <v>1847</v>
      </c>
      <c r="L41" s="344">
        <v>1684</v>
      </c>
      <c r="M41" s="345">
        <v>1562</v>
      </c>
    </row>
    <row r="42" spans="2:13" ht="27.75" customHeight="1" x14ac:dyDescent="0.15">
      <c r="B42" s="1186"/>
      <c r="C42" s="1187"/>
      <c r="D42" s="106"/>
      <c r="E42" s="1190" t="s">
        <v>32</v>
      </c>
      <c r="F42" s="1190"/>
      <c r="G42" s="1190"/>
      <c r="H42" s="1191"/>
      <c r="I42" s="346">
        <v>0</v>
      </c>
      <c r="J42" s="347" t="s">
        <v>487</v>
      </c>
      <c r="K42" s="347" t="s">
        <v>487</v>
      </c>
      <c r="L42" s="347" t="s">
        <v>487</v>
      </c>
      <c r="M42" s="348" t="s">
        <v>487</v>
      </c>
    </row>
    <row r="43" spans="2:13" ht="27.75" customHeight="1" x14ac:dyDescent="0.15">
      <c r="B43" s="1186"/>
      <c r="C43" s="1187"/>
      <c r="D43" s="106"/>
      <c r="E43" s="1190" t="s">
        <v>33</v>
      </c>
      <c r="F43" s="1190"/>
      <c r="G43" s="1190"/>
      <c r="H43" s="1191"/>
      <c r="I43" s="346">
        <v>2101</v>
      </c>
      <c r="J43" s="347">
        <v>2117</v>
      </c>
      <c r="K43" s="347">
        <v>2104</v>
      </c>
      <c r="L43" s="347">
        <v>1919</v>
      </c>
      <c r="M43" s="348">
        <v>1382</v>
      </c>
    </row>
    <row r="44" spans="2:13" ht="27.75" customHeight="1" x14ac:dyDescent="0.15">
      <c r="B44" s="1186"/>
      <c r="C44" s="1187"/>
      <c r="D44" s="106"/>
      <c r="E44" s="1190" t="s">
        <v>34</v>
      </c>
      <c r="F44" s="1190"/>
      <c r="G44" s="1190"/>
      <c r="H44" s="1191"/>
      <c r="I44" s="346">
        <v>32</v>
      </c>
      <c r="J44" s="347">
        <v>28</v>
      </c>
      <c r="K44" s="347">
        <v>24</v>
      </c>
      <c r="L44" s="347">
        <v>21</v>
      </c>
      <c r="M44" s="348">
        <v>18</v>
      </c>
    </row>
    <row r="45" spans="2:13" ht="27.75" customHeight="1" x14ac:dyDescent="0.15">
      <c r="B45" s="1186"/>
      <c r="C45" s="1187"/>
      <c r="D45" s="106"/>
      <c r="E45" s="1190" t="s">
        <v>35</v>
      </c>
      <c r="F45" s="1190"/>
      <c r="G45" s="1190"/>
      <c r="H45" s="1191"/>
      <c r="I45" s="346">
        <v>762</v>
      </c>
      <c r="J45" s="347">
        <v>739</v>
      </c>
      <c r="K45" s="347">
        <v>761</v>
      </c>
      <c r="L45" s="347">
        <v>691</v>
      </c>
      <c r="M45" s="348">
        <v>674</v>
      </c>
    </row>
    <row r="46" spans="2:13" ht="27.75" customHeight="1" x14ac:dyDescent="0.15">
      <c r="B46" s="1186"/>
      <c r="C46" s="1187"/>
      <c r="D46" s="107"/>
      <c r="E46" s="1190" t="s">
        <v>36</v>
      </c>
      <c r="F46" s="1190"/>
      <c r="G46" s="1190"/>
      <c r="H46" s="1191"/>
      <c r="I46" s="346">
        <v>1</v>
      </c>
      <c r="J46" s="347" t="s">
        <v>487</v>
      </c>
      <c r="K46" s="347" t="s">
        <v>487</v>
      </c>
      <c r="L46" s="347" t="s">
        <v>487</v>
      </c>
      <c r="M46" s="348" t="s">
        <v>487</v>
      </c>
    </row>
    <row r="47" spans="2:13" ht="27.75" customHeight="1" x14ac:dyDescent="0.15">
      <c r="B47" s="1186"/>
      <c r="C47" s="1187"/>
      <c r="D47" s="108"/>
      <c r="E47" s="1200" t="s">
        <v>37</v>
      </c>
      <c r="F47" s="1201"/>
      <c r="G47" s="1201"/>
      <c r="H47" s="1202"/>
      <c r="I47" s="346" t="s">
        <v>487</v>
      </c>
      <c r="J47" s="347" t="s">
        <v>487</v>
      </c>
      <c r="K47" s="347" t="s">
        <v>487</v>
      </c>
      <c r="L47" s="347" t="s">
        <v>487</v>
      </c>
      <c r="M47" s="348" t="s">
        <v>487</v>
      </c>
    </row>
    <row r="48" spans="2:13" ht="27.75" customHeight="1" x14ac:dyDescent="0.15">
      <c r="B48" s="1186"/>
      <c r="C48" s="1187"/>
      <c r="D48" s="106"/>
      <c r="E48" s="1190" t="s">
        <v>38</v>
      </c>
      <c r="F48" s="1190"/>
      <c r="G48" s="1190"/>
      <c r="H48" s="1191"/>
      <c r="I48" s="346" t="s">
        <v>487</v>
      </c>
      <c r="J48" s="347" t="s">
        <v>487</v>
      </c>
      <c r="K48" s="347" t="s">
        <v>487</v>
      </c>
      <c r="L48" s="347" t="s">
        <v>487</v>
      </c>
      <c r="M48" s="348" t="s">
        <v>487</v>
      </c>
    </row>
    <row r="49" spans="2:13" ht="27.75" customHeight="1" x14ac:dyDescent="0.15">
      <c r="B49" s="1188"/>
      <c r="C49" s="1189"/>
      <c r="D49" s="106"/>
      <c r="E49" s="1190" t="s">
        <v>39</v>
      </c>
      <c r="F49" s="1190"/>
      <c r="G49" s="1190"/>
      <c r="H49" s="1191"/>
      <c r="I49" s="346" t="s">
        <v>487</v>
      </c>
      <c r="J49" s="347" t="s">
        <v>487</v>
      </c>
      <c r="K49" s="347" t="s">
        <v>487</v>
      </c>
      <c r="L49" s="347" t="s">
        <v>487</v>
      </c>
      <c r="M49" s="348" t="s">
        <v>487</v>
      </c>
    </row>
    <row r="50" spans="2:13" ht="27.75" customHeight="1" x14ac:dyDescent="0.15">
      <c r="B50" s="1184" t="s">
        <v>40</v>
      </c>
      <c r="C50" s="1185"/>
      <c r="D50" s="109"/>
      <c r="E50" s="1190" t="s">
        <v>41</v>
      </c>
      <c r="F50" s="1190"/>
      <c r="G50" s="1190"/>
      <c r="H50" s="1191"/>
      <c r="I50" s="346">
        <v>1002</v>
      </c>
      <c r="J50" s="347">
        <v>1193</v>
      </c>
      <c r="K50" s="347">
        <v>1421</v>
      </c>
      <c r="L50" s="347">
        <v>1583</v>
      </c>
      <c r="M50" s="348">
        <v>1607</v>
      </c>
    </row>
    <row r="51" spans="2:13" ht="27.75" customHeight="1" x14ac:dyDescent="0.15">
      <c r="B51" s="1186"/>
      <c r="C51" s="1187"/>
      <c r="D51" s="106"/>
      <c r="E51" s="1190" t="s">
        <v>42</v>
      </c>
      <c r="F51" s="1190"/>
      <c r="G51" s="1190"/>
      <c r="H51" s="1191"/>
      <c r="I51" s="346">
        <v>2</v>
      </c>
      <c r="J51" s="347">
        <v>1</v>
      </c>
      <c r="K51" s="347" t="s">
        <v>487</v>
      </c>
      <c r="L51" s="347" t="s">
        <v>487</v>
      </c>
      <c r="M51" s="348" t="s">
        <v>487</v>
      </c>
    </row>
    <row r="52" spans="2:13" ht="27.75" customHeight="1" x14ac:dyDescent="0.15">
      <c r="B52" s="1188"/>
      <c r="C52" s="1189"/>
      <c r="D52" s="106"/>
      <c r="E52" s="1190" t="s">
        <v>43</v>
      </c>
      <c r="F52" s="1190"/>
      <c r="G52" s="1190"/>
      <c r="H52" s="1191"/>
      <c r="I52" s="346">
        <v>3891</v>
      </c>
      <c r="J52" s="347">
        <v>3695</v>
      </c>
      <c r="K52" s="347">
        <v>3502</v>
      </c>
      <c r="L52" s="347">
        <v>3303</v>
      </c>
      <c r="M52" s="348">
        <v>3650</v>
      </c>
    </row>
    <row r="53" spans="2:13" ht="27.75" customHeight="1" thickBot="1" x14ac:dyDescent="0.2">
      <c r="B53" s="1192" t="s">
        <v>19</v>
      </c>
      <c r="C53" s="1193"/>
      <c r="D53" s="110"/>
      <c r="E53" s="1194" t="s">
        <v>44</v>
      </c>
      <c r="F53" s="1194"/>
      <c r="G53" s="1194"/>
      <c r="H53" s="1195"/>
      <c r="I53" s="349">
        <v>218</v>
      </c>
      <c r="J53" s="350">
        <v>17</v>
      </c>
      <c r="K53" s="350">
        <v>-187</v>
      </c>
      <c r="L53" s="350">
        <v>-572</v>
      </c>
      <c r="M53" s="351">
        <v>-1621</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Zm3YS0dvvExD6T+vNexVkDmRUv3a6MD4Ebu1dIzhRDxlxGjZHLsn8VUZZjfYPhm3yQ4JyvfKWUSpeYt3/Bk+1g==" saltValue="KxFPDR4y0LBQ2eLyUl6dI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6"/>
  <sheetViews>
    <sheetView showGridLines="0" topLeftCell="A34" zoomScale="55" zoomScaleNormal="55" zoomScaleSheetLayoutView="100" workbookViewId="0">
      <selection activeCell="H63" sqref="H63"/>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15"/>
    <row r="2" s="1" customFormat="1" ht="16.5" customHeight="1" x14ac:dyDescent="0.15"/>
    <row r="3" s="1" customFormat="1" ht="16.5" customHeight="1" x14ac:dyDescent="0.15"/>
    <row r="4" s="1" customFormat="1" ht="16.5" customHeight="1" x14ac:dyDescent="0.15"/>
    <row r="5" s="1" customFormat="1" ht="16.5" customHeight="1" x14ac:dyDescent="0.15"/>
    <row r="6" s="1" customFormat="1" ht="16.5" customHeight="1" x14ac:dyDescent="0.15"/>
    <row r="7" s="1" customFormat="1" ht="16.5" customHeight="1" x14ac:dyDescent="0.15"/>
    <row r="8" s="1" customFormat="1" ht="16.5" customHeight="1" x14ac:dyDescent="0.15"/>
    <row r="9" s="1" customFormat="1" ht="16.5" customHeight="1" x14ac:dyDescent="0.15"/>
    <row r="10" s="1" customFormat="1" ht="16.5" customHeight="1" x14ac:dyDescent="0.15"/>
    <row r="11" s="1" customFormat="1" ht="16.5" customHeight="1" x14ac:dyDescent="0.15"/>
    <row r="12" s="1" customFormat="1" ht="16.5" customHeight="1" x14ac:dyDescent="0.15"/>
    <row r="13" s="1" customFormat="1" ht="16.5" customHeight="1" x14ac:dyDescent="0.15"/>
    <row r="14" s="1" customFormat="1" ht="16.5" customHeight="1" x14ac:dyDescent="0.15"/>
    <row r="15" s="1" customFormat="1" ht="16.5" customHeight="1" x14ac:dyDescent="0.15"/>
    <row r="16" s="1" customFormat="1" ht="16.5" customHeight="1" x14ac:dyDescent="0.15"/>
    <row r="17" s="1" customFormat="1"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11" t="s">
        <v>46</v>
      </c>
      <c r="D55" s="1211"/>
      <c r="E55" s="1212"/>
      <c r="F55" s="352">
        <v>609</v>
      </c>
      <c r="G55" s="352">
        <v>772</v>
      </c>
      <c r="H55" s="353">
        <v>835</v>
      </c>
    </row>
    <row r="56" spans="2:8" ht="52.5" customHeight="1" x14ac:dyDescent="0.15">
      <c r="B56" s="122"/>
      <c r="C56" s="1213" t="s">
        <v>47</v>
      </c>
      <c r="D56" s="1213"/>
      <c r="E56" s="1214"/>
      <c r="F56" s="354">
        <v>115</v>
      </c>
      <c r="G56" s="354">
        <v>126</v>
      </c>
      <c r="H56" s="355">
        <v>129</v>
      </c>
    </row>
    <row r="57" spans="2:8" ht="53.25" customHeight="1" x14ac:dyDescent="0.15">
      <c r="B57" s="122"/>
      <c r="C57" s="1215" t="s">
        <v>48</v>
      </c>
      <c r="D57" s="1215"/>
      <c r="E57" s="1216"/>
      <c r="F57" s="356">
        <v>474</v>
      </c>
      <c r="G57" s="356">
        <v>456</v>
      </c>
      <c r="H57" s="357">
        <v>433</v>
      </c>
    </row>
    <row r="58" spans="2:8" ht="45.75" customHeight="1" x14ac:dyDescent="0.15">
      <c r="B58" s="123"/>
      <c r="C58" s="1217" t="s">
        <v>546</v>
      </c>
      <c r="D58" s="1218"/>
      <c r="E58" s="1219"/>
      <c r="F58" s="358">
        <v>239</v>
      </c>
      <c r="G58" s="358">
        <v>220</v>
      </c>
      <c r="H58" s="359">
        <v>197</v>
      </c>
    </row>
    <row r="59" spans="2:8" ht="45.75" customHeight="1" x14ac:dyDescent="0.15">
      <c r="B59" s="123"/>
      <c r="C59" s="1203" t="s">
        <v>547</v>
      </c>
      <c r="D59" s="1204"/>
      <c r="E59" s="1205"/>
      <c r="F59" s="358">
        <v>123</v>
      </c>
      <c r="G59" s="358">
        <v>123</v>
      </c>
      <c r="H59" s="359">
        <v>124</v>
      </c>
    </row>
    <row r="60" spans="2:8" ht="45.75" customHeight="1" x14ac:dyDescent="0.15">
      <c r="B60" s="123"/>
      <c r="C60" s="1203" t="s">
        <v>548</v>
      </c>
      <c r="D60" s="1204"/>
      <c r="E60" s="1205"/>
      <c r="F60" s="358">
        <v>81</v>
      </c>
      <c r="G60" s="358">
        <v>81</v>
      </c>
      <c r="H60" s="359">
        <v>81</v>
      </c>
    </row>
    <row r="61" spans="2:8" ht="45.75" customHeight="1" x14ac:dyDescent="0.15">
      <c r="B61" s="123"/>
      <c r="C61" s="1203" t="s">
        <v>549</v>
      </c>
      <c r="D61" s="1204"/>
      <c r="E61" s="1205"/>
      <c r="F61" s="358">
        <v>14</v>
      </c>
      <c r="G61" s="358">
        <v>14</v>
      </c>
      <c r="H61" s="359">
        <v>14</v>
      </c>
    </row>
    <row r="62" spans="2:8" ht="45.75" customHeight="1" thickBot="1" x14ac:dyDescent="0.2">
      <c r="B62" s="124"/>
      <c r="C62" s="1206" t="s">
        <v>550</v>
      </c>
      <c r="D62" s="1207"/>
      <c r="E62" s="1208"/>
      <c r="F62" s="360">
        <v>12</v>
      </c>
      <c r="G62" s="360">
        <v>12</v>
      </c>
      <c r="H62" s="361">
        <v>12</v>
      </c>
    </row>
    <row r="63" spans="2:8" ht="52.5" customHeight="1" thickBot="1" x14ac:dyDescent="0.2">
      <c r="B63" s="125"/>
      <c r="C63" s="1209" t="s">
        <v>49</v>
      </c>
      <c r="D63" s="1209"/>
      <c r="E63" s="1210"/>
      <c r="F63" s="362">
        <v>1198</v>
      </c>
      <c r="G63" s="362">
        <v>1354</v>
      </c>
      <c r="H63" s="363">
        <v>1397</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row r="69" s="1" customFormat="1" ht="13.5" hidden="1" customHeight="1" x14ac:dyDescent="0.15"/>
    <row r="70" s="1" customFormat="1" ht="13.5" hidden="1" customHeight="1" x14ac:dyDescent="0.15"/>
    <row r="71" s="1" customFormat="1" ht="13.5" hidden="1" customHeight="1" x14ac:dyDescent="0.15"/>
    <row r="72" s="1" customFormat="1" ht="13.5" hidden="1" customHeight="1" x14ac:dyDescent="0.15"/>
    <row r="73" s="1" customFormat="1" ht="13.5" hidden="1" customHeight="1" x14ac:dyDescent="0.15"/>
    <row r="74" s="1" customFormat="1" ht="13.5" hidden="1" customHeight="1" x14ac:dyDescent="0.15"/>
    <row r="75" s="1" customFormat="1" ht="13.5" hidden="1" customHeight="1" x14ac:dyDescent="0.15"/>
    <row r="76" s="1" customFormat="1" ht="13.5" hidden="1" customHeight="1" x14ac:dyDescent="0.15"/>
  </sheetData>
  <sheetProtection algorithmName="SHA-512" hashValue="kfxSY+NZoGLS/j7yBc+mGrRAB6OD8cf8hbX5mELLH+oEf9VEehYRnK7glOXb4dkXvvL2K+X0pZnQ/Qy3m2mMwA==" saltValue="R+nbglO7MZNrwsnyUnZ7Q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525</v>
      </c>
      <c r="G2" s="139"/>
      <c r="H2" s="140"/>
    </row>
    <row r="3" spans="1:8" x14ac:dyDescent="0.15">
      <c r="A3" s="136" t="s">
        <v>518</v>
      </c>
      <c r="B3" s="141"/>
      <c r="C3" s="142"/>
      <c r="D3" s="143">
        <v>57906</v>
      </c>
      <c r="E3" s="144"/>
      <c r="F3" s="145">
        <v>126525</v>
      </c>
      <c r="G3" s="146"/>
      <c r="H3" s="147"/>
    </row>
    <row r="4" spans="1:8" x14ac:dyDescent="0.15">
      <c r="A4" s="148"/>
      <c r="B4" s="149"/>
      <c r="C4" s="150"/>
      <c r="D4" s="151">
        <v>29288</v>
      </c>
      <c r="E4" s="152"/>
      <c r="F4" s="153">
        <v>67052</v>
      </c>
      <c r="G4" s="154"/>
      <c r="H4" s="155"/>
    </row>
    <row r="5" spans="1:8" x14ac:dyDescent="0.15">
      <c r="A5" s="136" t="s">
        <v>520</v>
      </c>
      <c r="B5" s="141"/>
      <c r="C5" s="142"/>
      <c r="D5" s="143">
        <v>30366</v>
      </c>
      <c r="E5" s="144"/>
      <c r="F5" s="145">
        <v>122054</v>
      </c>
      <c r="G5" s="146"/>
      <c r="H5" s="147"/>
    </row>
    <row r="6" spans="1:8" x14ac:dyDescent="0.15">
      <c r="A6" s="148"/>
      <c r="B6" s="149"/>
      <c r="C6" s="150"/>
      <c r="D6" s="151">
        <v>21782</v>
      </c>
      <c r="E6" s="152"/>
      <c r="F6" s="153">
        <v>68298</v>
      </c>
      <c r="G6" s="154"/>
      <c r="H6" s="155"/>
    </row>
    <row r="7" spans="1:8" x14ac:dyDescent="0.15">
      <c r="A7" s="136" t="s">
        <v>521</v>
      </c>
      <c r="B7" s="141"/>
      <c r="C7" s="142"/>
      <c r="D7" s="143">
        <v>31364</v>
      </c>
      <c r="E7" s="144"/>
      <c r="F7" s="145">
        <v>111644</v>
      </c>
      <c r="G7" s="146"/>
      <c r="H7" s="147"/>
    </row>
    <row r="8" spans="1:8" x14ac:dyDescent="0.15">
      <c r="A8" s="148"/>
      <c r="B8" s="149"/>
      <c r="C8" s="150"/>
      <c r="D8" s="151">
        <v>22959</v>
      </c>
      <c r="E8" s="152"/>
      <c r="F8" s="153">
        <v>66606</v>
      </c>
      <c r="G8" s="154"/>
      <c r="H8" s="155"/>
    </row>
    <row r="9" spans="1:8" x14ac:dyDescent="0.15">
      <c r="A9" s="136" t="s">
        <v>522</v>
      </c>
      <c r="B9" s="141"/>
      <c r="C9" s="142"/>
      <c r="D9" s="143">
        <v>29091</v>
      </c>
      <c r="E9" s="144"/>
      <c r="F9" s="145">
        <v>127917</v>
      </c>
      <c r="G9" s="146"/>
      <c r="H9" s="147"/>
    </row>
    <row r="10" spans="1:8" x14ac:dyDescent="0.15">
      <c r="A10" s="148"/>
      <c r="B10" s="149"/>
      <c r="C10" s="150"/>
      <c r="D10" s="151">
        <v>24014</v>
      </c>
      <c r="E10" s="152"/>
      <c r="F10" s="153">
        <v>69746</v>
      </c>
      <c r="G10" s="154"/>
      <c r="H10" s="155"/>
    </row>
    <row r="11" spans="1:8" x14ac:dyDescent="0.15">
      <c r="A11" s="136" t="s">
        <v>523</v>
      </c>
      <c r="B11" s="141"/>
      <c r="C11" s="142"/>
      <c r="D11" s="143">
        <v>32190</v>
      </c>
      <c r="E11" s="144"/>
      <c r="F11" s="145">
        <v>135931</v>
      </c>
      <c r="G11" s="146"/>
      <c r="H11" s="147"/>
    </row>
    <row r="12" spans="1:8" x14ac:dyDescent="0.15">
      <c r="A12" s="148"/>
      <c r="B12" s="149"/>
      <c r="C12" s="156"/>
      <c r="D12" s="151">
        <v>17733</v>
      </c>
      <c r="E12" s="152"/>
      <c r="F12" s="153">
        <v>75320</v>
      </c>
      <c r="G12" s="154"/>
      <c r="H12" s="155"/>
    </row>
    <row r="13" spans="1:8" x14ac:dyDescent="0.15">
      <c r="A13" s="136"/>
      <c r="B13" s="141"/>
      <c r="C13" s="157"/>
      <c r="D13" s="158">
        <v>36183</v>
      </c>
      <c r="E13" s="159"/>
      <c r="F13" s="160">
        <v>124814</v>
      </c>
      <c r="G13" s="161"/>
      <c r="H13" s="147"/>
    </row>
    <row r="14" spans="1:8" x14ac:dyDescent="0.15">
      <c r="A14" s="148"/>
      <c r="B14" s="149"/>
      <c r="C14" s="150"/>
      <c r="D14" s="151">
        <v>23155</v>
      </c>
      <c r="E14" s="152"/>
      <c r="F14" s="153">
        <v>69404</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5.38</v>
      </c>
      <c r="C19" s="162">
        <f>ROUND(VALUE(SUBSTITUTE(実質収支比率等に係る経年分析!G$48,"▲","-")),2)</f>
        <v>5.08</v>
      </c>
      <c r="D19" s="162">
        <f>ROUND(VALUE(SUBSTITUTE(実質収支比率等に係る経年分析!H$48,"▲","-")),2)</f>
        <v>5.79</v>
      </c>
      <c r="E19" s="162">
        <f>ROUND(VALUE(SUBSTITUTE(実質収支比率等に係る経年分析!I$48,"▲","-")),2)</f>
        <v>6.43</v>
      </c>
      <c r="F19" s="162">
        <f>ROUND(VALUE(SUBSTITUTE(実質収支比率等に係る経年分析!J$48,"▲","-")),2)</f>
        <v>5.26</v>
      </c>
    </row>
    <row r="20" spans="1:11" x14ac:dyDescent="0.15">
      <c r="A20" s="162" t="s">
        <v>53</v>
      </c>
      <c r="B20" s="162">
        <f>ROUND(VALUE(SUBSTITUTE(実質収支比率等に係る経年分析!F$47,"▲","-")),2)</f>
        <v>12.71</v>
      </c>
      <c r="C20" s="162">
        <f>ROUND(VALUE(SUBSTITUTE(実質収支比率等に係る経年分析!G$47,"▲","-")),2)</f>
        <v>19.71</v>
      </c>
      <c r="D20" s="162">
        <f>ROUND(VALUE(SUBSTITUTE(実質収支比率等に係る経年分析!H$47,"▲","-")),2)</f>
        <v>24.26</v>
      </c>
      <c r="E20" s="162">
        <f>ROUND(VALUE(SUBSTITUTE(実質収支比率等に係る経年分析!I$47,"▲","-")),2)</f>
        <v>30.29</v>
      </c>
      <c r="F20" s="162">
        <f>ROUND(VALUE(SUBSTITUTE(実質収支比率等に係る経年分析!J$47,"▲","-")),2)</f>
        <v>32.770000000000003</v>
      </c>
    </row>
    <row r="21" spans="1:11" x14ac:dyDescent="0.15">
      <c r="A21" s="162" t="s">
        <v>54</v>
      </c>
      <c r="B21" s="162">
        <f>IF(ISNUMBER(VALUE(SUBSTITUTE(実質収支比率等に係る経年分析!F$49,"▲","-"))),ROUND(VALUE(SUBSTITUTE(実質収支比率等に係る経年分析!F$49,"▲","-")),2),NA())</f>
        <v>-2.95</v>
      </c>
      <c r="C21" s="162">
        <f>IF(ISNUMBER(VALUE(SUBSTITUTE(実質収支比率等に係る経年分析!G$49,"▲","-"))),ROUND(VALUE(SUBSTITUTE(実質収支比率等に係る経年分析!G$49,"▲","-")),2),NA())</f>
        <v>7.69</v>
      </c>
      <c r="D21" s="162">
        <f>IF(ISNUMBER(VALUE(SUBSTITUTE(実質収支比率等に係る経年分析!H$49,"▲","-"))),ROUND(VALUE(SUBSTITUTE(実質収支比率等に係る経年分析!H$49,"▲","-")),2),NA())</f>
        <v>4.87</v>
      </c>
      <c r="E21" s="162">
        <f>IF(ISNUMBER(VALUE(SUBSTITUTE(実質収支比率等に係る経年分析!I$49,"▲","-"))),ROUND(VALUE(SUBSTITUTE(実質収支比率等に係る経年分析!I$49,"▲","-")),2),NA())</f>
        <v>7.12</v>
      </c>
      <c r="F21" s="162">
        <f>IF(ISNUMBER(VALUE(SUBSTITUTE(実質収支比率等に係る経年分析!J$49,"▲","-"))),ROUND(VALUE(SUBSTITUTE(実質収支比率等に係る経年分析!J$49,"▲","-")),2),NA())</f>
        <v>1.28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墓地公園会計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0.22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後期高齢者医療事業会計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0.26</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0.24</v>
      </c>
    </row>
    <row r="32" spans="1:11" x14ac:dyDescent="0.15">
      <c r="A32" s="163" t="str">
        <f>IF(連結実質赤字比率に係る赤字・黒字の構成分析!C$38="",NA(),連結実質赤字比率に係る赤字・黒字の構成分析!C$38)</f>
        <v>国民健康保険事業会計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2.5299999999999998</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1.79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1.04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v>
      </c>
    </row>
    <row r="33" spans="1:16" x14ac:dyDescent="0.15">
      <c r="A33" s="163" t="str">
        <f>IF(連結実質赤字比率に係る赤字・黒字の構成分析!C$37="",NA(),連結実質赤字比率に係る赤字・黒字の構成分析!C$37)</f>
        <v>介護保険事業会計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2.3199999999999998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3.11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2.3199999999999998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1.1000000000000001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1.66</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5.15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5.07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5.78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6.39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5.26</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1.43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2.61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2.98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6.5</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15.33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14.8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14.51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14.22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13.96</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342</v>
      </c>
      <c r="E42" s="164"/>
      <c r="F42" s="164"/>
      <c r="G42" s="164">
        <f>'実質公債費比率（分子）の構造'!L$52</f>
        <v>325</v>
      </c>
      <c r="H42" s="164"/>
      <c r="I42" s="164"/>
      <c r="J42" s="164">
        <f>'実質公債費比率（分子）の構造'!M$52</f>
        <v>313</v>
      </c>
      <c r="K42" s="164"/>
      <c r="L42" s="164"/>
      <c r="M42" s="164">
        <f>'実質公債費比率（分子）の構造'!N$52</f>
        <v>311</v>
      </c>
      <c r="N42" s="164"/>
      <c r="O42" s="164"/>
      <c r="P42" s="164">
        <f>'実質公債費比率（分子）の構造'!O$52</f>
        <v>244</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1</v>
      </c>
      <c r="C44" s="164"/>
      <c r="D44" s="164"/>
      <c r="E44" s="164">
        <f>'実質公債費比率（分子）の構造'!L$50</f>
        <v>0</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3</v>
      </c>
      <c r="C45" s="164"/>
      <c r="D45" s="164"/>
      <c r="E45" s="164">
        <f>'実質公債費比率（分子）の構造'!L$49</f>
        <v>3</v>
      </c>
      <c r="F45" s="164"/>
      <c r="G45" s="164"/>
      <c r="H45" s="164">
        <f>'実質公債費比率（分子）の構造'!M$49</f>
        <v>3</v>
      </c>
      <c r="I45" s="164"/>
      <c r="J45" s="164"/>
      <c r="K45" s="164">
        <f>'実質公債費比率（分子）の構造'!N$49</f>
        <v>3</v>
      </c>
      <c r="L45" s="164"/>
      <c r="M45" s="164"/>
      <c r="N45" s="164">
        <f>'実質公債費比率（分子）の構造'!O$49</f>
        <v>4</v>
      </c>
      <c r="O45" s="164"/>
      <c r="P45" s="164"/>
    </row>
    <row r="46" spans="1:16" x14ac:dyDescent="0.15">
      <c r="A46" s="164" t="s">
        <v>64</v>
      </c>
      <c r="B46" s="164">
        <f>'実質公債費比率（分子）の構造'!K$48</f>
        <v>236</v>
      </c>
      <c r="C46" s="164"/>
      <c r="D46" s="164"/>
      <c r="E46" s="164">
        <f>'実質公債費比率（分子）の構造'!L$48</f>
        <v>231</v>
      </c>
      <c r="F46" s="164"/>
      <c r="G46" s="164"/>
      <c r="H46" s="164">
        <f>'実質公債費比率（分子）の構造'!M$48</f>
        <v>229</v>
      </c>
      <c r="I46" s="164"/>
      <c r="J46" s="164"/>
      <c r="K46" s="164">
        <f>'実質公債費比率（分子）の構造'!N$48</f>
        <v>200</v>
      </c>
      <c r="L46" s="164"/>
      <c r="M46" s="164"/>
      <c r="N46" s="164">
        <f>'実質公債費比率（分子）の構造'!O$48</f>
        <v>177</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345</v>
      </c>
      <c r="C49" s="164"/>
      <c r="D49" s="164"/>
      <c r="E49" s="164">
        <f>'実質公債費比率（分子）の構造'!L$45</f>
        <v>310</v>
      </c>
      <c r="F49" s="164"/>
      <c r="G49" s="164"/>
      <c r="H49" s="164">
        <f>'実質公債費比率（分子）の構造'!M$45</f>
        <v>298</v>
      </c>
      <c r="I49" s="164"/>
      <c r="J49" s="164"/>
      <c r="K49" s="164">
        <f>'実質公債費比率（分子）の構造'!N$45</f>
        <v>291</v>
      </c>
      <c r="L49" s="164"/>
      <c r="M49" s="164"/>
      <c r="N49" s="164">
        <f>'実質公債費比率（分子）の構造'!O$45</f>
        <v>275</v>
      </c>
      <c r="O49" s="164"/>
      <c r="P49" s="164"/>
    </row>
    <row r="50" spans="1:16" x14ac:dyDescent="0.15">
      <c r="A50" s="164" t="s">
        <v>67</v>
      </c>
      <c r="B50" s="164" t="e">
        <f>NA()</f>
        <v>#N/A</v>
      </c>
      <c r="C50" s="164">
        <f>IF(ISNUMBER('実質公債費比率（分子）の構造'!K$53),'実質公債費比率（分子）の構造'!K$53,NA())</f>
        <v>243</v>
      </c>
      <c r="D50" s="164" t="e">
        <f>NA()</f>
        <v>#N/A</v>
      </c>
      <c r="E50" s="164" t="e">
        <f>NA()</f>
        <v>#N/A</v>
      </c>
      <c r="F50" s="164">
        <f>IF(ISNUMBER('実質公債費比率（分子）の構造'!L$53),'実質公債費比率（分子）の構造'!L$53,NA())</f>
        <v>219</v>
      </c>
      <c r="G50" s="164" t="e">
        <f>NA()</f>
        <v>#N/A</v>
      </c>
      <c r="H50" s="164" t="e">
        <f>NA()</f>
        <v>#N/A</v>
      </c>
      <c r="I50" s="164">
        <f>IF(ISNUMBER('実質公債費比率（分子）の構造'!M$53),'実質公債費比率（分子）の構造'!M$53,NA())</f>
        <v>217</v>
      </c>
      <c r="J50" s="164" t="e">
        <f>NA()</f>
        <v>#N/A</v>
      </c>
      <c r="K50" s="164" t="e">
        <f>NA()</f>
        <v>#N/A</v>
      </c>
      <c r="L50" s="164">
        <f>IF(ISNUMBER('実質公債費比率（分子）の構造'!N$53),'実質公債費比率（分子）の構造'!N$53,NA())</f>
        <v>183</v>
      </c>
      <c r="M50" s="164" t="e">
        <f>NA()</f>
        <v>#N/A</v>
      </c>
      <c r="N50" s="164" t="e">
        <f>NA()</f>
        <v>#N/A</v>
      </c>
      <c r="O50" s="164">
        <f>IF(ISNUMBER('実質公債費比率（分子）の構造'!O$53),'実質公債費比率（分子）の構造'!O$53,NA())</f>
        <v>212</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3891</v>
      </c>
      <c r="E56" s="163"/>
      <c r="F56" s="163"/>
      <c r="G56" s="163">
        <f>'将来負担比率（分子）の構造'!J$52</f>
        <v>3695</v>
      </c>
      <c r="H56" s="163"/>
      <c r="I56" s="163"/>
      <c r="J56" s="163">
        <f>'将来負担比率（分子）の構造'!K$52</f>
        <v>3502</v>
      </c>
      <c r="K56" s="163"/>
      <c r="L56" s="163"/>
      <c r="M56" s="163">
        <f>'将来負担比率（分子）の構造'!L$52</f>
        <v>3303</v>
      </c>
      <c r="N56" s="163"/>
      <c r="O56" s="163"/>
      <c r="P56" s="163">
        <f>'将来負担比率（分子）の構造'!M$52</f>
        <v>3650</v>
      </c>
    </row>
    <row r="57" spans="1:16" x14ac:dyDescent="0.15">
      <c r="A57" s="163" t="s">
        <v>42</v>
      </c>
      <c r="B57" s="163"/>
      <c r="C57" s="163"/>
      <c r="D57" s="163">
        <f>'将来負担比率（分子）の構造'!I$51</f>
        <v>2</v>
      </c>
      <c r="E57" s="163"/>
      <c r="F57" s="163"/>
      <c r="G57" s="163">
        <f>'将来負担比率（分子）の構造'!J$51</f>
        <v>1</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15">
      <c r="A58" s="163" t="s">
        <v>41</v>
      </c>
      <c r="B58" s="163"/>
      <c r="C58" s="163"/>
      <c r="D58" s="163">
        <f>'将来負担比率（分子）の構造'!I$50</f>
        <v>1002</v>
      </c>
      <c r="E58" s="163"/>
      <c r="F58" s="163"/>
      <c r="G58" s="163">
        <f>'将来負担比率（分子）の構造'!J$50</f>
        <v>1193</v>
      </c>
      <c r="H58" s="163"/>
      <c r="I58" s="163"/>
      <c r="J58" s="163">
        <f>'将来負担比率（分子）の構造'!K$50</f>
        <v>1421</v>
      </c>
      <c r="K58" s="163"/>
      <c r="L58" s="163"/>
      <c r="M58" s="163">
        <f>'将来負担比率（分子）の構造'!L$50</f>
        <v>1583</v>
      </c>
      <c r="N58" s="163"/>
      <c r="O58" s="163"/>
      <c r="P58" s="163">
        <f>'将来負担比率（分子）の構造'!M$50</f>
        <v>1607</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1</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762</v>
      </c>
      <c r="C62" s="163"/>
      <c r="D62" s="163"/>
      <c r="E62" s="163">
        <f>'将来負担比率（分子）の構造'!J$45</f>
        <v>739</v>
      </c>
      <c r="F62" s="163"/>
      <c r="G62" s="163"/>
      <c r="H62" s="163">
        <f>'将来負担比率（分子）の構造'!K$45</f>
        <v>761</v>
      </c>
      <c r="I62" s="163"/>
      <c r="J62" s="163"/>
      <c r="K62" s="163">
        <f>'将来負担比率（分子）の構造'!L$45</f>
        <v>691</v>
      </c>
      <c r="L62" s="163"/>
      <c r="M62" s="163"/>
      <c r="N62" s="163">
        <f>'将来負担比率（分子）の構造'!M$45</f>
        <v>674</v>
      </c>
      <c r="O62" s="163"/>
      <c r="P62" s="163"/>
    </row>
    <row r="63" spans="1:16" x14ac:dyDescent="0.15">
      <c r="A63" s="163" t="s">
        <v>34</v>
      </c>
      <c r="B63" s="163">
        <f>'将来負担比率（分子）の構造'!I$44</f>
        <v>32</v>
      </c>
      <c r="C63" s="163"/>
      <c r="D63" s="163"/>
      <c r="E63" s="163">
        <f>'将来負担比率（分子）の構造'!J$44</f>
        <v>28</v>
      </c>
      <c r="F63" s="163"/>
      <c r="G63" s="163"/>
      <c r="H63" s="163">
        <f>'将来負担比率（分子）の構造'!K$44</f>
        <v>24</v>
      </c>
      <c r="I63" s="163"/>
      <c r="J63" s="163"/>
      <c r="K63" s="163">
        <f>'将来負担比率（分子）の構造'!L$44</f>
        <v>21</v>
      </c>
      <c r="L63" s="163"/>
      <c r="M63" s="163"/>
      <c r="N63" s="163">
        <f>'将来負担比率（分子）の構造'!M$44</f>
        <v>18</v>
      </c>
      <c r="O63" s="163"/>
      <c r="P63" s="163"/>
    </row>
    <row r="64" spans="1:16" x14ac:dyDescent="0.15">
      <c r="A64" s="163" t="s">
        <v>33</v>
      </c>
      <c r="B64" s="163">
        <f>'将来負担比率（分子）の構造'!I$43</f>
        <v>2101</v>
      </c>
      <c r="C64" s="163"/>
      <c r="D64" s="163"/>
      <c r="E64" s="163">
        <f>'将来負担比率（分子）の構造'!J$43</f>
        <v>2117</v>
      </c>
      <c r="F64" s="163"/>
      <c r="G64" s="163"/>
      <c r="H64" s="163">
        <f>'将来負担比率（分子）の構造'!K$43</f>
        <v>2104</v>
      </c>
      <c r="I64" s="163"/>
      <c r="J64" s="163"/>
      <c r="K64" s="163">
        <f>'将来負担比率（分子）の構造'!L$43</f>
        <v>1919</v>
      </c>
      <c r="L64" s="163"/>
      <c r="M64" s="163"/>
      <c r="N64" s="163">
        <f>'将来負担比率（分子）の構造'!M$43</f>
        <v>1382</v>
      </c>
      <c r="O64" s="163"/>
      <c r="P64" s="163"/>
    </row>
    <row r="65" spans="1:16" x14ac:dyDescent="0.15">
      <c r="A65" s="163" t="s">
        <v>32</v>
      </c>
      <c r="B65" s="163">
        <f>'将来負担比率（分子）の構造'!I$42</f>
        <v>0</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2217</v>
      </c>
      <c r="C66" s="163"/>
      <c r="D66" s="163"/>
      <c r="E66" s="163">
        <f>'将来負担比率（分子）の構造'!J$41</f>
        <v>2021</v>
      </c>
      <c r="F66" s="163"/>
      <c r="G66" s="163"/>
      <c r="H66" s="163">
        <f>'将来負担比率（分子）の構造'!K$41</f>
        <v>1847</v>
      </c>
      <c r="I66" s="163"/>
      <c r="J66" s="163"/>
      <c r="K66" s="163">
        <f>'将来負担比率（分子）の構造'!L$41</f>
        <v>1684</v>
      </c>
      <c r="L66" s="163"/>
      <c r="M66" s="163"/>
      <c r="N66" s="163">
        <f>'将来負担比率（分子）の構造'!M$41</f>
        <v>1562</v>
      </c>
      <c r="O66" s="163"/>
      <c r="P66" s="163"/>
    </row>
    <row r="67" spans="1:16" x14ac:dyDescent="0.15">
      <c r="A67" s="163" t="s">
        <v>71</v>
      </c>
      <c r="B67" s="163" t="e">
        <f>NA()</f>
        <v>#N/A</v>
      </c>
      <c r="C67" s="163">
        <f>IF(ISNUMBER('将来負担比率（分子）の構造'!I$53), IF('将来負担比率（分子）の構造'!I$53 &lt; 0, 0, '将来負担比率（分子）の構造'!I$53), NA())</f>
        <v>218</v>
      </c>
      <c r="D67" s="163" t="e">
        <f>NA()</f>
        <v>#N/A</v>
      </c>
      <c r="E67" s="163" t="e">
        <f>NA()</f>
        <v>#N/A</v>
      </c>
      <c r="F67" s="163">
        <f>IF(ISNUMBER('将来負担比率（分子）の構造'!J$53), IF('将来負担比率（分子）の構造'!J$53 &lt; 0, 0, '将来負担比率（分子）の構造'!J$53), NA())</f>
        <v>17</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609</v>
      </c>
      <c r="C72" s="167">
        <f>基金残高に係る経年分析!G55</f>
        <v>772</v>
      </c>
      <c r="D72" s="167">
        <f>基金残高に係る経年分析!H55</f>
        <v>835</v>
      </c>
    </row>
    <row r="73" spans="1:16" x14ac:dyDescent="0.15">
      <c r="A73" s="166" t="s">
        <v>74</v>
      </c>
      <c r="B73" s="167">
        <f>基金残高に係る経年分析!F56</f>
        <v>115</v>
      </c>
      <c r="C73" s="167">
        <f>基金残高に係る経年分析!G56</f>
        <v>126</v>
      </c>
      <c r="D73" s="167">
        <f>基金残高に係る経年分析!H56</f>
        <v>129</v>
      </c>
    </row>
    <row r="74" spans="1:16" x14ac:dyDescent="0.15">
      <c r="A74" s="166" t="s">
        <v>75</v>
      </c>
      <c r="B74" s="167">
        <f>基金残高に係る経年分析!F57</f>
        <v>474</v>
      </c>
      <c r="C74" s="167">
        <f>基金残高に係る経年分析!G57</f>
        <v>456</v>
      </c>
      <c r="D74" s="167">
        <f>基金残高に係る経年分析!H57</f>
        <v>433</v>
      </c>
    </row>
  </sheetData>
  <sheetProtection algorithmName="SHA-512" hashValue="xDULZlI2duxKZ6e9M9K1U5vyB8EFx9C3u/Mt3G7Phi1QYy1B+vgo+0uqVTFwFZ3IaahuGTruO0nBqMUqkDgg8A==" saltValue="8rr9okkfYoudv7RDuM572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P48" sqref="P48"/>
    </sheetView>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206</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207</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208</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209</v>
      </c>
      <c r="S4" s="674"/>
      <c r="T4" s="674"/>
      <c r="U4" s="674"/>
      <c r="V4" s="674"/>
      <c r="W4" s="674"/>
      <c r="X4" s="674"/>
      <c r="Y4" s="675"/>
      <c r="Z4" s="673" t="s">
        <v>210</v>
      </c>
      <c r="AA4" s="674"/>
      <c r="AB4" s="674"/>
      <c r="AC4" s="675"/>
      <c r="AD4" s="673" t="s">
        <v>211</v>
      </c>
      <c r="AE4" s="674"/>
      <c r="AF4" s="674"/>
      <c r="AG4" s="674"/>
      <c r="AH4" s="674"/>
      <c r="AI4" s="674"/>
      <c r="AJ4" s="674"/>
      <c r="AK4" s="675"/>
      <c r="AL4" s="673" t="s">
        <v>210</v>
      </c>
      <c r="AM4" s="674"/>
      <c r="AN4" s="674"/>
      <c r="AO4" s="675"/>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3" t="s">
        <v>215</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216</v>
      </c>
      <c r="C5" s="680"/>
      <c r="D5" s="680"/>
      <c r="E5" s="680"/>
      <c r="F5" s="680"/>
      <c r="G5" s="680"/>
      <c r="H5" s="680"/>
      <c r="I5" s="680"/>
      <c r="J5" s="680"/>
      <c r="K5" s="680"/>
      <c r="L5" s="680"/>
      <c r="M5" s="680"/>
      <c r="N5" s="680"/>
      <c r="O5" s="680"/>
      <c r="P5" s="680"/>
      <c r="Q5" s="681"/>
      <c r="R5" s="676">
        <v>816208</v>
      </c>
      <c r="S5" s="677"/>
      <c r="T5" s="677"/>
      <c r="U5" s="677"/>
      <c r="V5" s="677"/>
      <c r="W5" s="677"/>
      <c r="X5" s="677"/>
      <c r="Y5" s="702"/>
      <c r="Z5" s="715">
        <v>19.3</v>
      </c>
      <c r="AA5" s="715"/>
      <c r="AB5" s="715"/>
      <c r="AC5" s="715"/>
      <c r="AD5" s="716">
        <v>816208</v>
      </c>
      <c r="AE5" s="716"/>
      <c r="AF5" s="716"/>
      <c r="AG5" s="716"/>
      <c r="AH5" s="716"/>
      <c r="AI5" s="716"/>
      <c r="AJ5" s="716"/>
      <c r="AK5" s="716"/>
      <c r="AL5" s="703">
        <v>31.6</v>
      </c>
      <c r="AM5" s="685"/>
      <c r="AN5" s="685"/>
      <c r="AO5" s="704"/>
      <c r="AP5" s="679" t="s">
        <v>217</v>
      </c>
      <c r="AQ5" s="680"/>
      <c r="AR5" s="680"/>
      <c r="AS5" s="680"/>
      <c r="AT5" s="680"/>
      <c r="AU5" s="680"/>
      <c r="AV5" s="680"/>
      <c r="AW5" s="680"/>
      <c r="AX5" s="680"/>
      <c r="AY5" s="680"/>
      <c r="AZ5" s="680"/>
      <c r="BA5" s="680"/>
      <c r="BB5" s="680"/>
      <c r="BC5" s="680"/>
      <c r="BD5" s="680"/>
      <c r="BE5" s="680"/>
      <c r="BF5" s="681"/>
      <c r="BG5" s="621">
        <v>816208</v>
      </c>
      <c r="BH5" s="622"/>
      <c r="BI5" s="622"/>
      <c r="BJ5" s="622"/>
      <c r="BK5" s="622"/>
      <c r="BL5" s="622"/>
      <c r="BM5" s="622"/>
      <c r="BN5" s="623"/>
      <c r="BO5" s="659">
        <v>100</v>
      </c>
      <c r="BP5" s="659"/>
      <c r="BQ5" s="659"/>
      <c r="BR5" s="659"/>
      <c r="BS5" s="660">
        <v>4437</v>
      </c>
      <c r="BT5" s="660"/>
      <c r="BU5" s="660"/>
      <c r="BV5" s="660"/>
      <c r="BW5" s="660"/>
      <c r="BX5" s="660"/>
      <c r="BY5" s="660"/>
      <c r="BZ5" s="660"/>
      <c r="CA5" s="660"/>
      <c r="CB5" s="695"/>
      <c r="CD5" s="673" t="s">
        <v>212</v>
      </c>
      <c r="CE5" s="674"/>
      <c r="CF5" s="674"/>
      <c r="CG5" s="674"/>
      <c r="CH5" s="674"/>
      <c r="CI5" s="674"/>
      <c r="CJ5" s="674"/>
      <c r="CK5" s="674"/>
      <c r="CL5" s="674"/>
      <c r="CM5" s="674"/>
      <c r="CN5" s="674"/>
      <c r="CO5" s="674"/>
      <c r="CP5" s="674"/>
      <c r="CQ5" s="675"/>
      <c r="CR5" s="673" t="s">
        <v>218</v>
      </c>
      <c r="CS5" s="674"/>
      <c r="CT5" s="674"/>
      <c r="CU5" s="674"/>
      <c r="CV5" s="674"/>
      <c r="CW5" s="674"/>
      <c r="CX5" s="674"/>
      <c r="CY5" s="675"/>
      <c r="CZ5" s="673" t="s">
        <v>210</v>
      </c>
      <c r="DA5" s="674"/>
      <c r="DB5" s="674"/>
      <c r="DC5" s="675"/>
      <c r="DD5" s="673" t="s">
        <v>219</v>
      </c>
      <c r="DE5" s="674"/>
      <c r="DF5" s="674"/>
      <c r="DG5" s="674"/>
      <c r="DH5" s="674"/>
      <c r="DI5" s="674"/>
      <c r="DJ5" s="674"/>
      <c r="DK5" s="674"/>
      <c r="DL5" s="674"/>
      <c r="DM5" s="674"/>
      <c r="DN5" s="674"/>
      <c r="DO5" s="674"/>
      <c r="DP5" s="675"/>
      <c r="DQ5" s="673" t="s">
        <v>220</v>
      </c>
      <c r="DR5" s="674"/>
      <c r="DS5" s="674"/>
      <c r="DT5" s="674"/>
      <c r="DU5" s="674"/>
      <c r="DV5" s="674"/>
      <c r="DW5" s="674"/>
      <c r="DX5" s="674"/>
      <c r="DY5" s="674"/>
      <c r="DZ5" s="674"/>
      <c r="EA5" s="674"/>
      <c r="EB5" s="674"/>
      <c r="EC5" s="675"/>
    </row>
    <row r="6" spans="2:143" ht="11.25" customHeight="1" x14ac:dyDescent="0.15">
      <c r="B6" s="618" t="s">
        <v>221</v>
      </c>
      <c r="C6" s="619"/>
      <c r="D6" s="619"/>
      <c r="E6" s="619"/>
      <c r="F6" s="619"/>
      <c r="G6" s="619"/>
      <c r="H6" s="619"/>
      <c r="I6" s="619"/>
      <c r="J6" s="619"/>
      <c r="K6" s="619"/>
      <c r="L6" s="619"/>
      <c r="M6" s="619"/>
      <c r="N6" s="619"/>
      <c r="O6" s="619"/>
      <c r="P6" s="619"/>
      <c r="Q6" s="620"/>
      <c r="R6" s="621">
        <v>34748</v>
      </c>
      <c r="S6" s="622"/>
      <c r="T6" s="622"/>
      <c r="U6" s="622"/>
      <c r="V6" s="622"/>
      <c r="W6" s="622"/>
      <c r="X6" s="622"/>
      <c r="Y6" s="623"/>
      <c r="Z6" s="659">
        <v>0.8</v>
      </c>
      <c r="AA6" s="659"/>
      <c r="AB6" s="659"/>
      <c r="AC6" s="659"/>
      <c r="AD6" s="660">
        <v>34748</v>
      </c>
      <c r="AE6" s="660"/>
      <c r="AF6" s="660"/>
      <c r="AG6" s="660"/>
      <c r="AH6" s="660"/>
      <c r="AI6" s="660"/>
      <c r="AJ6" s="660"/>
      <c r="AK6" s="660"/>
      <c r="AL6" s="624">
        <v>1.3</v>
      </c>
      <c r="AM6" s="625"/>
      <c r="AN6" s="625"/>
      <c r="AO6" s="661"/>
      <c r="AP6" s="618" t="s">
        <v>222</v>
      </c>
      <c r="AQ6" s="619"/>
      <c r="AR6" s="619"/>
      <c r="AS6" s="619"/>
      <c r="AT6" s="619"/>
      <c r="AU6" s="619"/>
      <c r="AV6" s="619"/>
      <c r="AW6" s="619"/>
      <c r="AX6" s="619"/>
      <c r="AY6" s="619"/>
      <c r="AZ6" s="619"/>
      <c r="BA6" s="619"/>
      <c r="BB6" s="619"/>
      <c r="BC6" s="619"/>
      <c r="BD6" s="619"/>
      <c r="BE6" s="619"/>
      <c r="BF6" s="620"/>
      <c r="BG6" s="621">
        <v>816208</v>
      </c>
      <c r="BH6" s="622"/>
      <c r="BI6" s="622"/>
      <c r="BJ6" s="622"/>
      <c r="BK6" s="622"/>
      <c r="BL6" s="622"/>
      <c r="BM6" s="622"/>
      <c r="BN6" s="623"/>
      <c r="BO6" s="659">
        <v>100</v>
      </c>
      <c r="BP6" s="659"/>
      <c r="BQ6" s="659"/>
      <c r="BR6" s="659"/>
      <c r="BS6" s="660">
        <v>4437</v>
      </c>
      <c r="BT6" s="660"/>
      <c r="BU6" s="660"/>
      <c r="BV6" s="660"/>
      <c r="BW6" s="660"/>
      <c r="BX6" s="660"/>
      <c r="BY6" s="660"/>
      <c r="BZ6" s="660"/>
      <c r="CA6" s="660"/>
      <c r="CB6" s="695"/>
      <c r="CD6" s="679" t="s">
        <v>223</v>
      </c>
      <c r="CE6" s="680"/>
      <c r="CF6" s="680"/>
      <c r="CG6" s="680"/>
      <c r="CH6" s="680"/>
      <c r="CI6" s="680"/>
      <c r="CJ6" s="680"/>
      <c r="CK6" s="680"/>
      <c r="CL6" s="680"/>
      <c r="CM6" s="680"/>
      <c r="CN6" s="680"/>
      <c r="CO6" s="680"/>
      <c r="CP6" s="680"/>
      <c r="CQ6" s="681"/>
      <c r="CR6" s="621">
        <v>55296</v>
      </c>
      <c r="CS6" s="622"/>
      <c r="CT6" s="622"/>
      <c r="CU6" s="622"/>
      <c r="CV6" s="622"/>
      <c r="CW6" s="622"/>
      <c r="CX6" s="622"/>
      <c r="CY6" s="623"/>
      <c r="CZ6" s="703">
        <v>1.4</v>
      </c>
      <c r="DA6" s="685"/>
      <c r="DB6" s="685"/>
      <c r="DC6" s="705"/>
      <c r="DD6" s="627" t="s">
        <v>122</v>
      </c>
      <c r="DE6" s="622"/>
      <c r="DF6" s="622"/>
      <c r="DG6" s="622"/>
      <c r="DH6" s="622"/>
      <c r="DI6" s="622"/>
      <c r="DJ6" s="622"/>
      <c r="DK6" s="622"/>
      <c r="DL6" s="622"/>
      <c r="DM6" s="622"/>
      <c r="DN6" s="622"/>
      <c r="DO6" s="622"/>
      <c r="DP6" s="623"/>
      <c r="DQ6" s="627">
        <v>55296</v>
      </c>
      <c r="DR6" s="622"/>
      <c r="DS6" s="622"/>
      <c r="DT6" s="622"/>
      <c r="DU6" s="622"/>
      <c r="DV6" s="622"/>
      <c r="DW6" s="622"/>
      <c r="DX6" s="622"/>
      <c r="DY6" s="622"/>
      <c r="DZ6" s="622"/>
      <c r="EA6" s="622"/>
      <c r="EB6" s="622"/>
      <c r="EC6" s="658"/>
    </row>
    <row r="7" spans="2:143" ht="11.25" customHeight="1" x14ac:dyDescent="0.15">
      <c r="B7" s="618" t="s">
        <v>224</v>
      </c>
      <c r="C7" s="619"/>
      <c r="D7" s="619"/>
      <c r="E7" s="619"/>
      <c r="F7" s="619"/>
      <c r="G7" s="619"/>
      <c r="H7" s="619"/>
      <c r="I7" s="619"/>
      <c r="J7" s="619"/>
      <c r="K7" s="619"/>
      <c r="L7" s="619"/>
      <c r="M7" s="619"/>
      <c r="N7" s="619"/>
      <c r="O7" s="619"/>
      <c r="P7" s="619"/>
      <c r="Q7" s="620"/>
      <c r="R7" s="621">
        <v>395</v>
      </c>
      <c r="S7" s="622"/>
      <c r="T7" s="622"/>
      <c r="U7" s="622"/>
      <c r="V7" s="622"/>
      <c r="W7" s="622"/>
      <c r="X7" s="622"/>
      <c r="Y7" s="623"/>
      <c r="Z7" s="659">
        <v>0</v>
      </c>
      <c r="AA7" s="659"/>
      <c r="AB7" s="659"/>
      <c r="AC7" s="659"/>
      <c r="AD7" s="660">
        <v>395</v>
      </c>
      <c r="AE7" s="660"/>
      <c r="AF7" s="660"/>
      <c r="AG7" s="660"/>
      <c r="AH7" s="660"/>
      <c r="AI7" s="660"/>
      <c r="AJ7" s="660"/>
      <c r="AK7" s="660"/>
      <c r="AL7" s="624">
        <v>0</v>
      </c>
      <c r="AM7" s="625"/>
      <c r="AN7" s="625"/>
      <c r="AO7" s="661"/>
      <c r="AP7" s="618" t="s">
        <v>225</v>
      </c>
      <c r="AQ7" s="619"/>
      <c r="AR7" s="619"/>
      <c r="AS7" s="619"/>
      <c r="AT7" s="619"/>
      <c r="AU7" s="619"/>
      <c r="AV7" s="619"/>
      <c r="AW7" s="619"/>
      <c r="AX7" s="619"/>
      <c r="AY7" s="619"/>
      <c r="AZ7" s="619"/>
      <c r="BA7" s="619"/>
      <c r="BB7" s="619"/>
      <c r="BC7" s="619"/>
      <c r="BD7" s="619"/>
      <c r="BE7" s="619"/>
      <c r="BF7" s="620"/>
      <c r="BG7" s="621">
        <v>306337</v>
      </c>
      <c r="BH7" s="622"/>
      <c r="BI7" s="622"/>
      <c r="BJ7" s="622"/>
      <c r="BK7" s="622"/>
      <c r="BL7" s="622"/>
      <c r="BM7" s="622"/>
      <c r="BN7" s="623"/>
      <c r="BO7" s="659">
        <v>37.5</v>
      </c>
      <c r="BP7" s="659"/>
      <c r="BQ7" s="659"/>
      <c r="BR7" s="659"/>
      <c r="BS7" s="660">
        <v>4437</v>
      </c>
      <c r="BT7" s="660"/>
      <c r="BU7" s="660"/>
      <c r="BV7" s="660"/>
      <c r="BW7" s="660"/>
      <c r="BX7" s="660"/>
      <c r="BY7" s="660"/>
      <c r="BZ7" s="660"/>
      <c r="CA7" s="660"/>
      <c r="CB7" s="695"/>
      <c r="CD7" s="618" t="s">
        <v>226</v>
      </c>
      <c r="CE7" s="619"/>
      <c r="CF7" s="619"/>
      <c r="CG7" s="619"/>
      <c r="CH7" s="619"/>
      <c r="CI7" s="619"/>
      <c r="CJ7" s="619"/>
      <c r="CK7" s="619"/>
      <c r="CL7" s="619"/>
      <c r="CM7" s="619"/>
      <c r="CN7" s="619"/>
      <c r="CO7" s="619"/>
      <c r="CP7" s="619"/>
      <c r="CQ7" s="620"/>
      <c r="CR7" s="621">
        <v>727434</v>
      </c>
      <c r="CS7" s="622"/>
      <c r="CT7" s="622"/>
      <c r="CU7" s="622"/>
      <c r="CV7" s="622"/>
      <c r="CW7" s="622"/>
      <c r="CX7" s="622"/>
      <c r="CY7" s="623"/>
      <c r="CZ7" s="659">
        <v>17.8</v>
      </c>
      <c r="DA7" s="659"/>
      <c r="DB7" s="659"/>
      <c r="DC7" s="659"/>
      <c r="DD7" s="627">
        <v>27925</v>
      </c>
      <c r="DE7" s="622"/>
      <c r="DF7" s="622"/>
      <c r="DG7" s="622"/>
      <c r="DH7" s="622"/>
      <c r="DI7" s="622"/>
      <c r="DJ7" s="622"/>
      <c r="DK7" s="622"/>
      <c r="DL7" s="622"/>
      <c r="DM7" s="622"/>
      <c r="DN7" s="622"/>
      <c r="DO7" s="622"/>
      <c r="DP7" s="623"/>
      <c r="DQ7" s="627">
        <v>561483</v>
      </c>
      <c r="DR7" s="622"/>
      <c r="DS7" s="622"/>
      <c r="DT7" s="622"/>
      <c r="DU7" s="622"/>
      <c r="DV7" s="622"/>
      <c r="DW7" s="622"/>
      <c r="DX7" s="622"/>
      <c r="DY7" s="622"/>
      <c r="DZ7" s="622"/>
      <c r="EA7" s="622"/>
      <c r="EB7" s="622"/>
      <c r="EC7" s="658"/>
    </row>
    <row r="8" spans="2:143" ht="11.25" customHeight="1" x14ac:dyDescent="0.15">
      <c r="B8" s="618" t="s">
        <v>227</v>
      </c>
      <c r="C8" s="619"/>
      <c r="D8" s="619"/>
      <c r="E8" s="619"/>
      <c r="F8" s="619"/>
      <c r="G8" s="619"/>
      <c r="H8" s="619"/>
      <c r="I8" s="619"/>
      <c r="J8" s="619"/>
      <c r="K8" s="619"/>
      <c r="L8" s="619"/>
      <c r="M8" s="619"/>
      <c r="N8" s="619"/>
      <c r="O8" s="619"/>
      <c r="P8" s="619"/>
      <c r="Q8" s="620"/>
      <c r="R8" s="621">
        <v>6897</v>
      </c>
      <c r="S8" s="622"/>
      <c r="T8" s="622"/>
      <c r="U8" s="622"/>
      <c r="V8" s="622"/>
      <c r="W8" s="622"/>
      <c r="X8" s="622"/>
      <c r="Y8" s="623"/>
      <c r="Z8" s="659">
        <v>0.2</v>
      </c>
      <c r="AA8" s="659"/>
      <c r="AB8" s="659"/>
      <c r="AC8" s="659"/>
      <c r="AD8" s="660">
        <v>6897</v>
      </c>
      <c r="AE8" s="660"/>
      <c r="AF8" s="660"/>
      <c r="AG8" s="660"/>
      <c r="AH8" s="660"/>
      <c r="AI8" s="660"/>
      <c r="AJ8" s="660"/>
      <c r="AK8" s="660"/>
      <c r="AL8" s="624">
        <v>0.3</v>
      </c>
      <c r="AM8" s="625"/>
      <c r="AN8" s="625"/>
      <c r="AO8" s="661"/>
      <c r="AP8" s="618" t="s">
        <v>228</v>
      </c>
      <c r="AQ8" s="619"/>
      <c r="AR8" s="619"/>
      <c r="AS8" s="619"/>
      <c r="AT8" s="619"/>
      <c r="AU8" s="619"/>
      <c r="AV8" s="619"/>
      <c r="AW8" s="619"/>
      <c r="AX8" s="619"/>
      <c r="AY8" s="619"/>
      <c r="AZ8" s="619"/>
      <c r="BA8" s="619"/>
      <c r="BB8" s="619"/>
      <c r="BC8" s="619"/>
      <c r="BD8" s="619"/>
      <c r="BE8" s="619"/>
      <c r="BF8" s="620"/>
      <c r="BG8" s="621">
        <v>9695</v>
      </c>
      <c r="BH8" s="622"/>
      <c r="BI8" s="622"/>
      <c r="BJ8" s="622"/>
      <c r="BK8" s="622"/>
      <c r="BL8" s="622"/>
      <c r="BM8" s="622"/>
      <c r="BN8" s="623"/>
      <c r="BO8" s="659">
        <v>1.2</v>
      </c>
      <c r="BP8" s="659"/>
      <c r="BQ8" s="659"/>
      <c r="BR8" s="659"/>
      <c r="BS8" s="660" t="s">
        <v>122</v>
      </c>
      <c r="BT8" s="660"/>
      <c r="BU8" s="660"/>
      <c r="BV8" s="660"/>
      <c r="BW8" s="660"/>
      <c r="BX8" s="660"/>
      <c r="BY8" s="660"/>
      <c r="BZ8" s="660"/>
      <c r="CA8" s="660"/>
      <c r="CB8" s="695"/>
      <c r="CD8" s="618" t="s">
        <v>229</v>
      </c>
      <c r="CE8" s="619"/>
      <c r="CF8" s="619"/>
      <c r="CG8" s="619"/>
      <c r="CH8" s="619"/>
      <c r="CI8" s="619"/>
      <c r="CJ8" s="619"/>
      <c r="CK8" s="619"/>
      <c r="CL8" s="619"/>
      <c r="CM8" s="619"/>
      <c r="CN8" s="619"/>
      <c r="CO8" s="619"/>
      <c r="CP8" s="619"/>
      <c r="CQ8" s="620"/>
      <c r="CR8" s="621">
        <v>1571660</v>
      </c>
      <c r="CS8" s="622"/>
      <c r="CT8" s="622"/>
      <c r="CU8" s="622"/>
      <c r="CV8" s="622"/>
      <c r="CW8" s="622"/>
      <c r="CX8" s="622"/>
      <c r="CY8" s="623"/>
      <c r="CZ8" s="659">
        <v>38.6</v>
      </c>
      <c r="DA8" s="659"/>
      <c r="DB8" s="659"/>
      <c r="DC8" s="659"/>
      <c r="DD8" s="627">
        <v>42533</v>
      </c>
      <c r="DE8" s="622"/>
      <c r="DF8" s="622"/>
      <c r="DG8" s="622"/>
      <c r="DH8" s="622"/>
      <c r="DI8" s="622"/>
      <c r="DJ8" s="622"/>
      <c r="DK8" s="622"/>
      <c r="DL8" s="622"/>
      <c r="DM8" s="622"/>
      <c r="DN8" s="622"/>
      <c r="DO8" s="622"/>
      <c r="DP8" s="623"/>
      <c r="DQ8" s="627">
        <v>1064713</v>
      </c>
      <c r="DR8" s="622"/>
      <c r="DS8" s="622"/>
      <c r="DT8" s="622"/>
      <c r="DU8" s="622"/>
      <c r="DV8" s="622"/>
      <c r="DW8" s="622"/>
      <c r="DX8" s="622"/>
      <c r="DY8" s="622"/>
      <c r="DZ8" s="622"/>
      <c r="EA8" s="622"/>
      <c r="EB8" s="622"/>
      <c r="EC8" s="658"/>
    </row>
    <row r="9" spans="2:143" ht="11.25" customHeight="1" x14ac:dyDescent="0.15">
      <c r="B9" s="618" t="s">
        <v>230</v>
      </c>
      <c r="C9" s="619"/>
      <c r="D9" s="619"/>
      <c r="E9" s="619"/>
      <c r="F9" s="619"/>
      <c r="G9" s="619"/>
      <c r="H9" s="619"/>
      <c r="I9" s="619"/>
      <c r="J9" s="619"/>
      <c r="K9" s="619"/>
      <c r="L9" s="619"/>
      <c r="M9" s="619"/>
      <c r="N9" s="619"/>
      <c r="O9" s="619"/>
      <c r="P9" s="619"/>
      <c r="Q9" s="620"/>
      <c r="R9" s="621">
        <v>8532</v>
      </c>
      <c r="S9" s="622"/>
      <c r="T9" s="622"/>
      <c r="U9" s="622"/>
      <c r="V9" s="622"/>
      <c r="W9" s="622"/>
      <c r="X9" s="622"/>
      <c r="Y9" s="623"/>
      <c r="Z9" s="659">
        <v>0.2</v>
      </c>
      <c r="AA9" s="659"/>
      <c r="AB9" s="659"/>
      <c r="AC9" s="659"/>
      <c r="AD9" s="660">
        <v>8532</v>
      </c>
      <c r="AE9" s="660"/>
      <c r="AF9" s="660"/>
      <c r="AG9" s="660"/>
      <c r="AH9" s="660"/>
      <c r="AI9" s="660"/>
      <c r="AJ9" s="660"/>
      <c r="AK9" s="660"/>
      <c r="AL9" s="624">
        <v>0.3</v>
      </c>
      <c r="AM9" s="625"/>
      <c r="AN9" s="625"/>
      <c r="AO9" s="661"/>
      <c r="AP9" s="618" t="s">
        <v>231</v>
      </c>
      <c r="AQ9" s="619"/>
      <c r="AR9" s="619"/>
      <c r="AS9" s="619"/>
      <c r="AT9" s="619"/>
      <c r="AU9" s="619"/>
      <c r="AV9" s="619"/>
      <c r="AW9" s="619"/>
      <c r="AX9" s="619"/>
      <c r="AY9" s="619"/>
      <c r="AZ9" s="619"/>
      <c r="BA9" s="619"/>
      <c r="BB9" s="619"/>
      <c r="BC9" s="619"/>
      <c r="BD9" s="619"/>
      <c r="BE9" s="619"/>
      <c r="BF9" s="620"/>
      <c r="BG9" s="621">
        <v>255668</v>
      </c>
      <c r="BH9" s="622"/>
      <c r="BI9" s="622"/>
      <c r="BJ9" s="622"/>
      <c r="BK9" s="622"/>
      <c r="BL9" s="622"/>
      <c r="BM9" s="622"/>
      <c r="BN9" s="623"/>
      <c r="BO9" s="659">
        <v>31.3</v>
      </c>
      <c r="BP9" s="659"/>
      <c r="BQ9" s="659"/>
      <c r="BR9" s="659"/>
      <c r="BS9" s="660" t="s">
        <v>122</v>
      </c>
      <c r="BT9" s="660"/>
      <c r="BU9" s="660"/>
      <c r="BV9" s="660"/>
      <c r="BW9" s="660"/>
      <c r="BX9" s="660"/>
      <c r="BY9" s="660"/>
      <c r="BZ9" s="660"/>
      <c r="CA9" s="660"/>
      <c r="CB9" s="695"/>
      <c r="CD9" s="618" t="s">
        <v>232</v>
      </c>
      <c r="CE9" s="619"/>
      <c r="CF9" s="619"/>
      <c r="CG9" s="619"/>
      <c r="CH9" s="619"/>
      <c r="CI9" s="619"/>
      <c r="CJ9" s="619"/>
      <c r="CK9" s="619"/>
      <c r="CL9" s="619"/>
      <c r="CM9" s="619"/>
      <c r="CN9" s="619"/>
      <c r="CO9" s="619"/>
      <c r="CP9" s="619"/>
      <c r="CQ9" s="620"/>
      <c r="CR9" s="621">
        <v>256123</v>
      </c>
      <c r="CS9" s="622"/>
      <c r="CT9" s="622"/>
      <c r="CU9" s="622"/>
      <c r="CV9" s="622"/>
      <c r="CW9" s="622"/>
      <c r="CX9" s="622"/>
      <c r="CY9" s="623"/>
      <c r="CZ9" s="659">
        <v>6.3</v>
      </c>
      <c r="DA9" s="659"/>
      <c r="DB9" s="659"/>
      <c r="DC9" s="659"/>
      <c r="DD9" s="627" t="s">
        <v>122</v>
      </c>
      <c r="DE9" s="622"/>
      <c r="DF9" s="622"/>
      <c r="DG9" s="622"/>
      <c r="DH9" s="622"/>
      <c r="DI9" s="622"/>
      <c r="DJ9" s="622"/>
      <c r="DK9" s="622"/>
      <c r="DL9" s="622"/>
      <c r="DM9" s="622"/>
      <c r="DN9" s="622"/>
      <c r="DO9" s="622"/>
      <c r="DP9" s="623"/>
      <c r="DQ9" s="627">
        <v>236334</v>
      </c>
      <c r="DR9" s="622"/>
      <c r="DS9" s="622"/>
      <c r="DT9" s="622"/>
      <c r="DU9" s="622"/>
      <c r="DV9" s="622"/>
      <c r="DW9" s="622"/>
      <c r="DX9" s="622"/>
      <c r="DY9" s="622"/>
      <c r="DZ9" s="622"/>
      <c r="EA9" s="622"/>
      <c r="EB9" s="622"/>
      <c r="EC9" s="658"/>
    </row>
    <row r="10" spans="2:143" ht="11.25" customHeight="1" x14ac:dyDescent="0.15">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20879</v>
      </c>
      <c r="BH10" s="622"/>
      <c r="BI10" s="622"/>
      <c r="BJ10" s="622"/>
      <c r="BK10" s="622"/>
      <c r="BL10" s="622"/>
      <c r="BM10" s="622"/>
      <c r="BN10" s="623"/>
      <c r="BO10" s="659">
        <v>2.6</v>
      </c>
      <c r="BP10" s="659"/>
      <c r="BQ10" s="659"/>
      <c r="BR10" s="659"/>
      <c r="BS10" s="660" t="s">
        <v>122</v>
      </c>
      <c r="BT10" s="660"/>
      <c r="BU10" s="660"/>
      <c r="BV10" s="660"/>
      <c r="BW10" s="660"/>
      <c r="BX10" s="660"/>
      <c r="BY10" s="660"/>
      <c r="BZ10" s="660"/>
      <c r="CA10" s="660"/>
      <c r="CB10" s="695"/>
      <c r="CD10" s="618" t="s">
        <v>235</v>
      </c>
      <c r="CE10" s="619"/>
      <c r="CF10" s="619"/>
      <c r="CG10" s="619"/>
      <c r="CH10" s="619"/>
      <c r="CI10" s="619"/>
      <c r="CJ10" s="619"/>
      <c r="CK10" s="619"/>
      <c r="CL10" s="619"/>
      <c r="CM10" s="619"/>
      <c r="CN10" s="619"/>
      <c r="CO10" s="619"/>
      <c r="CP10" s="619"/>
      <c r="CQ10" s="620"/>
      <c r="CR10" s="621">
        <v>1375</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v>1375</v>
      </c>
      <c r="DR10" s="622"/>
      <c r="DS10" s="622"/>
      <c r="DT10" s="622"/>
      <c r="DU10" s="622"/>
      <c r="DV10" s="622"/>
      <c r="DW10" s="622"/>
      <c r="DX10" s="622"/>
      <c r="DY10" s="622"/>
      <c r="DZ10" s="622"/>
      <c r="EA10" s="622"/>
      <c r="EB10" s="622"/>
      <c r="EC10" s="658"/>
    </row>
    <row r="11" spans="2:143" ht="11.25" customHeight="1" x14ac:dyDescent="0.15">
      <c r="B11" s="618" t="s">
        <v>236</v>
      </c>
      <c r="C11" s="619"/>
      <c r="D11" s="619"/>
      <c r="E11" s="619"/>
      <c r="F11" s="619"/>
      <c r="G11" s="619"/>
      <c r="H11" s="619"/>
      <c r="I11" s="619"/>
      <c r="J11" s="619"/>
      <c r="K11" s="619"/>
      <c r="L11" s="619"/>
      <c r="M11" s="619"/>
      <c r="N11" s="619"/>
      <c r="O11" s="619"/>
      <c r="P11" s="619"/>
      <c r="Q11" s="620"/>
      <c r="R11" s="621">
        <v>159741</v>
      </c>
      <c r="S11" s="622"/>
      <c r="T11" s="622"/>
      <c r="U11" s="622"/>
      <c r="V11" s="622"/>
      <c r="W11" s="622"/>
      <c r="X11" s="622"/>
      <c r="Y11" s="623"/>
      <c r="Z11" s="624">
        <v>3.8</v>
      </c>
      <c r="AA11" s="625"/>
      <c r="AB11" s="625"/>
      <c r="AC11" s="626"/>
      <c r="AD11" s="627">
        <v>159741</v>
      </c>
      <c r="AE11" s="622"/>
      <c r="AF11" s="622"/>
      <c r="AG11" s="622"/>
      <c r="AH11" s="622"/>
      <c r="AI11" s="622"/>
      <c r="AJ11" s="622"/>
      <c r="AK11" s="623"/>
      <c r="AL11" s="624">
        <v>6.2</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20095</v>
      </c>
      <c r="BH11" s="622"/>
      <c r="BI11" s="622"/>
      <c r="BJ11" s="622"/>
      <c r="BK11" s="622"/>
      <c r="BL11" s="622"/>
      <c r="BM11" s="622"/>
      <c r="BN11" s="623"/>
      <c r="BO11" s="659">
        <v>2.5</v>
      </c>
      <c r="BP11" s="659"/>
      <c r="BQ11" s="659"/>
      <c r="BR11" s="659"/>
      <c r="BS11" s="660">
        <v>4437</v>
      </c>
      <c r="BT11" s="660"/>
      <c r="BU11" s="660"/>
      <c r="BV11" s="660"/>
      <c r="BW11" s="660"/>
      <c r="BX11" s="660"/>
      <c r="BY11" s="660"/>
      <c r="BZ11" s="660"/>
      <c r="CA11" s="660"/>
      <c r="CB11" s="695"/>
      <c r="CD11" s="618" t="s">
        <v>238</v>
      </c>
      <c r="CE11" s="619"/>
      <c r="CF11" s="619"/>
      <c r="CG11" s="619"/>
      <c r="CH11" s="619"/>
      <c r="CI11" s="619"/>
      <c r="CJ11" s="619"/>
      <c r="CK11" s="619"/>
      <c r="CL11" s="619"/>
      <c r="CM11" s="619"/>
      <c r="CN11" s="619"/>
      <c r="CO11" s="619"/>
      <c r="CP11" s="619"/>
      <c r="CQ11" s="620"/>
      <c r="CR11" s="621">
        <v>80842</v>
      </c>
      <c r="CS11" s="622"/>
      <c r="CT11" s="622"/>
      <c r="CU11" s="622"/>
      <c r="CV11" s="622"/>
      <c r="CW11" s="622"/>
      <c r="CX11" s="622"/>
      <c r="CY11" s="623"/>
      <c r="CZ11" s="659">
        <v>2</v>
      </c>
      <c r="DA11" s="659"/>
      <c r="DB11" s="659"/>
      <c r="DC11" s="659"/>
      <c r="DD11" s="627">
        <v>5977</v>
      </c>
      <c r="DE11" s="622"/>
      <c r="DF11" s="622"/>
      <c r="DG11" s="622"/>
      <c r="DH11" s="622"/>
      <c r="DI11" s="622"/>
      <c r="DJ11" s="622"/>
      <c r="DK11" s="622"/>
      <c r="DL11" s="622"/>
      <c r="DM11" s="622"/>
      <c r="DN11" s="622"/>
      <c r="DO11" s="622"/>
      <c r="DP11" s="623"/>
      <c r="DQ11" s="627">
        <v>53120</v>
      </c>
      <c r="DR11" s="622"/>
      <c r="DS11" s="622"/>
      <c r="DT11" s="622"/>
      <c r="DU11" s="622"/>
      <c r="DV11" s="622"/>
      <c r="DW11" s="622"/>
      <c r="DX11" s="622"/>
      <c r="DY11" s="622"/>
      <c r="DZ11" s="622"/>
      <c r="EA11" s="622"/>
      <c r="EB11" s="622"/>
      <c r="EC11" s="658"/>
    </row>
    <row r="12" spans="2:143" ht="11.25" customHeight="1" x14ac:dyDescent="0.15">
      <c r="B12" s="618" t="s">
        <v>239</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433827</v>
      </c>
      <c r="BH12" s="622"/>
      <c r="BI12" s="622"/>
      <c r="BJ12" s="622"/>
      <c r="BK12" s="622"/>
      <c r="BL12" s="622"/>
      <c r="BM12" s="622"/>
      <c r="BN12" s="623"/>
      <c r="BO12" s="659">
        <v>53.2</v>
      </c>
      <c r="BP12" s="659"/>
      <c r="BQ12" s="659"/>
      <c r="BR12" s="659"/>
      <c r="BS12" s="660" t="s">
        <v>122</v>
      </c>
      <c r="BT12" s="660"/>
      <c r="BU12" s="660"/>
      <c r="BV12" s="660"/>
      <c r="BW12" s="660"/>
      <c r="BX12" s="660"/>
      <c r="BY12" s="660"/>
      <c r="BZ12" s="660"/>
      <c r="CA12" s="660"/>
      <c r="CB12" s="695"/>
      <c r="CD12" s="618" t="s">
        <v>241</v>
      </c>
      <c r="CE12" s="619"/>
      <c r="CF12" s="619"/>
      <c r="CG12" s="619"/>
      <c r="CH12" s="619"/>
      <c r="CI12" s="619"/>
      <c r="CJ12" s="619"/>
      <c r="CK12" s="619"/>
      <c r="CL12" s="619"/>
      <c r="CM12" s="619"/>
      <c r="CN12" s="619"/>
      <c r="CO12" s="619"/>
      <c r="CP12" s="619"/>
      <c r="CQ12" s="620"/>
      <c r="CR12" s="621">
        <v>38085</v>
      </c>
      <c r="CS12" s="622"/>
      <c r="CT12" s="622"/>
      <c r="CU12" s="622"/>
      <c r="CV12" s="622"/>
      <c r="CW12" s="622"/>
      <c r="CX12" s="622"/>
      <c r="CY12" s="623"/>
      <c r="CZ12" s="659">
        <v>0.9</v>
      </c>
      <c r="DA12" s="659"/>
      <c r="DB12" s="659"/>
      <c r="DC12" s="659"/>
      <c r="DD12" s="627">
        <v>495</v>
      </c>
      <c r="DE12" s="622"/>
      <c r="DF12" s="622"/>
      <c r="DG12" s="622"/>
      <c r="DH12" s="622"/>
      <c r="DI12" s="622"/>
      <c r="DJ12" s="622"/>
      <c r="DK12" s="622"/>
      <c r="DL12" s="622"/>
      <c r="DM12" s="622"/>
      <c r="DN12" s="622"/>
      <c r="DO12" s="622"/>
      <c r="DP12" s="623"/>
      <c r="DQ12" s="627">
        <v>38083</v>
      </c>
      <c r="DR12" s="622"/>
      <c r="DS12" s="622"/>
      <c r="DT12" s="622"/>
      <c r="DU12" s="622"/>
      <c r="DV12" s="622"/>
      <c r="DW12" s="622"/>
      <c r="DX12" s="622"/>
      <c r="DY12" s="622"/>
      <c r="DZ12" s="622"/>
      <c r="EA12" s="622"/>
      <c r="EB12" s="622"/>
      <c r="EC12" s="658"/>
    </row>
    <row r="13" spans="2:143" ht="11.25" customHeight="1" x14ac:dyDescent="0.15">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433757</v>
      </c>
      <c r="BH13" s="622"/>
      <c r="BI13" s="622"/>
      <c r="BJ13" s="622"/>
      <c r="BK13" s="622"/>
      <c r="BL13" s="622"/>
      <c r="BM13" s="622"/>
      <c r="BN13" s="623"/>
      <c r="BO13" s="659">
        <v>53.1</v>
      </c>
      <c r="BP13" s="659"/>
      <c r="BQ13" s="659"/>
      <c r="BR13" s="659"/>
      <c r="BS13" s="660" t="s">
        <v>122</v>
      </c>
      <c r="BT13" s="660"/>
      <c r="BU13" s="660"/>
      <c r="BV13" s="660"/>
      <c r="BW13" s="660"/>
      <c r="BX13" s="660"/>
      <c r="BY13" s="660"/>
      <c r="BZ13" s="660"/>
      <c r="CA13" s="660"/>
      <c r="CB13" s="695"/>
      <c r="CD13" s="618" t="s">
        <v>244</v>
      </c>
      <c r="CE13" s="619"/>
      <c r="CF13" s="619"/>
      <c r="CG13" s="619"/>
      <c r="CH13" s="619"/>
      <c r="CI13" s="619"/>
      <c r="CJ13" s="619"/>
      <c r="CK13" s="619"/>
      <c r="CL13" s="619"/>
      <c r="CM13" s="619"/>
      <c r="CN13" s="619"/>
      <c r="CO13" s="619"/>
      <c r="CP13" s="619"/>
      <c r="CQ13" s="620"/>
      <c r="CR13" s="621">
        <v>421154</v>
      </c>
      <c r="CS13" s="622"/>
      <c r="CT13" s="622"/>
      <c r="CU13" s="622"/>
      <c r="CV13" s="622"/>
      <c r="CW13" s="622"/>
      <c r="CX13" s="622"/>
      <c r="CY13" s="623"/>
      <c r="CZ13" s="659">
        <v>10.3</v>
      </c>
      <c r="DA13" s="659"/>
      <c r="DB13" s="659"/>
      <c r="DC13" s="659"/>
      <c r="DD13" s="627">
        <v>69108</v>
      </c>
      <c r="DE13" s="622"/>
      <c r="DF13" s="622"/>
      <c r="DG13" s="622"/>
      <c r="DH13" s="622"/>
      <c r="DI13" s="622"/>
      <c r="DJ13" s="622"/>
      <c r="DK13" s="622"/>
      <c r="DL13" s="622"/>
      <c r="DM13" s="622"/>
      <c r="DN13" s="622"/>
      <c r="DO13" s="622"/>
      <c r="DP13" s="623"/>
      <c r="DQ13" s="627">
        <v>348498</v>
      </c>
      <c r="DR13" s="622"/>
      <c r="DS13" s="622"/>
      <c r="DT13" s="622"/>
      <c r="DU13" s="622"/>
      <c r="DV13" s="622"/>
      <c r="DW13" s="622"/>
      <c r="DX13" s="622"/>
      <c r="DY13" s="622"/>
      <c r="DZ13" s="622"/>
      <c r="EA13" s="622"/>
      <c r="EB13" s="622"/>
      <c r="EC13" s="658"/>
    </row>
    <row r="14" spans="2:143" ht="11.25" customHeight="1" x14ac:dyDescent="0.15">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35062</v>
      </c>
      <c r="BH14" s="622"/>
      <c r="BI14" s="622"/>
      <c r="BJ14" s="622"/>
      <c r="BK14" s="622"/>
      <c r="BL14" s="622"/>
      <c r="BM14" s="622"/>
      <c r="BN14" s="623"/>
      <c r="BO14" s="659">
        <v>4.3</v>
      </c>
      <c r="BP14" s="659"/>
      <c r="BQ14" s="659"/>
      <c r="BR14" s="659"/>
      <c r="BS14" s="660" t="s">
        <v>122</v>
      </c>
      <c r="BT14" s="660"/>
      <c r="BU14" s="660"/>
      <c r="BV14" s="660"/>
      <c r="BW14" s="660"/>
      <c r="BX14" s="660"/>
      <c r="BY14" s="660"/>
      <c r="BZ14" s="660"/>
      <c r="CA14" s="660"/>
      <c r="CB14" s="695"/>
      <c r="CD14" s="618" t="s">
        <v>247</v>
      </c>
      <c r="CE14" s="619"/>
      <c r="CF14" s="619"/>
      <c r="CG14" s="619"/>
      <c r="CH14" s="619"/>
      <c r="CI14" s="619"/>
      <c r="CJ14" s="619"/>
      <c r="CK14" s="619"/>
      <c r="CL14" s="619"/>
      <c r="CM14" s="619"/>
      <c r="CN14" s="619"/>
      <c r="CO14" s="619"/>
      <c r="CP14" s="619"/>
      <c r="CQ14" s="620"/>
      <c r="CR14" s="621">
        <v>151433</v>
      </c>
      <c r="CS14" s="622"/>
      <c r="CT14" s="622"/>
      <c r="CU14" s="622"/>
      <c r="CV14" s="622"/>
      <c r="CW14" s="622"/>
      <c r="CX14" s="622"/>
      <c r="CY14" s="623"/>
      <c r="CZ14" s="659">
        <v>3.7</v>
      </c>
      <c r="DA14" s="659"/>
      <c r="DB14" s="659"/>
      <c r="DC14" s="659"/>
      <c r="DD14" s="627">
        <v>4858</v>
      </c>
      <c r="DE14" s="622"/>
      <c r="DF14" s="622"/>
      <c r="DG14" s="622"/>
      <c r="DH14" s="622"/>
      <c r="DI14" s="622"/>
      <c r="DJ14" s="622"/>
      <c r="DK14" s="622"/>
      <c r="DL14" s="622"/>
      <c r="DM14" s="622"/>
      <c r="DN14" s="622"/>
      <c r="DO14" s="622"/>
      <c r="DP14" s="623"/>
      <c r="DQ14" s="627">
        <v>146919</v>
      </c>
      <c r="DR14" s="622"/>
      <c r="DS14" s="622"/>
      <c r="DT14" s="622"/>
      <c r="DU14" s="622"/>
      <c r="DV14" s="622"/>
      <c r="DW14" s="622"/>
      <c r="DX14" s="622"/>
      <c r="DY14" s="622"/>
      <c r="DZ14" s="622"/>
      <c r="EA14" s="622"/>
      <c r="EB14" s="622"/>
      <c r="EC14" s="658"/>
    </row>
    <row r="15" spans="2:143" ht="11.25" customHeight="1" x14ac:dyDescent="0.15">
      <c r="B15" s="618" t="s">
        <v>248</v>
      </c>
      <c r="C15" s="619"/>
      <c r="D15" s="619"/>
      <c r="E15" s="619"/>
      <c r="F15" s="619"/>
      <c r="G15" s="619"/>
      <c r="H15" s="619"/>
      <c r="I15" s="619"/>
      <c r="J15" s="619"/>
      <c r="K15" s="619"/>
      <c r="L15" s="619"/>
      <c r="M15" s="619"/>
      <c r="N15" s="619"/>
      <c r="O15" s="619"/>
      <c r="P15" s="619"/>
      <c r="Q15" s="620"/>
      <c r="R15" s="621">
        <v>6819</v>
      </c>
      <c r="S15" s="622"/>
      <c r="T15" s="622"/>
      <c r="U15" s="622"/>
      <c r="V15" s="622"/>
      <c r="W15" s="622"/>
      <c r="X15" s="622"/>
      <c r="Y15" s="623"/>
      <c r="Z15" s="659">
        <v>0.2</v>
      </c>
      <c r="AA15" s="659"/>
      <c r="AB15" s="659"/>
      <c r="AC15" s="659"/>
      <c r="AD15" s="660">
        <v>6819</v>
      </c>
      <c r="AE15" s="660"/>
      <c r="AF15" s="660"/>
      <c r="AG15" s="660"/>
      <c r="AH15" s="660"/>
      <c r="AI15" s="660"/>
      <c r="AJ15" s="660"/>
      <c r="AK15" s="660"/>
      <c r="AL15" s="624">
        <v>0.3</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40982</v>
      </c>
      <c r="BH15" s="622"/>
      <c r="BI15" s="622"/>
      <c r="BJ15" s="622"/>
      <c r="BK15" s="622"/>
      <c r="BL15" s="622"/>
      <c r="BM15" s="622"/>
      <c r="BN15" s="623"/>
      <c r="BO15" s="659">
        <v>5</v>
      </c>
      <c r="BP15" s="659"/>
      <c r="BQ15" s="659"/>
      <c r="BR15" s="659"/>
      <c r="BS15" s="660" t="s">
        <v>122</v>
      </c>
      <c r="BT15" s="660"/>
      <c r="BU15" s="660"/>
      <c r="BV15" s="660"/>
      <c r="BW15" s="660"/>
      <c r="BX15" s="660"/>
      <c r="BY15" s="660"/>
      <c r="BZ15" s="660"/>
      <c r="CA15" s="660"/>
      <c r="CB15" s="695"/>
      <c r="CD15" s="618" t="s">
        <v>250</v>
      </c>
      <c r="CE15" s="619"/>
      <c r="CF15" s="619"/>
      <c r="CG15" s="619"/>
      <c r="CH15" s="619"/>
      <c r="CI15" s="619"/>
      <c r="CJ15" s="619"/>
      <c r="CK15" s="619"/>
      <c r="CL15" s="619"/>
      <c r="CM15" s="619"/>
      <c r="CN15" s="619"/>
      <c r="CO15" s="619"/>
      <c r="CP15" s="619"/>
      <c r="CQ15" s="620"/>
      <c r="CR15" s="621">
        <v>498246</v>
      </c>
      <c r="CS15" s="622"/>
      <c r="CT15" s="622"/>
      <c r="CU15" s="622"/>
      <c r="CV15" s="622"/>
      <c r="CW15" s="622"/>
      <c r="CX15" s="622"/>
      <c r="CY15" s="623"/>
      <c r="CZ15" s="659">
        <v>12.2</v>
      </c>
      <c r="DA15" s="659"/>
      <c r="DB15" s="659"/>
      <c r="DC15" s="659"/>
      <c r="DD15" s="627">
        <v>55442</v>
      </c>
      <c r="DE15" s="622"/>
      <c r="DF15" s="622"/>
      <c r="DG15" s="622"/>
      <c r="DH15" s="622"/>
      <c r="DI15" s="622"/>
      <c r="DJ15" s="622"/>
      <c r="DK15" s="622"/>
      <c r="DL15" s="622"/>
      <c r="DM15" s="622"/>
      <c r="DN15" s="622"/>
      <c r="DO15" s="622"/>
      <c r="DP15" s="623"/>
      <c r="DQ15" s="627">
        <v>397024</v>
      </c>
      <c r="DR15" s="622"/>
      <c r="DS15" s="622"/>
      <c r="DT15" s="622"/>
      <c r="DU15" s="622"/>
      <c r="DV15" s="622"/>
      <c r="DW15" s="622"/>
      <c r="DX15" s="622"/>
      <c r="DY15" s="622"/>
      <c r="DZ15" s="622"/>
      <c r="EA15" s="622"/>
      <c r="EB15" s="622"/>
      <c r="EC15" s="658"/>
    </row>
    <row r="16" spans="2:143" ht="11.25" customHeight="1" x14ac:dyDescent="0.15">
      <c r="B16" s="618" t="s">
        <v>251</v>
      </c>
      <c r="C16" s="619"/>
      <c r="D16" s="619"/>
      <c r="E16" s="619"/>
      <c r="F16" s="619"/>
      <c r="G16" s="619"/>
      <c r="H16" s="619"/>
      <c r="I16" s="619"/>
      <c r="J16" s="619"/>
      <c r="K16" s="619"/>
      <c r="L16" s="619"/>
      <c r="M16" s="619"/>
      <c r="N16" s="619"/>
      <c r="O16" s="619"/>
      <c r="P16" s="619"/>
      <c r="Q16" s="620"/>
      <c r="R16" s="621">
        <v>19712</v>
      </c>
      <c r="S16" s="622"/>
      <c r="T16" s="622"/>
      <c r="U16" s="622"/>
      <c r="V16" s="622"/>
      <c r="W16" s="622"/>
      <c r="X16" s="622"/>
      <c r="Y16" s="623"/>
      <c r="Z16" s="659">
        <v>0.5</v>
      </c>
      <c r="AA16" s="659"/>
      <c r="AB16" s="659"/>
      <c r="AC16" s="659"/>
      <c r="AD16" s="660">
        <v>19712</v>
      </c>
      <c r="AE16" s="660"/>
      <c r="AF16" s="660"/>
      <c r="AG16" s="660"/>
      <c r="AH16" s="660"/>
      <c r="AI16" s="660"/>
      <c r="AJ16" s="660"/>
      <c r="AK16" s="660"/>
      <c r="AL16" s="624">
        <v>0.8</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253</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15">
      <c r="B17" s="618" t="s">
        <v>254</v>
      </c>
      <c r="C17" s="619"/>
      <c r="D17" s="619"/>
      <c r="E17" s="619"/>
      <c r="F17" s="619"/>
      <c r="G17" s="619"/>
      <c r="H17" s="619"/>
      <c r="I17" s="619"/>
      <c r="J17" s="619"/>
      <c r="K17" s="619"/>
      <c r="L17" s="619"/>
      <c r="M17" s="619"/>
      <c r="N17" s="619"/>
      <c r="O17" s="619"/>
      <c r="P17" s="619"/>
      <c r="Q17" s="620"/>
      <c r="R17" s="621">
        <v>29174</v>
      </c>
      <c r="S17" s="622"/>
      <c r="T17" s="622"/>
      <c r="U17" s="622"/>
      <c r="V17" s="622"/>
      <c r="W17" s="622"/>
      <c r="X17" s="622"/>
      <c r="Y17" s="623"/>
      <c r="Z17" s="659">
        <v>0.7</v>
      </c>
      <c r="AA17" s="659"/>
      <c r="AB17" s="659"/>
      <c r="AC17" s="659"/>
      <c r="AD17" s="660">
        <v>29174</v>
      </c>
      <c r="AE17" s="660"/>
      <c r="AF17" s="660"/>
      <c r="AG17" s="660"/>
      <c r="AH17" s="660"/>
      <c r="AI17" s="660"/>
      <c r="AJ17" s="660"/>
      <c r="AK17" s="660"/>
      <c r="AL17" s="624">
        <v>1.1000000000000001</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256</v>
      </c>
      <c r="CE17" s="619"/>
      <c r="CF17" s="619"/>
      <c r="CG17" s="619"/>
      <c r="CH17" s="619"/>
      <c r="CI17" s="619"/>
      <c r="CJ17" s="619"/>
      <c r="CK17" s="619"/>
      <c r="CL17" s="619"/>
      <c r="CM17" s="619"/>
      <c r="CN17" s="619"/>
      <c r="CO17" s="619"/>
      <c r="CP17" s="619"/>
      <c r="CQ17" s="620"/>
      <c r="CR17" s="621">
        <v>275046</v>
      </c>
      <c r="CS17" s="622"/>
      <c r="CT17" s="622"/>
      <c r="CU17" s="622"/>
      <c r="CV17" s="622"/>
      <c r="CW17" s="622"/>
      <c r="CX17" s="622"/>
      <c r="CY17" s="623"/>
      <c r="CZ17" s="659">
        <v>6.7</v>
      </c>
      <c r="DA17" s="659"/>
      <c r="DB17" s="659"/>
      <c r="DC17" s="659"/>
      <c r="DD17" s="627" t="s">
        <v>122</v>
      </c>
      <c r="DE17" s="622"/>
      <c r="DF17" s="622"/>
      <c r="DG17" s="622"/>
      <c r="DH17" s="622"/>
      <c r="DI17" s="622"/>
      <c r="DJ17" s="622"/>
      <c r="DK17" s="622"/>
      <c r="DL17" s="622"/>
      <c r="DM17" s="622"/>
      <c r="DN17" s="622"/>
      <c r="DO17" s="622"/>
      <c r="DP17" s="623"/>
      <c r="DQ17" s="627">
        <v>275046</v>
      </c>
      <c r="DR17" s="622"/>
      <c r="DS17" s="622"/>
      <c r="DT17" s="622"/>
      <c r="DU17" s="622"/>
      <c r="DV17" s="622"/>
      <c r="DW17" s="622"/>
      <c r="DX17" s="622"/>
      <c r="DY17" s="622"/>
      <c r="DZ17" s="622"/>
      <c r="EA17" s="622"/>
      <c r="EB17" s="622"/>
      <c r="EC17" s="658"/>
    </row>
    <row r="18" spans="2:133" ht="11.25" customHeight="1" x14ac:dyDescent="0.15">
      <c r="B18" s="618" t="s">
        <v>257</v>
      </c>
      <c r="C18" s="619"/>
      <c r="D18" s="619"/>
      <c r="E18" s="619"/>
      <c r="F18" s="619"/>
      <c r="G18" s="619"/>
      <c r="H18" s="619"/>
      <c r="I18" s="619"/>
      <c r="J18" s="619"/>
      <c r="K18" s="619"/>
      <c r="L18" s="619"/>
      <c r="M18" s="619"/>
      <c r="N18" s="619"/>
      <c r="O18" s="619"/>
      <c r="P18" s="619"/>
      <c r="Q18" s="620"/>
      <c r="R18" s="621">
        <v>2623</v>
      </c>
      <c r="S18" s="622"/>
      <c r="T18" s="622"/>
      <c r="U18" s="622"/>
      <c r="V18" s="622"/>
      <c r="W18" s="622"/>
      <c r="X18" s="622"/>
      <c r="Y18" s="623"/>
      <c r="Z18" s="659">
        <v>0.1</v>
      </c>
      <c r="AA18" s="659"/>
      <c r="AB18" s="659"/>
      <c r="AC18" s="659"/>
      <c r="AD18" s="660">
        <v>2623</v>
      </c>
      <c r="AE18" s="660"/>
      <c r="AF18" s="660"/>
      <c r="AG18" s="660"/>
      <c r="AH18" s="660"/>
      <c r="AI18" s="660"/>
      <c r="AJ18" s="660"/>
      <c r="AK18" s="660"/>
      <c r="AL18" s="624">
        <v>0.1</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260</v>
      </c>
      <c r="C19" s="619"/>
      <c r="D19" s="619"/>
      <c r="E19" s="619"/>
      <c r="F19" s="619"/>
      <c r="G19" s="619"/>
      <c r="H19" s="619"/>
      <c r="I19" s="619"/>
      <c r="J19" s="619"/>
      <c r="K19" s="619"/>
      <c r="L19" s="619"/>
      <c r="M19" s="619"/>
      <c r="N19" s="619"/>
      <c r="O19" s="619"/>
      <c r="P19" s="619"/>
      <c r="Q19" s="620"/>
      <c r="R19" s="621">
        <v>26295</v>
      </c>
      <c r="S19" s="622"/>
      <c r="T19" s="622"/>
      <c r="U19" s="622"/>
      <c r="V19" s="622"/>
      <c r="W19" s="622"/>
      <c r="X19" s="622"/>
      <c r="Y19" s="623"/>
      <c r="Z19" s="659">
        <v>0.6</v>
      </c>
      <c r="AA19" s="659"/>
      <c r="AB19" s="659"/>
      <c r="AC19" s="659"/>
      <c r="AD19" s="660">
        <v>26295</v>
      </c>
      <c r="AE19" s="660"/>
      <c r="AF19" s="660"/>
      <c r="AG19" s="660"/>
      <c r="AH19" s="660"/>
      <c r="AI19" s="660"/>
      <c r="AJ19" s="660"/>
      <c r="AK19" s="660"/>
      <c r="AL19" s="624">
        <v>1</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t="s">
        <v>122</v>
      </c>
      <c r="BH19" s="622"/>
      <c r="BI19" s="622"/>
      <c r="BJ19" s="622"/>
      <c r="BK19" s="622"/>
      <c r="BL19" s="622"/>
      <c r="BM19" s="622"/>
      <c r="BN19" s="623"/>
      <c r="BO19" s="659" t="s">
        <v>122</v>
      </c>
      <c r="BP19" s="659"/>
      <c r="BQ19" s="659"/>
      <c r="BR19" s="659"/>
      <c r="BS19" s="660" t="s">
        <v>122</v>
      </c>
      <c r="BT19" s="660"/>
      <c r="BU19" s="660"/>
      <c r="BV19" s="660"/>
      <c r="BW19" s="660"/>
      <c r="BX19" s="660"/>
      <c r="BY19" s="660"/>
      <c r="BZ19" s="660"/>
      <c r="CA19" s="660"/>
      <c r="CB19" s="695"/>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263</v>
      </c>
      <c r="C20" s="697"/>
      <c r="D20" s="697"/>
      <c r="E20" s="697"/>
      <c r="F20" s="697"/>
      <c r="G20" s="697"/>
      <c r="H20" s="697"/>
      <c r="I20" s="697"/>
      <c r="J20" s="697"/>
      <c r="K20" s="697"/>
      <c r="L20" s="697"/>
      <c r="M20" s="697"/>
      <c r="N20" s="697"/>
      <c r="O20" s="697"/>
      <c r="P20" s="697"/>
      <c r="Q20" s="698"/>
      <c r="R20" s="621">
        <v>256</v>
      </c>
      <c r="S20" s="622"/>
      <c r="T20" s="622"/>
      <c r="U20" s="622"/>
      <c r="V20" s="622"/>
      <c r="W20" s="622"/>
      <c r="X20" s="622"/>
      <c r="Y20" s="623"/>
      <c r="Z20" s="659">
        <v>0</v>
      </c>
      <c r="AA20" s="659"/>
      <c r="AB20" s="659"/>
      <c r="AC20" s="659"/>
      <c r="AD20" s="660">
        <v>256</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t="s">
        <v>122</v>
      </c>
      <c r="BH20" s="622"/>
      <c r="BI20" s="622"/>
      <c r="BJ20" s="622"/>
      <c r="BK20" s="622"/>
      <c r="BL20" s="622"/>
      <c r="BM20" s="622"/>
      <c r="BN20" s="623"/>
      <c r="BO20" s="659" t="s">
        <v>122</v>
      </c>
      <c r="BP20" s="659"/>
      <c r="BQ20" s="659"/>
      <c r="BR20" s="659"/>
      <c r="BS20" s="660" t="s">
        <v>122</v>
      </c>
      <c r="BT20" s="660"/>
      <c r="BU20" s="660"/>
      <c r="BV20" s="660"/>
      <c r="BW20" s="660"/>
      <c r="BX20" s="660"/>
      <c r="BY20" s="660"/>
      <c r="BZ20" s="660"/>
      <c r="CA20" s="660"/>
      <c r="CB20" s="695"/>
      <c r="CD20" s="618" t="s">
        <v>265</v>
      </c>
      <c r="CE20" s="619"/>
      <c r="CF20" s="619"/>
      <c r="CG20" s="619"/>
      <c r="CH20" s="619"/>
      <c r="CI20" s="619"/>
      <c r="CJ20" s="619"/>
      <c r="CK20" s="619"/>
      <c r="CL20" s="619"/>
      <c r="CM20" s="619"/>
      <c r="CN20" s="619"/>
      <c r="CO20" s="619"/>
      <c r="CP20" s="619"/>
      <c r="CQ20" s="620"/>
      <c r="CR20" s="621">
        <v>4076694</v>
      </c>
      <c r="CS20" s="622"/>
      <c r="CT20" s="622"/>
      <c r="CU20" s="622"/>
      <c r="CV20" s="622"/>
      <c r="CW20" s="622"/>
      <c r="CX20" s="622"/>
      <c r="CY20" s="623"/>
      <c r="CZ20" s="659">
        <v>100</v>
      </c>
      <c r="DA20" s="659"/>
      <c r="DB20" s="659"/>
      <c r="DC20" s="659"/>
      <c r="DD20" s="627">
        <v>206338</v>
      </c>
      <c r="DE20" s="622"/>
      <c r="DF20" s="622"/>
      <c r="DG20" s="622"/>
      <c r="DH20" s="622"/>
      <c r="DI20" s="622"/>
      <c r="DJ20" s="622"/>
      <c r="DK20" s="622"/>
      <c r="DL20" s="622"/>
      <c r="DM20" s="622"/>
      <c r="DN20" s="622"/>
      <c r="DO20" s="622"/>
      <c r="DP20" s="623"/>
      <c r="DQ20" s="627">
        <v>3177891</v>
      </c>
      <c r="DR20" s="622"/>
      <c r="DS20" s="622"/>
      <c r="DT20" s="622"/>
      <c r="DU20" s="622"/>
      <c r="DV20" s="622"/>
      <c r="DW20" s="622"/>
      <c r="DX20" s="622"/>
      <c r="DY20" s="622"/>
      <c r="DZ20" s="622"/>
      <c r="EA20" s="622"/>
      <c r="EB20" s="622"/>
      <c r="EC20" s="658"/>
    </row>
    <row r="21" spans="2:133" ht="11.25" customHeight="1" x14ac:dyDescent="0.15">
      <c r="B21" s="618" t="s">
        <v>266</v>
      </c>
      <c r="C21" s="619"/>
      <c r="D21" s="619"/>
      <c r="E21" s="619"/>
      <c r="F21" s="619"/>
      <c r="G21" s="619"/>
      <c r="H21" s="619"/>
      <c r="I21" s="619"/>
      <c r="J21" s="619"/>
      <c r="K21" s="619"/>
      <c r="L21" s="619"/>
      <c r="M21" s="619"/>
      <c r="N21" s="619"/>
      <c r="O21" s="619"/>
      <c r="P21" s="619"/>
      <c r="Q21" s="620"/>
      <c r="R21" s="621">
        <v>1886427</v>
      </c>
      <c r="S21" s="622"/>
      <c r="T21" s="622"/>
      <c r="U21" s="622"/>
      <c r="V21" s="622"/>
      <c r="W21" s="622"/>
      <c r="X21" s="622"/>
      <c r="Y21" s="623"/>
      <c r="Z21" s="659">
        <v>44.7</v>
      </c>
      <c r="AA21" s="659"/>
      <c r="AB21" s="659"/>
      <c r="AC21" s="659"/>
      <c r="AD21" s="660">
        <v>1489421</v>
      </c>
      <c r="AE21" s="660"/>
      <c r="AF21" s="660"/>
      <c r="AG21" s="660"/>
      <c r="AH21" s="660"/>
      <c r="AI21" s="660"/>
      <c r="AJ21" s="660"/>
      <c r="AK21" s="660"/>
      <c r="AL21" s="624">
        <v>57.6</v>
      </c>
      <c r="AM21" s="625"/>
      <c r="AN21" s="625"/>
      <c r="AO21" s="661"/>
      <c r="AP21" s="618" t="s">
        <v>267</v>
      </c>
      <c r="AQ21" s="699"/>
      <c r="AR21" s="699"/>
      <c r="AS21" s="699"/>
      <c r="AT21" s="699"/>
      <c r="AU21" s="699"/>
      <c r="AV21" s="699"/>
      <c r="AW21" s="699"/>
      <c r="AX21" s="699"/>
      <c r="AY21" s="699"/>
      <c r="AZ21" s="699"/>
      <c r="BA21" s="699"/>
      <c r="BB21" s="699"/>
      <c r="BC21" s="699"/>
      <c r="BD21" s="699"/>
      <c r="BE21" s="699"/>
      <c r="BF21" s="700"/>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268</v>
      </c>
      <c r="C22" s="619"/>
      <c r="D22" s="619"/>
      <c r="E22" s="619"/>
      <c r="F22" s="619"/>
      <c r="G22" s="619"/>
      <c r="H22" s="619"/>
      <c r="I22" s="619"/>
      <c r="J22" s="619"/>
      <c r="K22" s="619"/>
      <c r="L22" s="619"/>
      <c r="M22" s="619"/>
      <c r="N22" s="619"/>
      <c r="O22" s="619"/>
      <c r="P22" s="619"/>
      <c r="Q22" s="620"/>
      <c r="R22" s="621">
        <v>1489421</v>
      </c>
      <c r="S22" s="622"/>
      <c r="T22" s="622"/>
      <c r="U22" s="622"/>
      <c r="V22" s="622"/>
      <c r="W22" s="622"/>
      <c r="X22" s="622"/>
      <c r="Y22" s="623"/>
      <c r="Z22" s="659">
        <v>35.299999999999997</v>
      </c>
      <c r="AA22" s="659"/>
      <c r="AB22" s="659"/>
      <c r="AC22" s="659"/>
      <c r="AD22" s="660">
        <v>1489421</v>
      </c>
      <c r="AE22" s="660"/>
      <c r="AF22" s="660"/>
      <c r="AG22" s="660"/>
      <c r="AH22" s="660"/>
      <c r="AI22" s="660"/>
      <c r="AJ22" s="660"/>
      <c r="AK22" s="660"/>
      <c r="AL22" s="624">
        <v>57.6</v>
      </c>
      <c r="AM22" s="625"/>
      <c r="AN22" s="625"/>
      <c r="AO22" s="661"/>
      <c r="AP22" s="618" t="s">
        <v>269</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270</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271</v>
      </c>
      <c r="C23" s="619"/>
      <c r="D23" s="619"/>
      <c r="E23" s="619"/>
      <c r="F23" s="619"/>
      <c r="G23" s="619"/>
      <c r="H23" s="619"/>
      <c r="I23" s="619"/>
      <c r="J23" s="619"/>
      <c r="K23" s="619"/>
      <c r="L23" s="619"/>
      <c r="M23" s="619"/>
      <c r="N23" s="619"/>
      <c r="O23" s="619"/>
      <c r="P23" s="619"/>
      <c r="Q23" s="620"/>
      <c r="R23" s="621">
        <v>397006</v>
      </c>
      <c r="S23" s="622"/>
      <c r="T23" s="622"/>
      <c r="U23" s="622"/>
      <c r="V23" s="622"/>
      <c r="W23" s="622"/>
      <c r="X23" s="622"/>
      <c r="Y23" s="623"/>
      <c r="Z23" s="659">
        <v>9.4</v>
      </c>
      <c r="AA23" s="659"/>
      <c r="AB23" s="659"/>
      <c r="AC23" s="659"/>
      <c r="AD23" s="660" t="s">
        <v>122</v>
      </c>
      <c r="AE23" s="660"/>
      <c r="AF23" s="660"/>
      <c r="AG23" s="660"/>
      <c r="AH23" s="660"/>
      <c r="AI23" s="660"/>
      <c r="AJ23" s="660"/>
      <c r="AK23" s="660"/>
      <c r="AL23" s="624" t="s">
        <v>122</v>
      </c>
      <c r="AM23" s="625"/>
      <c r="AN23" s="625"/>
      <c r="AO23" s="661"/>
      <c r="AP23" s="618" t="s">
        <v>272</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5"/>
      <c r="CD23" s="673" t="s">
        <v>212</v>
      </c>
      <c r="CE23" s="674"/>
      <c r="CF23" s="674"/>
      <c r="CG23" s="674"/>
      <c r="CH23" s="674"/>
      <c r="CI23" s="674"/>
      <c r="CJ23" s="674"/>
      <c r="CK23" s="674"/>
      <c r="CL23" s="674"/>
      <c r="CM23" s="674"/>
      <c r="CN23" s="674"/>
      <c r="CO23" s="674"/>
      <c r="CP23" s="674"/>
      <c r="CQ23" s="675"/>
      <c r="CR23" s="673" t="s">
        <v>273</v>
      </c>
      <c r="CS23" s="674"/>
      <c r="CT23" s="674"/>
      <c r="CU23" s="674"/>
      <c r="CV23" s="674"/>
      <c r="CW23" s="674"/>
      <c r="CX23" s="674"/>
      <c r="CY23" s="675"/>
      <c r="CZ23" s="673" t="s">
        <v>274</v>
      </c>
      <c r="DA23" s="674"/>
      <c r="DB23" s="674"/>
      <c r="DC23" s="675"/>
      <c r="DD23" s="673" t="s">
        <v>275</v>
      </c>
      <c r="DE23" s="674"/>
      <c r="DF23" s="674"/>
      <c r="DG23" s="674"/>
      <c r="DH23" s="674"/>
      <c r="DI23" s="674"/>
      <c r="DJ23" s="674"/>
      <c r="DK23" s="675"/>
      <c r="DL23" s="711" t="s">
        <v>276</v>
      </c>
      <c r="DM23" s="712"/>
      <c r="DN23" s="712"/>
      <c r="DO23" s="712"/>
      <c r="DP23" s="712"/>
      <c r="DQ23" s="712"/>
      <c r="DR23" s="712"/>
      <c r="DS23" s="712"/>
      <c r="DT23" s="712"/>
      <c r="DU23" s="712"/>
      <c r="DV23" s="713"/>
      <c r="DW23" s="673" t="s">
        <v>277</v>
      </c>
      <c r="DX23" s="674"/>
      <c r="DY23" s="674"/>
      <c r="DZ23" s="674"/>
      <c r="EA23" s="674"/>
      <c r="EB23" s="674"/>
      <c r="EC23" s="675"/>
    </row>
    <row r="24" spans="2:133" ht="11.25" customHeight="1" x14ac:dyDescent="0.15">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280</v>
      </c>
      <c r="CE24" s="680"/>
      <c r="CF24" s="680"/>
      <c r="CG24" s="680"/>
      <c r="CH24" s="680"/>
      <c r="CI24" s="680"/>
      <c r="CJ24" s="680"/>
      <c r="CK24" s="680"/>
      <c r="CL24" s="680"/>
      <c r="CM24" s="680"/>
      <c r="CN24" s="680"/>
      <c r="CO24" s="680"/>
      <c r="CP24" s="680"/>
      <c r="CQ24" s="681"/>
      <c r="CR24" s="676">
        <v>1780806</v>
      </c>
      <c r="CS24" s="677"/>
      <c r="CT24" s="677"/>
      <c r="CU24" s="677"/>
      <c r="CV24" s="677"/>
      <c r="CW24" s="677"/>
      <c r="CX24" s="677"/>
      <c r="CY24" s="702"/>
      <c r="CZ24" s="703">
        <v>43.7</v>
      </c>
      <c r="DA24" s="685"/>
      <c r="DB24" s="685"/>
      <c r="DC24" s="705"/>
      <c r="DD24" s="701">
        <v>1377918</v>
      </c>
      <c r="DE24" s="677"/>
      <c r="DF24" s="677"/>
      <c r="DG24" s="677"/>
      <c r="DH24" s="677"/>
      <c r="DI24" s="677"/>
      <c r="DJ24" s="677"/>
      <c r="DK24" s="702"/>
      <c r="DL24" s="701">
        <v>1163276</v>
      </c>
      <c r="DM24" s="677"/>
      <c r="DN24" s="677"/>
      <c r="DO24" s="677"/>
      <c r="DP24" s="677"/>
      <c r="DQ24" s="677"/>
      <c r="DR24" s="677"/>
      <c r="DS24" s="677"/>
      <c r="DT24" s="677"/>
      <c r="DU24" s="677"/>
      <c r="DV24" s="702"/>
      <c r="DW24" s="703">
        <v>44.9</v>
      </c>
      <c r="DX24" s="685"/>
      <c r="DY24" s="685"/>
      <c r="DZ24" s="685"/>
      <c r="EA24" s="685"/>
      <c r="EB24" s="685"/>
      <c r="EC24" s="704"/>
    </row>
    <row r="25" spans="2:133" ht="11.25" customHeight="1" x14ac:dyDescent="0.15">
      <c r="B25" s="618" t="s">
        <v>281</v>
      </c>
      <c r="C25" s="619"/>
      <c r="D25" s="619"/>
      <c r="E25" s="619"/>
      <c r="F25" s="619"/>
      <c r="G25" s="619"/>
      <c r="H25" s="619"/>
      <c r="I25" s="619"/>
      <c r="J25" s="619"/>
      <c r="K25" s="619"/>
      <c r="L25" s="619"/>
      <c r="M25" s="619"/>
      <c r="N25" s="619"/>
      <c r="O25" s="619"/>
      <c r="P25" s="619"/>
      <c r="Q25" s="620"/>
      <c r="R25" s="621">
        <v>2968653</v>
      </c>
      <c r="S25" s="622"/>
      <c r="T25" s="622"/>
      <c r="U25" s="622"/>
      <c r="V25" s="622"/>
      <c r="W25" s="622"/>
      <c r="X25" s="622"/>
      <c r="Y25" s="623"/>
      <c r="Z25" s="659">
        <v>70.3</v>
      </c>
      <c r="AA25" s="659"/>
      <c r="AB25" s="659"/>
      <c r="AC25" s="659"/>
      <c r="AD25" s="660">
        <v>2571647</v>
      </c>
      <c r="AE25" s="660"/>
      <c r="AF25" s="660"/>
      <c r="AG25" s="660"/>
      <c r="AH25" s="660"/>
      <c r="AI25" s="660"/>
      <c r="AJ25" s="660"/>
      <c r="AK25" s="660"/>
      <c r="AL25" s="624">
        <v>99.4</v>
      </c>
      <c r="AM25" s="625"/>
      <c r="AN25" s="625"/>
      <c r="AO25" s="661"/>
      <c r="AP25" s="618" t="s">
        <v>282</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283</v>
      </c>
      <c r="CE25" s="619"/>
      <c r="CF25" s="619"/>
      <c r="CG25" s="619"/>
      <c r="CH25" s="619"/>
      <c r="CI25" s="619"/>
      <c r="CJ25" s="619"/>
      <c r="CK25" s="619"/>
      <c r="CL25" s="619"/>
      <c r="CM25" s="619"/>
      <c r="CN25" s="619"/>
      <c r="CO25" s="619"/>
      <c r="CP25" s="619"/>
      <c r="CQ25" s="620"/>
      <c r="CR25" s="621">
        <v>1057297</v>
      </c>
      <c r="CS25" s="634"/>
      <c r="CT25" s="634"/>
      <c r="CU25" s="634"/>
      <c r="CV25" s="634"/>
      <c r="CW25" s="634"/>
      <c r="CX25" s="634"/>
      <c r="CY25" s="635"/>
      <c r="CZ25" s="624">
        <v>25.9</v>
      </c>
      <c r="DA25" s="636"/>
      <c r="DB25" s="636"/>
      <c r="DC25" s="637"/>
      <c r="DD25" s="627">
        <v>946917</v>
      </c>
      <c r="DE25" s="634"/>
      <c r="DF25" s="634"/>
      <c r="DG25" s="634"/>
      <c r="DH25" s="634"/>
      <c r="DI25" s="634"/>
      <c r="DJ25" s="634"/>
      <c r="DK25" s="635"/>
      <c r="DL25" s="627">
        <v>796685</v>
      </c>
      <c r="DM25" s="634"/>
      <c r="DN25" s="634"/>
      <c r="DO25" s="634"/>
      <c r="DP25" s="634"/>
      <c r="DQ25" s="634"/>
      <c r="DR25" s="634"/>
      <c r="DS25" s="634"/>
      <c r="DT25" s="634"/>
      <c r="DU25" s="634"/>
      <c r="DV25" s="635"/>
      <c r="DW25" s="624">
        <v>30.7</v>
      </c>
      <c r="DX25" s="636"/>
      <c r="DY25" s="636"/>
      <c r="DZ25" s="636"/>
      <c r="EA25" s="636"/>
      <c r="EB25" s="636"/>
      <c r="EC25" s="648"/>
    </row>
    <row r="26" spans="2:133" ht="11.25" customHeight="1" x14ac:dyDescent="0.15">
      <c r="B26" s="618" t="s">
        <v>284</v>
      </c>
      <c r="C26" s="619"/>
      <c r="D26" s="619"/>
      <c r="E26" s="619"/>
      <c r="F26" s="619"/>
      <c r="G26" s="619"/>
      <c r="H26" s="619"/>
      <c r="I26" s="619"/>
      <c r="J26" s="619"/>
      <c r="K26" s="619"/>
      <c r="L26" s="619"/>
      <c r="M26" s="619"/>
      <c r="N26" s="619"/>
      <c r="O26" s="619"/>
      <c r="P26" s="619"/>
      <c r="Q26" s="620"/>
      <c r="R26" s="621">
        <v>604</v>
      </c>
      <c r="S26" s="622"/>
      <c r="T26" s="622"/>
      <c r="U26" s="622"/>
      <c r="V26" s="622"/>
      <c r="W26" s="622"/>
      <c r="X26" s="622"/>
      <c r="Y26" s="623"/>
      <c r="Z26" s="659">
        <v>0</v>
      </c>
      <c r="AA26" s="659"/>
      <c r="AB26" s="659"/>
      <c r="AC26" s="659"/>
      <c r="AD26" s="660">
        <v>604</v>
      </c>
      <c r="AE26" s="660"/>
      <c r="AF26" s="660"/>
      <c r="AG26" s="660"/>
      <c r="AH26" s="660"/>
      <c r="AI26" s="660"/>
      <c r="AJ26" s="660"/>
      <c r="AK26" s="660"/>
      <c r="AL26" s="624">
        <v>0</v>
      </c>
      <c r="AM26" s="625"/>
      <c r="AN26" s="625"/>
      <c r="AO26" s="661"/>
      <c r="AP26" s="618" t="s">
        <v>285</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286</v>
      </c>
      <c r="CE26" s="619"/>
      <c r="CF26" s="619"/>
      <c r="CG26" s="619"/>
      <c r="CH26" s="619"/>
      <c r="CI26" s="619"/>
      <c r="CJ26" s="619"/>
      <c r="CK26" s="619"/>
      <c r="CL26" s="619"/>
      <c r="CM26" s="619"/>
      <c r="CN26" s="619"/>
      <c r="CO26" s="619"/>
      <c r="CP26" s="619"/>
      <c r="CQ26" s="620"/>
      <c r="CR26" s="621">
        <v>677388</v>
      </c>
      <c r="CS26" s="622"/>
      <c r="CT26" s="622"/>
      <c r="CU26" s="622"/>
      <c r="CV26" s="622"/>
      <c r="CW26" s="622"/>
      <c r="CX26" s="622"/>
      <c r="CY26" s="623"/>
      <c r="CZ26" s="624">
        <v>16.600000000000001</v>
      </c>
      <c r="DA26" s="636"/>
      <c r="DB26" s="636"/>
      <c r="DC26" s="637"/>
      <c r="DD26" s="627">
        <v>597034</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287</v>
      </c>
      <c r="C27" s="619"/>
      <c r="D27" s="619"/>
      <c r="E27" s="619"/>
      <c r="F27" s="619"/>
      <c r="G27" s="619"/>
      <c r="H27" s="619"/>
      <c r="I27" s="619"/>
      <c r="J27" s="619"/>
      <c r="K27" s="619"/>
      <c r="L27" s="619"/>
      <c r="M27" s="619"/>
      <c r="N27" s="619"/>
      <c r="O27" s="619"/>
      <c r="P27" s="619"/>
      <c r="Q27" s="620"/>
      <c r="R27" s="621">
        <v>11436</v>
      </c>
      <c r="S27" s="622"/>
      <c r="T27" s="622"/>
      <c r="U27" s="622"/>
      <c r="V27" s="622"/>
      <c r="W27" s="622"/>
      <c r="X27" s="622"/>
      <c r="Y27" s="623"/>
      <c r="Z27" s="659">
        <v>0.3</v>
      </c>
      <c r="AA27" s="659"/>
      <c r="AB27" s="659"/>
      <c r="AC27" s="659"/>
      <c r="AD27" s="660">
        <v>640</v>
      </c>
      <c r="AE27" s="660"/>
      <c r="AF27" s="660"/>
      <c r="AG27" s="660"/>
      <c r="AH27" s="660"/>
      <c r="AI27" s="660"/>
      <c r="AJ27" s="660"/>
      <c r="AK27" s="660"/>
      <c r="AL27" s="624">
        <v>0</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816208</v>
      </c>
      <c r="BH27" s="622"/>
      <c r="BI27" s="622"/>
      <c r="BJ27" s="622"/>
      <c r="BK27" s="622"/>
      <c r="BL27" s="622"/>
      <c r="BM27" s="622"/>
      <c r="BN27" s="623"/>
      <c r="BO27" s="659">
        <v>100</v>
      </c>
      <c r="BP27" s="659"/>
      <c r="BQ27" s="659"/>
      <c r="BR27" s="659"/>
      <c r="BS27" s="660">
        <v>4437</v>
      </c>
      <c r="BT27" s="660"/>
      <c r="BU27" s="660"/>
      <c r="BV27" s="660"/>
      <c r="BW27" s="660"/>
      <c r="BX27" s="660"/>
      <c r="BY27" s="660"/>
      <c r="BZ27" s="660"/>
      <c r="CA27" s="660"/>
      <c r="CB27" s="695"/>
      <c r="CD27" s="618" t="s">
        <v>289</v>
      </c>
      <c r="CE27" s="619"/>
      <c r="CF27" s="619"/>
      <c r="CG27" s="619"/>
      <c r="CH27" s="619"/>
      <c r="CI27" s="619"/>
      <c r="CJ27" s="619"/>
      <c r="CK27" s="619"/>
      <c r="CL27" s="619"/>
      <c r="CM27" s="619"/>
      <c r="CN27" s="619"/>
      <c r="CO27" s="619"/>
      <c r="CP27" s="619"/>
      <c r="CQ27" s="620"/>
      <c r="CR27" s="621">
        <v>448463</v>
      </c>
      <c r="CS27" s="634"/>
      <c r="CT27" s="634"/>
      <c r="CU27" s="634"/>
      <c r="CV27" s="634"/>
      <c r="CW27" s="634"/>
      <c r="CX27" s="634"/>
      <c r="CY27" s="635"/>
      <c r="CZ27" s="624">
        <v>11</v>
      </c>
      <c r="DA27" s="636"/>
      <c r="DB27" s="636"/>
      <c r="DC27" s="637"/>
      <c r="DD27" s="627">
        <v>155955</v>
      </c>
      <c r="DE27" s="634"/>
      <c r="DF27" s="634"/>
      <c r="DG27" s="634"/>
      <c r="DH27" s="634"/>
      <c r="DI27" s="634"/>
      <c r="DJ27" s="634"/>
      <c r="DK27" s="635"/>
      <c r="DL27" s="627">
        <v>91545</v>
      </c>
      <c r="DM27" s="634"/>
      <c r="DN27" s="634"/>
      <c r="DO27" s="634"/>
      <c r="DP27" s="634"/>
      <c r="DQ27" s="634"/>
      <c r="DR27" s="634"/>
      <c r="DS27" s="634"/>
      <c r="DT27" s="634"/>
      <c r="DU27" s="634"/>
      <c r="DV27" s="635"/>
      <c r="DW27" s="624">
        <v>3.5</v>
      </c>
      <c r="DX27" s="636"/>
      <c r="DY27" s="636"/>
      <c r="DZ27" s="636"/>
      <c r="EA27" s="636"/>
      <c r="EB27" s="636"/>
      <c r="EC27" s="648"/>
    </row>
    <row r="28" spans="2:133" ht="11.25" customHeight="1" x14ac:dyDescent="0.15">
      <c r="B28" s="618" t="s">
        <v>290</v>
      </c>
      <c r="C28" s="619"/>
      <c r="D28" s="619"/>
      <c r="E28" s="619"/>
      <c r="F28" s="619"/>
      <c r="G28" s="619"/>
      <c r="H28" s="619"/>
      <c r="I28" s="619"/>
      <c r="J28" s="619"/>
      <c r="K28" s="619"/>
      <c r="L28" s="619"/>
      <c r="M28" s="619"/>
      <c r="N28" s="619"/>
      <c r="O28" s="619"/>
      <c r="P28" s="619"/>
      <c r="Q28" s="620"/>
      <c r="R28" s="621">
        <v>22424</v>
      </c>
      <c r="S28" s="622"/>
      <c r="T28" s="622"/>
      <c r="U28" s="622"/>
      <c r="V28" s="622"/>
      <c r="W28" s="622"/>
      <c r="X28" s="622"/>
      <c r="Y28" s="623"/>
      <c r="Z28" s="659">
        <v>0.5</v>
      </c>
      <c r="AA28" s="659"/>
      <c r="AB28" s="659"/>
      <c r="AC28" s="659"/>
      <c r="AD28" s="660">
        <v>3685</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275046</v>
      </c>
      <c r="CS28" s="622"/>
      <c r="CT28" s="622"/>
      <c r="CU28" s="622"/>
      <c r="CV28" s="622"/>
      <c r="CW28" s="622"/>
      <c r="CX28" s="622"/>
      <c r="CY28" s="623"/>
      <c r="CZ28" s="624">
        <v>6.7</v>
      </c>
      <c r="DA28" s="636"/>
      <c r="DB28" s="636"/>
      <c r="DC28" s="637"/>
      <c r="DD28" s="627">
        <v>275046</v>
      </c>
      <c r="DE28" s="622"/>
      <c r="DF28" s="622"/>
      <c r="DG28" s="622"/>
      <c r="DH28" s="622"/>
      <c r="DI28" s="622"/>
      <c r="DJ28" s="622"/>
      <c r="DK28" s="623"/>
      <c r="DL28" s="627">
        <v>275046</v>
      </c>
      <c r="DM28" s="622"/>
      <c r="DN28" s="622"/>
      <c r="DO28" s="622"/>
      <c r="DP28" s="622"/>
      <c r="DQ28" s="622"/>
      <c r="DR28" s="622"/>
      <c r="DS28" s="622"/>
      <c r="DT28" s="622"/>
      <c r="DU28" s="622"/>
      <c r="DV28" s="623"/>
      <c r="DW28" s="624">
        <v>10.6</v>
      </c>
      <c r="DX28" s="636"/>
      <c r="DY28" s="636"/>
      <c r="DZ28" s="636"/>
      <c r="EA28" s="636"/>
      <c r="EB28" s="636"/>
      <c r="EC28" s="648"/>
    </row>
    <row r="29" spans="2:133" ht="11.25" customHeight="1" x14ac:dyDescent="0.15">
      <c r="B29" s="618" t="s">
        <v>292</v>
      </c>
      <c r="C29" s="619"/>
      <c r="D29" s="619"/>
      <c r="E29" s="619"/>
      <c r="F29" s="619"/>
      <c r="G29" s="619"/>
      <c r="H29" s="619"/>
      <c r="I29" s="619"/>
      <c r="J29" s="619"/>
      <c r="K29" s="619"/>
      <c r="L29" s="619"/>
      <c r="M29" s="619"/>
      <c r="N29" s="619"/>
      <c r="O29" s="619"/>
      <c r="P29" s="619"/>
      <c r="Q29" s="620"/>
      <c r="R29" s="621">
        <v>5831</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293</v>
      </c>
      <c r="CE29" s="641"/>
      <c r="CF29" s="618" t="s">
        <v>66</v>
      </c>
      <c r="CG29" s="619"/>
      <c r="CH29" s="619"/>
      <c r="CI29" s="619"/>
      <c r="CJ29" s="619"/>
      <c r="CK29" s="619"/>
      <c r="CL29" s="619"/>
      <c r="CM29" s="619"/>
      <c r="CN29" s="619"/>
      <c r="CO29" s="619"/>
      <c r="CP29" s="619"/>
      <c r="CQ29" s="620"/>
      <c r="CR29" s="621">
        <v>275046</v>
      </c>
      <c r="CS29" s="634"/>
      <c r="CT29" s="634"/>
      <c r="CU29" s="634"/>
      <c r="CV29" s="634"/>
      <c r="CW29" s="634"/>
      <c r="CX29" s="634"/>
      <c r="CY29" s="635"/>
      <c r="CZ29" s="624">
        <v>6.7</v>
      </c>
      <c r="DA29" s="636"/>
      <c r="DB29" s="636"/>
      <c r="DC29" s="637"/>
      <c r="DD29" s="627">
        <v>275046</v>
      </c>
      <c r="DE29" s="634"/>
      <c r="DF29" s="634"/>
      <c r="DG29" s="634"/>
      <c r="DH29" s="634"/>
      <c r="DI29" s="634"/>
      <c r="DJ29" s="634"/>
      <c r="DK29" s="635"/>
      <c r="DL29" s="627">
        <v>275046</v>
      </c>
      <c r="DM29" s="634"/>
      <c r="DN29" s="634"/>
      <c r="DO29" s="634"/>
      <c r="DP29" s="634"/>
      <c r="DQ29" s="634"/>
      <c r="DR29" s="634"/>
      <c r="DS29" s="634"/>
      <c r="DT29" s="634"/>
      <c r="DU29" s="634"/>
      <c r="DV29" s="635"/>
      <c r="DW29" s="624">
        <v>10.6</v>
      </c>
      <c r="DX29" s="636"/>
      <c r="DY29" s="636"/>
      <c r="DZ29" s="636"/>
      <c r="EA29" s="636"/>
      <c r="EB29" s="636"/>
      <c r="EC29" s="648"/>
    </row>
    <row r="30" spans="2:133" ht="11.25" customHeight="1" x14ac:dyDescent="0.15">
      <c r="B30" s="618" t="s">
        <v>294</v>
      </c>
      <c r="C30" s="619"/>
      <c r="D30" s="619"/>
      <c r="E30" s="619"/>
      <c r="F30" s="619"/>
      <c r="G30" s="619"/>
      <c r="H30" s="619"/>
      <c r="I30" s="619"/>
      <c r="J30" s="619"/>
      <c r="K30" s="619"/>
      <c r="L30" s="619"/>
      <c r="M30" s="619"/>
      <c r="N30" s="619"/>
      <c r="O30" s="619"/>
      <c r="P30" s="619"/>
      <c r="Q30" s="620"/>
      <c r="R30" s="621">
        <v>462274</v>
      </c>
      <c r="S30" s="622"/>
      <c r="T30" s="622"/>
      <c r="U30" s="622"/>
      <c r="V30" s="622"/>
      <c r="W30" s="622"/>
      <c r="X30" s="622"/>
      <c r="Y30" s="623"/>
      <c r="Z30" s="659">
        <v>10.9</v>
      </c>
      <c r="AA30" s="659"/>
      <c r="AB30" s="659"/>
      <c r="AC30" s="659"/>
      <c r="AD30" s="660" t="s">
        <v>122</v>
      </c>
      <c r="AE30" s="660"/>
      <c r="AF30" s="660"/>
      <c r="AG30" s="660"/>
      <c r="AH30" s="660"/>
      <c r="AI30" s="660"/>
      <c r="AJ30" s="660"/>
      <c r="AK30" s="660"/>
      <c r="AL30" s="624" t="s">
        <v>122</v>
      </c>
      <c r="AM30" s="625"/>
      <c r="AN30" s="625"/>
      <c r="AO30" s="661"/>
      <c r="AP30" s="673" t="s">
        <v>212</v>
      </c>
      <c r="AQ30" s="674"/>
      <c r="AR30" s="674"/>
      <c r="AS30" s="674"/>
      <c r="AT30" s="674"/>
      <c r="AU30" s="674"/>
      <c r="AV30" s="674"/>
      <c r="AW30" s="674"/>
      <c r="AX30" s="674"/>
      <c r="AY30" s="674"/>
      <c r="AZ30" s="674"/>
      <c r="BA30" s="674"/>
      <c r="BB30" s="674"/>
      <c r="BC30" s="674"/>
      <c r="BD30" s="674"/>
      <c r="BE30" s="674"/>
      <c r="BF30" s="675"/>
      <c r="BG30" s="673" t="s">
        <v>295</v>
      </c>
      <c r="BH30" s="693"/>
      <c r="BI30" s="693"/>
      <c r="BJ30" s="693"/>
      <c r="BK30" s="693"/>
      <c r="BL30" s="693"/>
      <c r="BM30" s="693"/>
      <c r="BN30" s="693"/>
      <c r="BO30" s="693"/>
      <c r="BP30" s="693"/>
      <c r="BQ30" s="694"/>
      <c r="BR30" s="673" t="s">
        <v>296</v>
      </c>
      <c r="BS30" s="693"/>
      <c r="BT30" s="693"/>
      <c r="BU30" s="693"/>
      <c r="BV30" s="693"/>
      <c r="BW30" s="693"/>
      <c r="BX30" s="693"/>
      <c r="BY30" s="693"/>
      <c r="BZ30" s="693"/>
      <c r="CA30" s="693"/>
      <c r="CB30" s="694"/>
      <c r="CD30" s="642"/>
      <c r="CE30" s="643"/>
      <c r="CF30" s="618" t="s">
        <v>297</v>
      </c>
      <c r="CG30" s="619"/>
      <c r="CH30" s="619"/>
      <c r="CI30" s="619"/>
      <c r="CJ30" s="619"/>
      <c r="CK30" s="619"/>
      <c r="CL30" s="619"/>
      <c r="CM30" s="619"/>
      <c r="CN30" s="619"/>
      <c r="CO30" s="619"/>
      <c r="CP30" s="619"/>
      <c r="CQ30" s="620"/>
      <c r="CR30" s="621">
        <v>267137</v>
      </c>
      <c r="CS30" s="622"/>
      <c r="CT30" s="622"/>
      <c r="CU30" s="622"/>
      <c r="CV30" s="622"/>
      <c r="CW30" s="622"/>
      <c r="CX30" s="622"/>
      <c r="CY30" s="623"/>
      <c r="CZ30" s="624">
        <v>6.6</v>
      </c>
      <c r="DA30" s="636"/>
      <c r="DB30" s="636"/>
      <c r="DC30" s="637"/>
      <c r="DD30" s="627">
        <v>267137</v>
      </c>
      <c r="DE30" s="622"/>
      <c r="DF30" s="622"/>
      <c r="DG30" s="622"/>
      <c r="DH30" s="622"/>
      <c r="DI30" s="622"/>
      <c r="DJ30" s="622"/>
      <c r="DK30" s="623"/>
      <c r="DL30" s="627">
        <v>267137</v>
      </c>
      <c r="DM30" s="622"/>
      <c r="DN30" s="622"/>
      <c r="DO30" s="622"/>
      <c r="DP30" s="622"/>
      <c r="DQ30" s="622"/>
      <c r="DR30" s="622"/>
      <c r="DS30" s="622"/>
      <c r="DT30" s="622"/>
      <c r="DU30" s="622"/>
      <c r="DV30" s="623"/>
      <c r="DW30" s="624">
        <v>10.3</v>
      </c>
      <c r="DX30" s="636"/>
      <c r="DY30" s="636"/>
      <c r="DZ30" s="636"/>
      <c r="EA30" s="636"/>
      <c r="EB30" s="636"/>
      <c r="EC30" s="648"/>
    </row>
    <row r="31" spans="2:133" ht="11.25" customHeight="1" x14ac:dyDescent="0.15">
      <c r="B31" s="696" t="s">
        <v>298</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299</v>
      </c>
      <c r="AQ31" s="688"/>
      <c r="AR31" s="688"/>
      <c r="AS31" s="688"/>
      <c r="AT31" s="689" t="s">
        <v>300</v>
      </c>
      <c r="AU31" s="206"/>
      <c r="AV31" s="206"/>
      <c r="AW31" s="206"/>
      <c r="AX31" s="679" t="s">
        <v>178</v>
      </c>
      <c r="AY31" s="680"/>
      <c r="AZ31" s="680"/>
      <c r="BA31" s="680"/>
      <c r="BB31" s="680"/>
      <c r="BC31" s="680"/>
      <c r="BD31" s="680"/>
      <c r="BE31" s="680"/>
      <c r="BF31" s="681"/>
      <c r="BG31" s="683">
        <v>98.9</v>
      </c>
      <c r="BH31" s="684"/>
      <c r="BI31" s="684"/>
      <c r="BJ31" s="684"/>
      <c r="BK31" s="684"/>
      <c r="BL31" s="684"/>
      <c r="BM31" s="685">
        <v>96.8</v>
      </c>
      <c r="BN31" s="684"/>
      <c r="BO31" s="684"/>
      <c r="BP31" s="684"/>
      <c r="BQ31" s="686"/>
      <c r="BR31" s="683">
        <v>99.1</v>
      </c>
      <c r="BS31" s="684"/>
      <c r="BT31" s="684"/>
      <c r="BU31" s="684"/>
      <c r="BV31" s="684"/>
      <c r="BW31" s="684"/>
      <c r="BX31" s="685">
        <v>96.9</v>
      </c>
      <c r="BY31" s="684"/>
      <c r="BZ31" s="684"/>
      <c r="CA31" s="684"/>
      <c r="CB31" s="686"/>
      <c r="CD31" s="642"/>
      <c r="CE31" s="643"/>
      <c r="CF31" s="618" t="s">
        <v>301</v>
      </c>
      <c r="CG31" s="619"/>
      <c r="CH31" s="619"/>
      <c r="CI31" s="619"/>
      <c r="CJ31" s="619"/>
      <c r="CK31" s="619"/>
      <c r="CL31" s="619"/>
      <c r="CM31" s="619"/>
      <c r="CN31" s="619"/>
      <c r="CO31" s="619"/>
      <c r="CP31" s="619"/>
      <c r="CQ31" s="620"/>
      <c r="CR31" s="621">
        <v>7909</v>
      </c>
      <c r="CS31" s="634"/>
      <c r="CT31" s="634"/>
      <c r="CU31" s="634"/>
      <c r="CV31" s="634"/>
      <c r="CW31" s="634"/>
      <c r="CX31" s="634"/>
      <c r="CY31" s="635"/>
      <c r="CZ31" s="624">
        <v>0.2</v>
      </c>
      <c r="DA31" s="636"/>
      <c r="DB31" s="636"/>
      <c r="DC31" s="637"/>
      <c r="DD31" s="627">
        <v>7909</v>
      </c>
      <c r="DE31" s="634"/>
      <c r="DF31" s="634"/>
      <c r="DG31" s="634"/>
      <c r="DH31" s="634"/>
      <c r="DI31" s="634"/>
      <c r="DJ31" s="634"/>
      <c r="DK31" s="635"/>
      <c r="DL31" s="627">
        <v>7909</v>
      </c>
      <c r="DM31" s="634"/>
      <c r="DN31" s="634"/>
      <c r="DO31" s="634"/>
      <c r="DP31" s="634"/>
      <c r="DQ31" s="634"/>
      <c r="DR31" s="634"/>
      <c r="DS31" s="634"/>
      <c r="DT31" s="634"/>
      <c r="DU31" s="634"/>
      <c r="DV31" s="635"/>
      <c r="DW31" s="624">
        <v>0.3</v>
      </c>
      <c r="DX31" s="636"/>
      <c r="DY31" s="636"/>
      <c r="DZ31" s="636"/>
      <c r="EA31" s="636"/>
      <c r="EB31" s="636"/>
      <c r="EC31" s="648"/>
    </row>
    <row r="32" spans="2:133" ht="11.25" customHeight="1" x14ac:dyDescent="0.15">
      <c r="B32" s="618" t="s">
        <v>302</v>
      </c>
      <c r="C32" s="619"/>
      <c r="D32" s="619"/>
      <c r="E32" s="619"/>
      <c r="F32" s="619"/>
      <c r="G32" s="619"/>
      <c r="H32" s="619"/>
      <c r="I32" s="619"/>
      <c r="J32" s="619"/>
      <c r="K32" s="619"/>
      <c r="L32" s="619"/>
      <c r="M32" s="619"/>
      <c r="N32" s="619"/>
      <c r="O32" s="619"/>
      <c r="P32" s="619"/>
      <c r="Q32" s="620"/>
      <c r="R32" s="621">
        <v>259969</v>
      </c>
      <c r="S32" s="622"/>
      <c r="T32" s="622"/>
      <c r="U32" s="622"/>
      <c r="V32" s="622"/>
      <c r="W32" s="622"/>
      <c r="X32" s="622"/>
      <c r="Y32" s="623"/>
      <c r="Z32" s="659">
        <v>6.2</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303</v>
      </c>
      <c r="AX32" s="618" t="s">
        <v>304</v>
      </c>
      <c r="AY32" s="619"/>
      <c r="AZ32" s="619"/>
      <c r="BA32" s="619"/>
      <c r="BB32" s="619"/>
      <c r="BC32" s="619"/>
      <c r="BD32" s="619"/>
      <c r="BE32" s="619"/>
      <c r="BF32" s="620"/>
      <c r="BG32" s="692">
        <v>98.6</v>
      </c>
      <c r="BH32" s="634"/>
      <c r="BI32" s="634"/>
      <c r="BJ32" s="634"/>
      <c r="BK32" s="634"/>
      <c r="BL32" s="634"/>
      <c r="BM32" s="625">
        <v>96.8</v>
      </c>
      <c r="BN32" s="634"/>
      <c r="BO32" s="634"/>
      <c r="BP32" s="634"/>
      <c r="BQ32" s="657"/>
      <c r="BR32" s="692">
        <v>99</v>
      </c>
      <c r="BS32" s="634"/>
      <c r="BT32" s="634"/>
      <c r="BU32" s="634"/>
      <c r="BV32" s="634"/>
      <c r="BW32" s="634"/>
      <c r="BX32" s="625">
        <v>97.4</v>
      </c>
      <c r="BY32" s="634"/>
      <c r="BZ32" s="634"/>
      <c r="CA32" s="634"/>
      <c r="CB32" s="657"/>
      <c r="CD32" s="644"/>
      <c r="CE32" s="645"/>
      <c r="CF32" s="618" t="s">
        <v>305</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15">
      <c r="B33" s="618" t="s">
        <v>306</v>
      </c>
      <c r="C33" s="619"/>
      <c r="D33" s="619"/>
      <c r="E33" s="619"/>
      <c r="F33" s="619"/>
      <c r="G33" s="619"/>
      <c r="H33" s="619"/>
      <c r="I33" s="619"/>
      <c r="J33" s="619"/>
      <c r="K33" s="619"/>
      <c r="L33" s="619"/>
      <c r="M33" s="619"/>
      <c r="N33" s="619"/>
      <c r="O33" s="619"/>
      <c r="P33" s="619"/>
      <c r="Q33" s="620"/>
      <c r="R33" s="621">
        <v>5882</v>
      </c>
      <c r="S33" s="622"/>
      <c r="T33" s="622"/>
      <c r="U33" s="622"/>
      <c r="V33" s="622"/>
      <c r="W33" s="622"/>
      <c r="X33" s="622"/>
      <c r="Y33" s="623"/>
      <c r="Z33" s="659">
        <v>0.1</v>
      </c>
      <c r="AA33" s="659"/>
      <c r="AB33" s="659"/>
      <c r="AC33" s="659"/>
      <c r="AD33" s="660">
        <v>3586</v>
      </c>
      <c r="AE33" s="660"/>
      <c r="AF33" s="660"/>
      <c r="AG33" s="660"/>
      <c r="AH33" s="660"/>
      <c r="AI33" s="660"/>
      <c r="AJ33" s="660"/>
      <c r="AK33" s="660"/>
      <c r="AL33" s="624">
        <v>0.1</v>
      </c>
      <c r="AM33" s="625"/>
      <c r="AN33" s="625"/>
      <c r="AO33" s="661"/>
      <c r="AP33" s="664"/>
      <c r="AQ33" s="665"/>
      <c r="AR33" s="665"/>
      <c r="AS33" s="665"/>
      <c r="AT33" s="691"/>
      <c r="AU33" s="207"/>
      <c r="AV33" s="207"/>
      <c r="AW33" s="207"/>
      <c r="AX33" s="602" t="s">
        <v>307</v>
      </c>
      <c r="AY33" s="603"/>
      <c r="AZ33" s="603"/>
      <c r="BA33" s="603"/>
      <c r="BB33" s="603"/>
      <c r="BC33" s="603"/>
      <c r="BD33" s="603"/>
      <c r="BE33" s="603"/>
      <c r="BF33" s="604"/>
      <c r="BG33" s="682">
        <v>99.1</v>
      </c>
      <c r="BH33" s="606"/>
      <c r="BI33" s="606"/>
      <c r="BJ33" s="606"/>
      <c r="BK33" s="606"/>
      <c r="BL33" s="606"/>
      <c r="BM33" s="652">
        <v>96.8</v>
      </c>
      <c r="BN33" s="606"/>
      <c r="BO33" s="606"/>
      <c r="BP33" s="606"/>
      <c r="BQ33" s="669"/>
      <c r="BR33" s="682">
        <v>99.1</v>
      </c>
      <c r="BS33" s="606"/>
      <c r="BT33" s="606"/>
      <c r="BU33" s="606"/>
      <c r="BV33" s="606"/>
      <c r="BW33" s="606"/>
      <c r="BX33" s="652">
        <v>96.5</v>
      </c>
      <c r="BY33" s="606"/>
      <c r="BZ33" s="606"/>
      <c r="CA33" s="606"/>
      <c r="CB33" s="669"/>
      <c r="CD33" s="618" t="s">
        <v>308</v>
      </c>
      <c r="CE33" s="619"/>
      <c r="CF33" s="619"/>
      <c r="CG33" s="619"/>
      <c r="CH33" s="619"/>
      <c r="CI33" s="619"/>
      <c r="CJ33" s="619"/>
      <c r="CK33" s="619"/>
      <c r="CL33" s="619"/>
      <c r="CM33" s="619"/>
      <c r="CN33" s="619"/>
      <c r="CO33" s="619"/>
      <c r="CP33" s="619"/>
      <c r="CQ33" s="620"/>
      <c r="CR33" s="621">
        <v>2089550</v>
      </c>
      <c r="CS33" s="634"/>
      <c r="CT33" s="634"/>
      <c r="CU33" s="634"/>
      <c r="CV33" s="634"/>
      <c r="CW33" s="634"/>
      <c r="CX33" s="634"/>
      <c r="CY33" s="635"/>
      <c r="CZ33" s="624">
        <v>51.3</v>
      </c>
      <c r="DA33" s="636"/>
      <c r="DB33" s="636"/>
      <c r="DC33" s="637"/>
      <c r="DD33" s="627">
        <v>1745328</v>
      </c>
      <c r="DE33" s="634"/>
      <c r="DF33" s="634"/>
      <c r="DG33" s="634"/>
      <c r="DH33" s="634"/>
      <c r="DI33" s="634"/>
      <c r="DJ33" s="634"/>
      <c r="DK33" s="635"/>
      <c r="DL33" s="627">
        <v>1242367</v>
      </c>
      <c r="DM33" s="634"/>
      <c r="DN33" s="634"/>
      <c r="DO33" s="634"/>
      <c r="DP33" s="634"/>
      <c r="DQ33" s="634"/>
      <c r="DR33" s="634"/>
      <c r="DS33" s="634"/>
      <c r="DT33" s="634"/>
      <c r="DU33" s="634"/>
      <c r="DV33" s="635"/>
      <c r="DW33" s="624">
        <v>47.9</v>
      </c>
      <c r="DX33" s="636"/>
      <c r="DY33" s="636"/>
      <c r="DZ33" s="636"/>
      <c r="EA33" s="636"/>
      <c r="EB33" s="636"/>
      <c r="EC33" s="648"/>
    </row>
    <row r="34" spans="2:133" ht="11.25" customHeight="1" x14ac:dyDescent="0.15">
      <c r="B34" s="618" t="s">
        <v>309</v>
      </c>
      <c r="C34" s="619"/>
      <c r="D34" s="619"/>
      <c r="E34" s="619"/>
      <c r="F34" s="619"/>
      <c r="G34" s="619"/>
      <c r="H34" s="619"/>
      <c r="I34" s="619"/>
      <c r="J34" s="619"/>
      <c r="K34" s="619"/>
      <c r="L34" s="619"/>
      <c r="M34" s="619"/>
      <c r="N34" s="619"/>
      <c r="O34" s="619"/>
      <c r="P34" s="619"/>
      <c r="Q34" s="620"/>
      <c r="R34" s="621">
        <v>15568</v>
      </c>
      <c r="S34" s="622"/>
      <c r="T34" s="622"/>
      <c r="U34" s="622"/>
      <c r="V34" s="622"/>
      <c r="W34" s="622"/>
      <c r="X34" s="622"/>
      <c r="Y34" s="623"/>
      <c r="Z34" s="659">
        <v>0.4</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716628</v>
      </c>
      <c r="CS34" s="622"/>
      <c r="CT34" s="622"/>
      <c r="CU34" s="622"/>
      <c r="CV34" s="622"/>
      <c r="CW34" s="622"/>
      <c r="CX34" s="622"/>
      <c r="CY34" s="623"/>
      <c r="CZ34" s="624">
        <v>17.600000000000001</v>
      </c>
      <c r="DA34" s="636"/>
      <c r="DB34" s="636"/>
      <c r="DC34" s="637"/>
      <c r="DD34" s="627">
        <v>547696</v>
      </c>
      <c r="DE34" s="622"/>
      <c r="DF34" s="622"/>
      <c r="DG34" s="622"/>
      <c r="DH34" s="622"/>
      <c r="DI34" s="622"/>
      <c r="DJ34" s="622"/>
      <c r="DK34" s="623"/>
      <c r="DL34" s="627">
        <v>414743</v>
      </c>
      <c r="DM34" s="622"/>
      <c r="DN34" s="622"/>
      <c r="DO34" s="622"/>
      <c r="DP34" s="622"/>
      <c r="DQ34" s="622"/>
      <c r="DR34" s="622"/>
      <c r="DS34" s="622"/>
      <c r="DT34" s="622"/>
      <c r="DU34" s="622"/>
      <c r="DV34" s="623"/>
      <c r="DW34" s="624">
        <v>16</v>
      </c>
      <c r="DX34" s="636"/>
      <c r="DY34" s="636"/>
      <c r="DZ34" s="636"/>
      <c r="EA34" s="636"/>
      <c r="EB34" s="636"/>
      <c r="EC34" s="648"/>
    </row>
    <row r="35" spans="2:133" ht="11.25" customHeight="1" x14ac:dyDescent="0.15">
      <c r="B35" s="618" t="s">
        <v>311</v>
      </c>
      <c r="C35" s="619"/>
      <c r="D35" s="619"/>
      <c r="E35" s="619"/>
      <c r="F35" s="619"/>
      <c r="G35" s="619"/>
      <c r="H35" s="619"/>
      <c r="I35" s="619"/>
      <c r="J35" s="619"/>
      <c r="K35" s="619"/>
      <c r="L35" s="619"/>
      <c r="M35" s="619"/>
      <c r="N35" s="619"/>
      <c r="O35" s="619"/>
      <c r="P35" s="619"/>
      <c r="Q35" s="620"/>
      <c r="R35" s="621">
        <v>74852</v>
      </c>
      <c r="S35" s="622"/>
      <c r="T35" s="622"/>
      <c r="U35" s="622"/>
      <c r="V35" s="622"/>
      <c r="W35" s="622"/>
      <c r="X35" s="622"/>
      <c r="Y35" s="623"/>
      <c r="Z35" s="659">
        <v>1.8</v>
      </c>
      <c r="AA35" s="659"/>
      <c r="AB35" s="659"/>
      <c r="AC35" s="659"/>
      <c r="AD35" s="660" t="s">
        <v>122</v>
      </c>
      <c r="AE35" s="660"/>
      <c r="AF35" s="660"/>
      <c r="AG35" s="660"/>
      <c r="AH35" s="660"/>
      <c r="AI35" s="660"/>
      <c r="AJ35" s="660"/>
      <c r="AK35" s="660"/>
      <c r="AL35" s="624" t="s">
        <v>122</v>
      </c>
      <c r="AM35" s="625"/>
      <c r="AN35" s="625"/>
      <c r="AO35" s="661"/>
      <c r="AP35" s="210"/>
      <c r="AQ35" s="673" t="s">
        <v>312</v>
      </c>
      <c r="AR35" s="674"/>
      <c r="AS35" s="674"/>
      <c r="AT35" s="674"/>
      <c r="AU35" s="674"/>
      <c r="AV35" s="674"/>
      <c r="AW35" s="674"/>
      <c r="AX35" s="674"/>
      <c r="AY35" s="674"/>
      <c r="AZ35" s="674"/>
      <c r="BA35" s="674"/>
      <c r="BB35" s="674"/>
      <c r="BC35" s="674"/>
      <c r="BD35" s="674"/>
      <c r="BE35" s="674"/>
      <c r="BF35" s="675"/>
      <c r="BG35" s="673" t="s">
        <v>313</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314</v>
      </c>
      <c r="CE35" s="619"/>
      <c r="CF35" s="619"/>
      <c r="CG35" s="619"/>
      <c r="CH35" s="619"/>
      <c r="CI35" s="619"/>
      <c r="CJ35" s="619"/>
      <c r="CK35" s="619"/>
      <c r="CL35" s="619"/>
      <c r="CM35" s="619"/>
      <c r="CN35" s="619"/>
      <c r="CO35" s="619"/>
      <c r="CP35" s="619"/>
      <c r="CQ35" s="620"/>
      <c r="CR35" s="621">
        <v>81737</v>
      </c>
      <c r="CS35" s="634"/>
      <c r="CT35" s="634"/>
      <c r="CU35" s="634"/>
      <c r="CV35" s="634"/>
      <c r="CW35" s="634"/>
      <c r="CX35" s="634"/>
      <c r="CY35" s="635"/>
      <c r="CZ35" s="624">
        <v>2</v>
      </c>
      <c r="DA35" s="636"/>
      <c r="DB35" s="636"/>
      <c r="DC35" s="637"/>
      <c r="DD35" s="627">
        <v>75228</v>
      </c>
      <c r="DE35" s="634"/>
      <c r="DF35" s="634"/>
      <c r="DG35" s="634"/>
      <c r="DH35" s="634"/>
      <c r="DI35" s="634"/>
      <c r="DJ35" s="634"/>
      <c r="DK35" s="635"/>
      <c r="DL35" s="627">
        <v>66359</v>
      </c>
      <c r="DM35" s="634"/>
      <c r="DN35" s="634"/>
      <c r="DO35" s="634"/>
      <c r="DP35" s="634"/>
      <c r="DQ35" s="634"/>
      <c r="DR35" s="634"/>
      <c r="DS35" s="634"/>
      <c r="DT35" s="634"/>
      <c r="DU35" s="634"/>
      <c r="DV35" s="635"/>
      <c r="DW35" s="624">
        <v>2.6</v>
      </c>
      <c r="DX35" s="636"/>
      <c r="DY35" s="636"/>
      <c r="DZ35" s="636"/>
      <c r="EA35" s="636"/>
      <c r="EB35" s="636"/>
      <c r="EC35" s="648"/>
    </row>
    <row r="36" spans="2:133" ht="11.25" customHeight="1" x14ac:dyDescent="0.15">
      <c r="B36" s="618" t="s">
        <v>315</v>
      </c>
      <c r="C36" s="619"/>
      <c r="D36" s="619"/>
      <c r="E36" s="619"/>
      <c r="F36" s="619"/>
      <c r="G36" s="619"/>
      <c r="H36" s="619"/>
      <c r="I36" s="619"/>
      <c r="J36" s="619"/>
      <c r="K36" s="619"/>
      <c r="L36" s="619"/>
      <c r="M36" s="619"/>
      <c r="N36" s="619"/>
      <c r="O36" s="619"/>
      <c r="P36" s="619"/>
      <c r="Q36" s="620"/>
      <c r="R36" s="621">
        <v>185281</v>
      </c>
      <c r="S36" s="622"/>
      <c r="T36" s="622"/>
      <c r="U36" s="622"/>
      <c r="V36" s="622"/>
      <c r="W36" s="622"/>
      <c r="X36" s="622"/>
      <c r="Y36" s="623"/>
      <c r="Z36" s="659">
        <v>4.4000000000000004</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6">
        <v>575994</v>
      </c>
      <c r="BA36" s="677"/>
      <c r="BB36" s="677"/>
      <c r="BC36" s="677"/>
      <c r="BD36" s="677"/>
      <c r="BE36" s="677"/>
      <c r="BF36" s="678"/>
      <c r="BG36" s="679" t="s">
        <v>317</v>
      </c>
      <c r="BH36" s="680"/>
      <c r="BI36" s="680"/>
      <c r="BJ36" s="680"/>
      <c r="BK36" s="680"/>
      <c r="BL36" s="680"/>
      <c r="BM36" s="680"/>
      <c r="BN36" s="680"/>
      <c r="BO36" s="680"/>
      <c r="BP36" s="680"/>
      <c r="BQ36" s="680"/>
      <c r="BR36" s="680"/>
      <c r="BS36" s="680"/>
      <c r="BT36" s="680"/>
      <c r="BU36" s="681"/>
      <c r="BV36" s="676">
        <v>7793</v>
      </c>
      <c r="BW36" s="677"/>
      <c r="BX36" s="677"/>
      <c r="BY36" s="677"/>
      <c r="BZ36" s="677"/>
      <c r="CA36" s="677"/>
      <c r="CB36" s="678"/>
      <c r="CD36" s="618" t="s">
        <v>318</v>
      </c>
      <c r="CE36" s="619"/>
      <c r="CF36" s="619"/>
      <c r="CG36" s="619"/>
      <c r="CH36" s="619"/>
      <c r="CI36" s="619"/>
      <c r="CJ36" s="619"/>
      <c r="CK36" s="619"/>
      <c r="CL36" s="619"/>
      <c r="CM36" s="619"/>
      <c r="CN36" s="619"/>
      <c r="CO36" s="619"/>
      <c r="CP36" s="619"/>
      <c r="CQ36" s="620"/>
      <c r="CR36" s="621">
        <v>807956</v>
      </c>
      <c r="CS36" s="622"/>
      <c r="CT36" s="622"/>
      <c r="CU36" s="622"/>
      <c r="CV36" s="622"/>
      <c r="CW36" s="622"/>
      <c r="CX36" s="622"/>
      <c r="CY36" s="623"/>
      <c r="CZ36" s="624">
        <v>19.8</v>
      </c>
      <c r="DA36" s="636"/>
      <c r="DB36" s="636"/>
      <c r="DC36" s="637"/>
      <c r="DD36" s="627">
        <v>710493</v>
      </c>
      <c r="DE36" s="622"/>
      <c r="DF36" s="622"/>
      <c r="DG36" s="622"/>
      <c r="DH36" s="622"/>
      <c r="DI36" s="622"/>
      <c r="DJ36" s="622"/>
      <c r="DK36" s="623"/>
      <c r="DL36" s="627">
        <v>457825</v>
      </c>
      <c r="DM36" s="622"/>
      <c r="DN36" s="622"/>
      <c r="DO36" s="622"/>
      <c r="DP36" s="622"/>
      <c r="DQ36" s="622"/>
      <c r="DR36" s="622"/>
      <c r="DS36" s="622"/>
      <c r="DT36" s="622"/>
      <c r="DU36" s="622"/>
      <c r="DV36" s="623"/>
      <c r="DW36" s="624">
        <v>17.7</v>
      </c>
      <c r="DX36" s="636"/>
      <c r="DY36" s="636"/>
      <c r="DZ36" s="636"/>
      <c r="EA36" s="636"/>
      <c r="EB36" s="636"/>
      <c r="EC36" s="648"/>
    </row>
    <row r="37" spans="2:133" ht="11.25" customHeight="1" x14ac:dyDescent="0.15">
      <c r="B37" s="618" t="s">
        <v>319</v>
      </c>
      <c r="C37" s="619"/>
      <c r="D37" s="619"/>
      <c r="E37" s="619"/>
      <c r="F37" s="619"/>
      <c r="G37" s="619"/>
      <c r="H37" s="619"/>
      <c r="I37" s="619"/>
      <c r="J37" s="619"/>
      <c r="K37" s="619"/>
      <c r="L37" s="619"/>
      <c r="M37" s="619"/>
      <c r="N37" s="619"/>
      <c r="O37" s="619"/>
      <c r="P37" s="619"/>
      <c r="Q37" s="620"/>
      <c r="R37" s="621">
        <v>64792</v>
      </c>
      <c r="S37" s="622"/>
      <c r="T37" s="622"/>
      <c r="U37" s="622"/>
      <c r="V37" s="622"/>
      <c r="W37" s="622"/>
      <c r="X37" s="622"/>
      <c r="Y37" s="623"/>
      <c r="Z37" s="659">
        <v>1.5</v>
      </c>
      <c r="AA37" s="659"/>
      <c r="AB37" s="659"/>
      <c r="AC37" s="659"/>
      <c r="AD37" s="660">
        <v>5769</v>
      </c>
      <c r="AE37" s="660"/>
      <c r="AF37" s="660"/>
      <c r="AG37" s="660"/>
      <c r="AH37" s="660"/>
      <c r="AI37" s="660"/>
      <c r="AJ37" s="660"/>
      <c r="AK37" s="660"/>
      <c r="AL37" s="624">
        <v>0.2</v>
      </c>
      <c r="AM37" s="625"/>
      <c r="AN37" s="625"/>
      <c r="AO37" s="661"/>
      <c r="AQ37" s="654" t="s">
        <v>320</v>
      </c>
      <c r="AR37" s="655"/>
      <c r="AS37" s="655"/>
      <c r="AT37" s="655"/>
      <c r="AU37" s="655"/>
      <c r="AV37" s="655"/>
      <c r="AW37" s="655"/>
      <c r="AX37" s="655"/>
      <c r="AY37" s="656"/>
      <c r="AZ37" s="621">
        <v>196048</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6363</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139588</v>
      </c>
      <c r="CS37" s="634"/>
      <c r="CT37" s="634"/>
      <c r="CU37" s="634"/>
      <c r="CV37" s="634"/>
      <c r="CW37" s="634"/>
      <c r="CX37" s="634"/>
      <c r="CY37" s="635"/>
      <c r="CZ37" s="624">
        <v>3.4</v>
      </c>
      <c r="DA37" s="636"/>
      <c r="DB37" s="636"/>
      <c r="DC37" s="637"/>
      <c r="DD37" s="627">
        <v>138304</v>
      </c>
      <c r="DE37" s="634"/>
      <c r="DF37" s="634"/>
      <c r="DG37" s="634"/>
      <c r="DH37" s="634"/>
      <c r="DI37" s="634"/>
      <c r="DJ37" s="634"/>
      <c r="DK37" s="635"/>
      <c r="DL37" s="627">
        <v>137660</v>
      </c>
      <c r="DM37" s="634"/>
      <c r="DN37" s="634"/>
      <c r="DO37" s="634"/>
      <c r="DP37" s="634"/>
      <c r="DQ37" s="634"/>
      <c r="DR37" s="634"/>
      <c r="DS37" s="634"/>
      <c r="DT37" s="634"/>
      <c r="DU37" s="634"/>
      <c r="DV37" s="635"/>
      <c r="DW37" s="624">
        <v>5.3</v>
      </c>
      <c r="DX37" s="636"/>
      <c r="DY37" s="636"/>
      <c r="DZ37" s="636"/>
      <c r="EA37" s="636"/>
      <c r="EB37" s="636"/>
      <c r="EC37" s="648"/>
    </row>
    <row r="38" spans="2:133" ht="11.25" customHeight="1" x14ac:dyDescent="0.15">
      <c r="B38" s="618" t="s">
        <v>323</v>
      </c>
      <c r="C38" s="619"/>
      <c r="D38" s="619"/>
      <c r="E38" s="619"/>
      <c r="F38" s="619"/>
      <c r="G38" s="619"/>
      <c r="H38" s="619"/>
      <c r="I38" s="619"/>
      <c r="J38" s="619"/>
      <c r="K38" s="619"/>
      <c r="L38" s="619"/>
      <c r="M38" s="619"/>
      <c r="N38" s="619"/>
      <c r="O38" s="619"/>
      <c r="P38" s="619"/>
      <c r="Q38" s="620"/>
      <c r="R38" s="621">
        <v>145188</v>
      </c>
      <c r="S38" s="622"/>
      <c r="T38" s="622"/>
      <c r="U38" s="622"/>
      <c r="V38" s="622"/>
      <c r="W38" s="622"/>
      <c r="X38" s="622"/>
      <c r="Y38" s="623"/>
      <c r="Z38" s="659">
        <v>3.4</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9725</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948</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370221</v>
      </c>
      <c r="CS38" s="622"/>
      <c r="CT38" s="622"/>
      <c r="CU38" s="622"/>
      <c r="CV38" s="622"/>
      <c r="CW38" s="622"/>
      <c r="CX38" s="622"/>
      <c r="CY38" s="623"/>
      <c r="CZ38" s="624">
        <v>9.1</v>
      </c>
      <c r="DA38" s="636"/>
      <c r="DB38" s="636"/>
      <c r="DC38" s="637"/>
      <c r="DD38" s="627">
        <v>315171</v>
      </c>
      <c r="DE38" s="622"/>
      <c r="DF38" s="622"/>
      <c r="DG38" s="622"/>
      <c r="DH38" s="622"/>
      <c r="DI38" s="622"/>
      <c r="DJ38" s="622"/>
      <c r="DK38" s="623"/>
      <c r="DL38" s="627">
        <v>303440</v>
      </c>
      <c r="DM38" s="622"/>
      <c r="DN38" s="622"/>
      <c r="DO38" s="622"/>
      <c r="DP38" s="622"/>
      <c r="DQ38" s="622"/>
      <c r="DR38" s="622"/>
      <c r="DS38" s="622"/>
      <c r="DT38" s="622"/>
      <c r="DU38" s="622"/>
      <c r="DV38" s="623"/>
      <c r="DW38" s="624">
        <v>11.7</v>
      </c>
      <c r="DX38" s="636"/>
      <c r="DY38" s="636"/>
      <c r="DZ38" s="636"/>
      <c r="EA38" s="636"/>
      <c r="EB38" s="636"/>
      <c r="EC38" s="648"/>
    </row>
    <row r="39" spans="2:133" ht="11.25" customHeight="1" x14ac:dyDescent="0.15">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t="s">
        <v>122</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1565</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113008</v>
      </c>
      <c r="CS39" s="634"/>
      <c r="CT39" s="634"/>
      <c r="CU39" s="634"/>
      <c r="CV39" s="634"/>
      <c r="CW39" s="634"/>
      <c r="CX39" s="634"/>
      <c r="CY39" s="635"/>
      <c r="CZ39" s="624">
        <v>2.8</v>
      </c>
      <c r="DA39" s="636"/>
      <c r="DB39" s="636"/>
      <c r="DC39" s="637"/>
      <c r="DD39" s="627">
        <v>96740</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331</v>
      </c>
      <c r="C40" s="619"/>
      <c r="D40" s="619"/>
      <c r="E40" s="619"/>
      <c r="F40" s="619"/>
      <c r="G40" s="619"/>
      <c r="H40" s="619"/>
      <c r="I40" s="619"/>
      <c r="J40" s="619"/>
      <c r="K40" s="619"/>
      <c r="L40" s="619"/>
      <c r="M40" s="619"/>
      <c r="N40" s="619"/>
      <c r="O40" s="619"/>
      <c r="P40" s="619"/>
      <c r="Q40" s="620"/>
      <c r="R40" s="621">
        <v>6588</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88</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t="s">
        <v>122</v>
      </c>
      <c r="CS40" s="622"/>
      <c r="CT40" s="622"/>
      <c r="CU40" s="622"/>
      <c r="CV40" s="622"/>
      <c r="CW40" s="622"/>
      <c r="CX40" s="622"/>
      <c r="CY40" s="623"/>
      <c r="CZ40" s="624" t="s">
        <v>122</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336</v>
      </c>
      <c r="C41" s="603"/>
      <c r="D41" s="603"/>
      <c r="E41" s="603"/>
      <c r="F41" s="603"/>
      <c r="G41" s="603"/>
      <c r="H41" s="603"/>
      <c r="I41" s="603"/>
      <c r="J41" s="603"/>
      <c r="K41" s="603"/>
      <c r="L41" s="603"/>
      <c r="M41" s="603"/>
      <c r="N41" s="603"/>
      <c r="O41" s="603"/>
      <c r="P41" s="603"/>
      <c r="Q41" s="604"/>
      <c r="R41" s="605">
        <v>4222754</v>
      </c>
      <c r="S41" s="646"/>
      <c r="T41" s="646"/>
      <c r="U41" s="646"/>
      <c r="V41" s="646"/>
      <c r="W41" s="646"/>
      <c r="X41" s="646"/>
      <c r="Y41" s="649"/>
      <c r="Z41" s="650">
        <v>100</v>
      </c>
      <c r="AA41" s="650"/>
      <c r="AB41" s="650"/>
      <c r="AC41" s="650"/>
      <c r="AD41" s="651">
        <v>2585931</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73770</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v>3</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340</v>
      </c>
      <c r="AR42" s="667"/>
      <c r="AS42" s="667"/>
      <c r="AT42" s="667"/>
      <c r="AU42" s="667"/>
      <c r="AV42" s="667"/>
      <c r="AW42" s="667"/>
      <c r="AX42" s="667"/>
      <c r="AY42" s="668"/>
      <c r="AZ42" s="605">
        <v>296451</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377</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206338</v>
      </c>
      <c r="CS42" s="634"/>
      <c r="CT42" s="634"/>
      <c r="CU42" s="634"/>
      <c r="CV42" s="634"/>
      <c r="CW42" s="634"/>
      <c r="CX42" s="634"/>
      <c r="CY42" s="635"/>
      <c r="CZ42" s="624">
        <v>5.0999999999999996</v>
      </c>
      <c r="DA42" s="636"/>
      <c r="DB42" s="636"/>
      <c r="DC42" s="637"/>
      <c r="DD42" s="627">
        <v>54645</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343</v>
      </c>
      <c r="CD43" s="618" t="s">
        <v>344</v>
      </c>
      <c r="CE43" s="619"/>
      <c r="CF43" s="619"/>
      <c r="CG43" s="619"/>
      <c r="CH43" s="619"/>
      <c r="CI43" s="619"/>
      <c r="CJ43" s="619"/>
      <c r="CK43" s="619"/>
      <c r="CL43" s="619"/>
      <c r="CM43" s="619"/>
      <c r="CN43" s="619"/>
      <c r="CO43" s="619"/>
      <c r="CP43" s="619"/>
      <c r="CQ43" s="620"/>
      <c r="CR43" s="621" t="s">
        <v>122</v>
      </c>
      <c r="CS43" s="634"/>
      <c r="CT43" s="634"/>
      <c r="CU43" s="634"/>
      <c r="CV43" s="634"/>
      <c r="CW43" s="634"/>
      <c r="CX43" s="634"/>
      <c r="CY43" s="635"/>
      <c r="CZ43" s="624" t="s">
        <v>122</v>
      </c>
      <c r="DA43" s="636"/>
      <c r="DB43" s="636"/>
      <c r="DC43" s="637"/>
      <c r="DD43" s="627" t="s">
        <v>122</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206338</v>
      </c>
      <c r="CS44" s="622"/>
      <c r="CT44" s="622"/>
      <c r="CU44" s="622"/>
      <c r="CV44" s="622"/>
      <c r="CW44" s="622"/>
      <c r="CX44" s="622"/>
      <c r="CY44" s="623"/>
      <c r="CZ44" s="624">
        <v>5.0999999999999996</v>
      </c>
      <c r="DA44" s="625"/>
      <c r="DB44" s="625"/>
      <c r="DC44" s="626"/>
      <c r="DD44" s="627">
        <v>54645</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88876</v>
      </c>
      <c r="CS45" s="634"/>
      <c r="CT45" s="634"/>
      <c r="CU45" s="634"/>
      <c r="CV45" s="634"/>
      <c r="CW45" s="634"/>
      <c r="CX45" s="634"/>
      <c r="CY45" s="635"/>
      <c r="CZ45" s="624">
        <v>2.2000000000000002</v>
      </c>
      <c r="DA45" s="636"/>
      <c r="DB45" s="636"/>
      <c r="DC45" s="637"/>
      <c r="DD45" s="627">
        <v>10585</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349</v>
      </c>
      <c r="CG46" s="619"/>
      <c r="CH46" s="619"/>
      <c r="CI46" s="619"/>
      <c r="CJ46" s="619"/>
      <c r="CK46" s="619"/>
      <c r="CL46" s="619"/>
      <c r="CM46" s="619"/>
      <c r="CN46" s="619"/>
      <c r="CO46" s="619"/>
      <c r="CP46" s="619"/>
      <c r="CQ46" s="620"/>
      <c r="CR46" s="621">
        <v>113666</v>
      </c>
      <c r="CS46" s="622"/>
      <c r="CT46" s="622"/>
      <c r="CU46" s="622"/>
      <c r="CV46" s="622"/>
      <c r="CW46" s="622"/>
      <c r="CX46" s="622"/>
      <c r="CY46" s="623"/>
      <c r="CZ46" s="624">
        <v>2.8</v>
      </c>
      <c r="DA46" s="625"/>
      <c r="DB46" s="625"/>
      <c r="DC46" s="626"/>
      <c r="DD46" s="627">
        <v>40264</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350</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352</v>
      </c>
      <c r="CE49" s="603"/>
      <c r="CF49" s="603"/>
      <c r="CG49" s="603"/>
      <c r="CH49" s="603"/>
      <c r="CI49" s="603"/>
      <c r="CJ49" s="603"/>
      <c r="CK49" s="603"/>
      <c r="CL49" s="603"/>
      <c r="CM49" s="603"/>
      <c r="CN49" s="603"/>
      <c r="CO49" s="603"/>
      <c r="CP49" s="603"/>
      <c r="CQ49" s="604"/>
      <c r="CR49" s="605">
        <v>4076694</v>
      </c>
      <c r="CS49" s="606"/>
      <c r="CT49" s="606"/>
      <c r="CU49" s="606"/>
      <c r="CV49" s="606"/>
      <c r="CW49" s="606"/>
      <c r="CX49" s="606"/>
      <c r="CY49" s="607"/>
      <c r="CZ49" s="608">
        <v>100</v>
      </c>
      <c r="DA49" s="609"/>
      <c r="DB49" s="609"/>
      <c r="DC49" s="610"/>
      <c r="DD49" s="611">
        <v>3177891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RPzxY0k191lppjTViLbEerHZJz0xTO44PUFCdUxQpgaMdKRiEDbTsc9T5bDui+qIb5DmTkpVdk0bC/3ffbhtFQ==" saltValue="/amkEINaDjK0crBLRoij5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election activeCell="AA78" sqref="AA78:AE78"/>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354</v>
      </c>
      <c r="DK2" s="1092"/>
      <c r="DL2" s="1092"/>
      <c r="DM2" s="1092"/>
      <c r="DN2" s="1092"/>
      <c r="DO2" s="1093"/>
      <c r="DP2" s="216"/>
      <c r="DQ2" s="1091" t="s">
        <v>355</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375</v>
      </c>
      <c r="C7" s="1048"/>
      <c r="D7" s="1048"/>
      <c r="E7" s="1048"/>
      <c r="F7" s="1048"/>
      <c r="G7" s="1048"/>
      <c r="H7" s="1048"/>
      <c r="I7" s="1048"/>
      <c r="J7" s="1048"/>
      <c r="K7" s="1048"/>
      <c r="L7" s="1048"/>
      <c r="M7" s="1048"/>
      <c r="N7" s="1048"/>
      <c r="O7" s="1048"/>
      <c r="P7" s="1049"/>
      <c r="Q7" s="1102">
        <v>4233</v>
      </c>
      <c r="R7" s="1103"/>
      <c r="S7" s="1103"/>
      <c r="T7" s="1103"/>
      <c r="U7" s="1103"/>
      <c r="V7" s="1103">
        <v>4087</v>
      </c>
      <c r="W7" s="1103"/>
      <c r="X7" s="1103"/>
      <c r="Y7" s="1103"/>
      <c r="Z7" s="1103"/>
      <c r="AA7" s="1103">
        <v>146</v>
      </c>
      <c r="AB7" s="1103"/>
      <c r="AC7" s="1103"/>
      <c r="AD7" s="1103"/>
      <c r="AE7" s="1104"/>
      <c r="AF7" s="1105">
        <v>134</v>
      </c>
      <c r="AG7" s="1106"/>
      <c r="AH7" s="1106"/>
      <c r="AI7" s="1106"/>
      <c r="AJ7" s="1107"/>
      <c r="AK7" s="1108">
        <v>75</v>
      </c>
      <c r="AL7" s="1109"/>
      <c r="AM7" s="1109"/>
      <c r="AN7" s="1109"/>
      <c r="AO7" s="1109"/>
      <c r="AP7" s="1109">
        <v>1562</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c r="BT7" s="1100"/>
      <c r="BU7" s="1100"/>
      <c r="BV7" s="1100"/>
      <c r="BW7" s="1100"/>
      <c r="BX7" s="1100"/>
      <c r="BY7" s="1100"/>
      <c r="BZ7" s="1100"/>
      <c r="CA7" s="1100"/>
      <c r="CB7" s="1100"/>
      <c r="CC7" s="1100"/>
      <c r="CD7" s="1100"/>
      <c r="CE7" s="1100"/>
      <c r="CF7" s="1100"/>
      <c r="CG7" s="1112"/>
      <c r="CH7" s="1096"/>
      <c r="CI7" s="1097"/>
      <c r="CJ7" s="1097"/>
      <c r="CK7" s="1097"/>
      <c r="CL7" s="1098"/>
      <c r="CM7" s="1096"/>
      <c r="CN7" s="1097"/>
      <c r="CO7" s="1097"/>
      <c r="CP7" s="1097"/>
      <c r="CQ7" s="1098"/>
      <c r="CR7" s="1096"/>
      <c r="CS7" s="1097"/>
      <c r="CT7" s="1097"/>
      <c r="CU7" s="1097"/>
      <c r="CV7" s="1098"/>
      <c r="CW7" s="1096"/>
      <c r="CX7" s="1097"/>
      <c r="CY7" s="1097"/>
      <c r="CZ7" s="1097"/>
      <c r="DA7" s="1098"/>
      <c r="DB7" s="1096"/>
      <c r="DC7" s="1097"/>
      <c r="DD7" s="1097"/>
      <c r="DE7" s="1097"/>
      <c r="DF7" s="1098"/>
      <c r="DG7" s="1096"/>
      <c r="DH7" s="1097"/>
      <c r="DI7" s="1097"/>
      <c r="DJ7" s="1097"/>
      <c r="DK7" s="1098"/>
      <c r="DL7" s="1096"/>
      <c r="DM7" s="1097"/>
      <c r="DN7" s="1097"/>
      <c r="DO7" s="1097"/>
      <c r="DP7" s="1098"/>
      <c r="DQ7" s="1096"/>
      <c r="DR7" s="1097"/>
      <c r="DS7" s="1097"/>
      <c r="DT7" s="1097"/>
      <c r="DU7" s="1098"/>
      <c r="DV7" s="1099"/>
      <c r="DW7" s="1100"/>
      <c r="DX7" s="1100"/>
      <c r="DY7" s="1100"/>
      <c r="DZ7" s="1101"/>
      <c r="EA7" s="222"/>
    </row>
    <row r="8" spans="1:131" s="223" customFormat="1" ht="26.25" customHeight="1" x14ac:dyDescent="0.15">
      <c r="A8" s="226">
        <v>2</v>
      </c>
      <c r="B8" s="1030" t="s">
        <v>376</v>
      </c>
      <c r="C8" s="1031"/>
      <c r="D8" s="1031"/>
      <c r="E8" s="1031"/>
      <c r="F8" s="1031"/>
      <c r="G8" s="1031"/>
      <c r="H8" s="1031"/>
      <c r="I8" s="1031"/>
      <c r="J8" s="1031"/>
      <c r="K8" s="1031"/>
      <c r="L8" s="1031"/>
      <c r="M8" s="1031"/>
      <c r="N8" s="1031"/>
      <c r="O8" s="1031"/>
      <c r="P8" s="1032"/>
      <c r="Q8" s="1038">
        <v>1</v>
      </c>
      <c r="R8" s="1039"/>
      <c r="S8" s="1039"/>
      <c r="T8" s="1039"/>
      <c r="U8" s="1039"/>
      <c r="V8" s="1039">
        <v>1</v>
      </c>
      <c r="W8" s="1039"/>
      <c r="X8" s="1039"/>
      <c r="Y8" s="1039"/>
      <c r="Z8" s="1039"/>
      <c r="AA8" s="1039">
        <v>0</v>
      </c>
      <c r="AB8" s="1039"/>
      <c r="AC8" s="1039"/>
      <c r="AD8" s="1039"/>
      <c r="AE8" s="1040"/>
      <c r="AF8" s="1035">
        <v>0</v>
      </c>
      <c r="AG8" s="1036"/>
      <c r="AH8" s="1036"/>
      <c r="AI8" s="1036"/>
      <c r="AJ8" s="1037"/>
      <c r="AK8" s="1080" t="s">
        <v>487</v>
      </c>
      <c r="AL8" s="1081"/>
      <c r="AM8" s="1081"/>
      <c r="AN8" s="1081"/>
      <c r="AO8" s="1081"/>
      <c r="AP8" s="1081" t="s">
        <v>487</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377</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378</v>
      </c>
      <c r="B23" s="937" t="s">
        <v>379</v>
      </c>
      <c r="C23" s="938"/>
      <c r="D23" s="938"/>
      <c r="E23" s="938"/>
      <c r="F23" s="938"/>
      <c r="G23" s="938"/>
      <c r="H23" s="938"/>
      <c r="I23" s="938"/>
      <c r="J23" s="938"/>
      <c r="K23" s="938"/>
      <c r="L23" s="938"/>
      <c r="M23" s="938"/>
      <c r="N23" s="938"/>
      <c r="O23" s="938"/>
      <c r="P23" s="948"/>
      <c r="Q23" s="1067">
        <v>4223</v>
      </c>
      <c r="R23" s="1061"/>
      <c r="S23" s="1061"/>
      <c r="T23" s="1061"/>
      <c r="U23" s="1061"/>
      <c r="V23" s="1061">
        <v>4077</v>
      </c>
      <c r="W23" s="1061"/>
      <c r="X23" s="1061"/>
      <c r="Y23" s="1061"/>
      <c r="Z23" s="1061"/>
      <c r="AA23" s="1061">
        <v>146</v>
      </c>
      <c r="AB23" s="1061"/>
      <c r="AC23" s="1061"/>
      <c r="AD23" s="1061"/>
      <c r="AE23" s="1068"/>
      <c r="AF23" s="1069">
        <v>134</v>
      </c>
      <c r="AG23" s="1061"/>
      <c r="AH23" s="1061"/>
      <c r="AI23" s="1061"/>
      <c r="AJ23" s="1070"/>
      <c r="AK23" s="1071"/>
      <c r="AL23" s="1072"/>
      <c r="AM23" s="1072"/>
      <c r="AN23" s="1072"/>
      <c r="AO23" s="1072"/>
      <c r="AP23" s="1061">
        <v>1562</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380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358</v>
      </c>
      <c r="B26" s="996"/>
      <c r="C26" s="996"/>
      <c r="D26" s="996"/>
      <c r="E26" s="996"/>
      <c r="F26" s="996"/>
      <c r="G26" s="996"/>
      <c r="H26" s="996"/>
      <c r="I26" s="996"/>
      <c r="J26" s="996"/>
      <c r="K26" s="996"/>
      <c r="L26" s="996"/>
      <c r="M26" s="996"/>
      <c r="N26" s="996"/>
      <c r="O26" s="996"/>
      <c r="P26" s="997"/>
      <c r="Q26" s="1001" t="s">
        <v>382</v>
      </c>
      <c r="R26" s="1002"/>
      <c r="S26" s="1002"/>
      <c r="T26" s="1002"/>
      <c r="U26" s="1003"/>
      <c r="V26" s="1001" t="s">
        <v>383</v>
      </c>
      <c r="W26" s="1002"/>
      <c r="X26" s="1002"/>
      <c r="Y26" s="1002"/>
      <c r="Z26" s="1003"/>
      <c r="AA26" s="1001" t="s">
        <v>384</v>
      </c>
      <c r="AB26" s="1002"/>
      <c r="AC26" s="1002"/>
      <c r="AD26" s="1002"/>
      <c r="AE26" s="1002"/>
      <c r="AF26" s="1055" t="s">
        <v>385</v>
      </c>
      <c r="AG26" s="1008"/>
      <c r="AH26" s="1008"/>
      <c r="AI26" s="1008"/>
      <c r="AJ26" s="1056"/>
      <c r="AK26" s="1002" t="s">
        <v>386</v>
      </c>
      <c r="AL26" s="1002"/>
      <c r="AM26" s="1002"/>
      <c r="AN26" s="1002"/>
      <c r="AO26" s="1003"/>
      <c r="AP26" s="1001" t="s">
        <v>387</v>
      </c>
      <c r="AQ26" s="1002"/>
      <c r="AR26" s="1002"/>
      <c r="AS26" s="1002"/>
      <c r="AT26" s="1003"/>
      <c r="AU26" s="1001" t="s">
        <v>388</v>
      </c>
      <c r="AV26" s="1002"/>
      <c r="AW26" s="1002"/>
      <c r="AX26" s="1002"/>
      <c r="AY26" s="1003"/>
      <c r="AZ26" s="1001" t="s">
        <v>389</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390</v>
      </c>
      <c r="C28" s="1048"/>
      <c r="D28" s="1048"/>
      <c r="E28" s="1048"/>
      <c r="F28" s="1048"/>
      <c r="G28" s="1048"/>
      <c r="H28" s="1048"/>
      <c r="I28" s="1048"/>
      <c r="J28" s="1048"/>
      <c r="K28" s="1048"/>
      <c r="L28" s="1048"/>
      <c r="M28" s="1048"/>
      <c r="N28" s="1048"/>
      <c r="O28" s="1048"/>
      <c r="P28" s="1049"/>
      <c r="Q28" s="1050">
        <v>866</v>
      </c>
      <c r="R28" s="1051"/>
      <c r="S28" s="1051"/>
      <c r="T28" s="1051"/>
      <c r="U28" s="1051"/>
      <c r="V28" s="1051">
        <v>858</v>
      </c>
      <c r="W28" s="1051"/>
      <c r="X28" s="1051"/>
      <c r="Y28" s="1051"/>
      <c r="Z28" s="1051"/>
      <c r="AA28" s="1051">
        <v>8</v>
      </c>
      <c r="AB28" s="1051"/>
      <c r="AC28" s="1051"/>
      <c r="AD28" s="1051"/>
      <c r="AE28" s="1052"/>
      <c r="AF28" s="1053">
        <v>8</v>
      </c>
      <c r="AG28" s="1051"/>
      <c r="AH28" s="1051"/>
      <c r="AI28" s="1051"/>
      <c r="AJ28" s="1054"/>
      <c r="AK28" s="1042">
        <v>74</v>
      </c>
      <c r="AL28" s="1043"/>
      <c r="AM28" s="1043"/>
      <c r="AN28" s="1043"/>
      <c r="AO28" s="1043"/>
      <c r="AP28" s="1043" t="s">
        <v>487</v>
      </c>
      <c r="AQ28" s="1043"/>
      <c r="AR28" s="1043"/>
      <c r="AS28" s="1043"/>
      <c r="AT28" s="1043"/>
      <c r="AU28" s="1043" t="s">
        <v>487</v>
      </c>
      <c r="AV28" s="1043"/>
      <c r="AW28" s="1043"/>
      <c r="AX28" s="1043"/>
      <c r="AY28" s="1043"/>
      <c r="AZ28" s="1044" t="s">
        <v>487</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391</v>
      </c>
      <c r="C29" s="1031"/>
      <c r="D29" s="1031"/>
      <c r="E29" s="1031"/>
      <c r="F29" s="1031"/>
      <c r="G29" s="1031"/>
      <c r="H29" s="1031"/>
      <c r="I29" s="1031"/>
      <c r="J29" s="1031"/>
      <c r="K29" s="1031"/>
      <c r="L29" s="1031"/>
      <c r="M29" s="1031"/>
      <c r="N29" s="1031"/>
      <c r="O29" s="1031"/>
      <c r="P29" s="1032"/>
      <c r="Q29" s="1038">
        <v>1102</v>
      </c>
      <c r="R29" s="1039"/>
      <c r="S29" s="1039"/>
      <c r="T29" s="1039"/>
      <c r="U29" s="1039"/>
      <c r="V29" s="1039">
        <v>1059</v>
      </c>
      <c r="W29" s="1039"/>
      <c r="X29" s="1039"/>
      <c r="Y29" s="1039"/>
      <c r="Z29" s="1039"/>
      <c r="AA29" s="1039">
        <v>42</v>
      </c>
      <c r="AB29" s="1039"/>
      <c r="AC29" s="1039"/>
      <c r="AD29" s="1039"/>
      <c r="AE29" s="1040"/>
      <c r="AF29" s="1035">
        <v>42</v>
      </c>
      <c r="AG29" s="1036"/>
      <c r="AH29" s="1036"/>
      <c r="AI29" s="1036"/>
      <c r="AJ29" s="1037"/>
      <c r="AK29" s="980">
        <v>159</v>
      </c>
      <c r="AL29" s="971"/>
      <c r="AM29" s="971"/>
      <c r="AN29" s="971"/>
      <c r="AO29" s="971"/>
      <c r="AP29" s="971" t="s">
        <v>487</v>
      </c>
      <c r="AQ29" s="971"/>
      <c r="AR29" s="971"/>
      <c r="AS29" s="971"/>
      <c r="AT29" s="971"/>
      <c r="AU29" s="971" t="s">
        <v>487</v>
      </c>
      <c r="AV29" s="971"/>
      <c r="AW29" s="971"/>
      <c r="AX29" s="971"/>
      <c r="AY29" s="971"/>
      <c r="AZ29" s="1041" t="s">
        <v>487</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392</v>
      </c>
      <c r="C30" s="1031"/>
      <c r="D30" s="1031"/>
      <c r="E30" s="1031"/>
      <c r="F30" s="1031"/>
      <c r="G30" s="1031"/>
      <c r="H30" s="1031"/>
      <c r="I30" s="1031"/>
      <c r="J30" s="1031"/>
      <c r="K30" s="1031"/>
      <c r="L30" s="1031"/>
      <c r="M30" s="1031"/>
      <c r="N30" s="1031"/>
      <c r="O30" s="1031"/>
      <c r="P30" s="1032"/>
      <c r="Q30" s="1038">
        <v>114</v>
      </c>
      <c r="R30" s="1039"/>
      <c r="S30" s="1039"/>
      <c r="T30" s="1039"/>
      <c r="U30" s="1039"/>
      <c r="V30" s="1039">
        <v>108</v>
      </c>
      <c r="W30" s="1039"/>
      <c r="X30" s="1039"/>
      <c r="Y30" s="1039"/>
      <c r="Z30" s="1039"/>
      <c r="AA30" s="1039">
        <v>6</v>
      </c>
      <c r="AB30" s="1039"/>
      <c r="AC30" s="1039"/>
      <c r="AD30" s="1039"/>
      <c r="AE30" s="1040"/>
      <c r="AF30" s="1035">
        <v>6</v>
      </c>
      <c r="AG30" s="1036"/>
      <c r="AH30" s="1036"/>
      <c r="AI30" s="1036"/>
      <c r="AJ30" s="1037"/>
      <c r="AK30" s="980">
        <v>32</v>
      </c>
      <c r="AL30" s="971"/>
      <c r="AM30" s="971"/>
      <c r="AN30" s="971"/>
      <c r="AO30" s="971"/>
      <c r="AP30" s="971" t="s">
        <v>487</v>
      </c>
      <c r="AQ30" s="971"/>
      <c r="AR30" s="971"/>
      <c r="AS30" s="971"/>
      <c r="AT30" s="971"/>
      <c r="AU30" s="971" t="s">
        <v>487</v>
      </c>
      <c r="AV30" s="971"/>
      <c r="AW30" s="971"/>
      <c r="AX30" s="971"/>
      <c r="AY30" s="971"/>
      <c r="AZ30" s="1041" t="s">
        <v>487</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393</v>
      </c>
      <c r="C31" s="1031"/>
      <c r="D31" s="1031"/>
      <c r="E31" s="1031"/>
      <c r="F31" s="1031"/>
      <c r="G31" s="1031"/>
      <c r="H31" s="1031"/>
      <c r="I31" s="1031"/>
      <c r="J31" s="1031"/>
      <c r="K31" s="1031"/>
      <c r="L31" s="1031"/>
      <c r="M31" s="1031"/>
      <c r="N31" s="1031"/>
      <c r="O31" s="1031"/>
      <c r="P31" s="1032"/>
      <c r="Q31" s="1038">
        <v>171</v>
      </c>
      <c r="R31" s="1039"/>
      <c r="S31" s="1039"/>
      <c r="T31" s="1039"/>
      <c r="U31" s="1039"/>
      <c r="V31" s="1039">
        <v>150</v>
      </c>
      <c r="W31" s="1039"/>
      <c r="X31" s="1039"/>
      <c r="Y31" s="1039"/>
      <c r="Z31" s="1039"/>
      <c r="AA31" s="1039">
        <v>20</v>
      </c>
      <c r="AB31" s="1039"/>
      <c r="AC31" s="1039"/>
      <c r="AD31" s="1039"/>
      <c r="AE31" s="1040"/>
      <c r="AF31" s="1035">
        <v>356</v>
      </c>
      <c r="AG31" s="1036"/>
      <c r="AH31" s="1036"/>
      <c r="AI31" s="1036"/>
      <c r="AJ31" s="1037"/>
      <c r="AK31" s="980">
        <v>5</v>
      </c>
      <c r="AL31" s="971"/>
      <c r="AM31" s="971"/>
      <c r="AN31" s="971"/>
      <c r="AO31" s="971"/>
      <c r="AP31" s="971">
        <v>293</v>
      </c>
      <c r="AQ31" s="971"/>
      <c r="AR31" s="971"/>
      <c r="AS31" s="971"/>
      <c r="AT31" s="971"/>
      <c r="AU31" s="971">
        <v>10</v>
      </c>
      <c r="AV31" s="971"/>
      <c r="AW31" s="971"/>
      <c r="AX31" s="971"/>
      <c r="AY31" s="971"/>
      <c r="AZ31" s="1041" t="s">
        <v>487</v>
      </c>
      <c r="BA31" s="1041"/>
      <c r="BB31" s="1041"/>
      <c r="BC31" s="1041"/>
      <c r="BD31" s="1041"/>
      <c r="BE31" s="972" t="s">
        <v>394</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395</v>
      </c>
      <c r="C32" s="1031"/>
      <c r="D32" s="1031"/>
      <c r="E32" s="1031"/>
      <c r="F32" s="1031"/>
      <c r="G32" s="1031"/>
      <c r="H32" s="1031"/>
      <c r="I32" s="1031"/>
      <c r="J32" s="1031"/>
      <c r="K32" s="1031"/>
      <c r="L32" s="1031"/>
      <c r="M32" s="1031"/>
      <c r="N32" s="1031"/>
      <c r="O32" s="1031"/>
      <c r="P32" s="1032"/>
      <c r="Q32" s="1038">
        <v>328</v>
      </c>
      <c r="R32" s="1039"/>
      <c r="S32" s="1039"/>
      <c r="T32" s="1039"/>
      <c r="U32" s="1039"/>
      <c r="V32" s="1039">
        <v>304</v>
      </c>
      <c r="W32" s="1039"/>
      <c r="X32" s="1039"/>
      <c r="Y32" s="1039"/>
      <c r="Z32" s="1039"/>
      <c r="AA32" s="1039">
        <v>25</v>
      </c>
      <c r="AB32" s="1039"/>
      <c r="AC32" s="1039"/>
      <c r="AD32" s="1039"/>
      <c r="AE32" s="1040"/>
      <c r="AF32" s="1035">
        <v>166</v>
      </c>
      <c r="AG32" s="1036"/>
      <c r="AH32" s="1036"/>
      <c r="AI32" s="1036"/>
      <c r="AJ32" s="1037"/>
      <c r="AK32" s="980">
        <v>196</v>
      </c>
      <c r="AL32" s="971"/>
      <c r="AM32" s="971"/>
      <c r="AN32" s="971"/>
      <c r="AO32" s="971"/>
      <c r="AP32" s="971">
        <v>2952</v>
      </c>
      <c r="AQ32" s="971"/>
      <c r="AR32" s="971"/>
      <c r="AS32" s="971"/>
      <c r="AT32" s="971"/>
      <c r="AU32" s="971">
        <v>1373</v>
      </c>
      <c r="AV32" s="971"/>
      <c r="AW32" s="971"/>
      <c r="AX32" s="971"/>
      <c r="AY32" s="971"/>
      <c r="AZ32" s="1041" t="s">
        <v>487</v>
      </c>
      <c r="BA32" s="1041"/>
      <c r="BB32" s="1041"/>
      <c r="BC32" s="1041"/>
      <c r="BD32" s="1041"/>
      <c r="BE32" s="972" t="s">
        <v>394</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396</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378</v>
      </c>
      <c r="B63" s="937" t="s">
        <v>397</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578</v>
      </c>
      <c r="AG63" s="959"/>
      <c r="AH63" s="959"/>
      <c r="AI63" s="959"/>
      <c r="AJ63" s="1022"/>
      <c r="AK63" s="1023"/>
      <c r="AL63" s="963"/>
      <c r="AM63" s="963"/>
      <c r="AN63" s="963"/>
      <c r="AO63" s="963"/>
      <c r="AP63" s="959">
        <v>3245</v>
      </c>
      <c r="AQ63" s="959"/>
      <c r="AR63" s="959"/>
      <c r="AS63" s="959"/>
      <c r="AT63" s="959"/>
      <c r="AU63" s="959">
        <v>1383</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399</v>
      </c>
      <c r="B66" s="996"/>
      <c r="C66" s="996"/>
      <c r="D66" s="996"/>
      <c r="E66" s="996"/>
      <c r="F66" s="996"/>
      <c r="G66" s="996"/>
      <c r="H66" s="996"/>
      <c r="I66" s="996"/>
      <c r="J66" s="996"/>
      <c r="K66" s="996"/>
      <c r="L66" s="996"/>
      <c r="M66" s="996"/>
      <c r="N66" s="996"/>
      <c r="O66" s="996"/>
      <c r="P66" s="997"/>
      <c r="Q66" s="1001" t="s">
        <v>382</v>
      </c>
      <c r="R66" s="1002"/>
      <c r="S66" s="1002"/>
      <c r="T66" s="1002"/>
      <c r="U66" s="1003"/>
      <c r="V66" s="1001" t="s">
        <v>383</v>
      </c>
      <c r="W66" s="1002"/>
      <c r="X66" s="1002"/>
      <c r="Y66" s="1002"/>
      <c r="Z66" s="1003"/>
      <c r="AA66" s="1001" t="s">
        <v>384</v>
      </c>
      <c r="AB66" s="1002"/>
      <c r="AC66" s="1002"/>
      <c r="AD66" s="1002"/>
      <c r="AE66" s="1003"/>
      <c r="AF66" s="1007" t="s">
        <v>385</v>
      </c>
      <c r="AG66" s="1008"/>
      <c r="AH66" s="1008"/>
      <c r="AI66" s="1008"/>
      <c r="AJ66" s="1009"/>
      <c r="AK66" s="1001" t="s">
        <v>386</v>
      </c>
      <c r="AL66" s="996"/>
      <c r="AM66" s="996"/>
      <c r="AN66" s="996"/>
      <c r="AO66" s="997"/>
      <c r="AP66" s="1001" t="s">
        <v>387</v>
      </c>
      <c r="AQ66" s="1002"/>
      <c r="AR66" s="1002"/>
      <c r="AS66" s="1002"/>
      <c r="AT66" s="1003"/>
      <c r="AU66" s="1001" t="s">
        <v>400</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551</v>
      </c>
      <c r="C68" s="986"/>
      <c r="D68" s="986"/>
      <c r="E68" s="986"/>
      <c r="F68" s="986"/>
      <c r="G68" s="986"/>
      <c r="H68" s="986"/>
      <c r="I68" s="986"/>
      <c r="J68" s="986"/>
      <c r="K68" s="986"/>
      <c r="L68" s="986"/>
      <c r="M68" s="986"/>
      <c r="N68" s="986"/>
      <c r="O68" s="986"/>
      <c r="P68" s="987"/>
      <c r="Q68" s="988">
        <v>3712</v>
      </c>
      <c r="R68" s="982"/>
      <c r="S68" s="982"/>
      <c r="T68" s="982"/>
      <c r="U68" s="982"/>
      <c r="V68" s="982">
        <v>3275</v>
      </c>
      <c r="W68" s="982"/>
      <c r="X68" s="982"/>
      <c r="Y68" s="982"/>
      <c r="Z68" s="982"/>
      <c r="AA68" s="982">
        <v>437</v>
      </c>
      <c r="AB68" s="982"/>
      <c r="AC68" s="982"/>
      <c r="AD68" s="982"/>
      <c r="AE68" s="982"/>
      <c r="AF68" s="982">
        <v>437</v>
      </c>
      <c r="AG68" s="982"/>
      <c r="AH68" s="982"/>
      <c r="AI68" s="982"/>
      <c r="AJ68" s="982"/>
      <c r="AK68" s="982">
        <v>64</v>
      </c>
      <c r="AL68" s="982"/>
      <c r="AM68" s="982"/>
      <c r="AN68" s="982"/>
      <c r="AO68" s="982"/>
      <c r="AP68" s="982" t="s">
        <v>487</v>
      </c>
      <c r="AQ68" s="982"/>
      <c r="AR68" s="982"/>
      <c r="AS68" s="982"/>
      <c r="AT68" s="982"/>
      <c r="AU68" s="982" t="s">
        <v>487</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552</v>
      </c>
      <c r="C69" s="975"/>
      <c r="D69" s="975"/>
      <c r="E69" s="975"/>
      <c r="F69" s="975"/>
      <c r="G69" s="975"/>
      <c r="H69" s="975"/>
      <c r="I69" s="975"/>
      <c r="J69" s="975"/>
      <c r="K69" s="975"/>
      <c r="L69" s="975"/>
      <c r="M69" s="975"/>
      <c r="N69" s="975"/>
      <c r="O69" s="975"/>
      <c r="P69" s="976"/>
      <c r="Q69" s="977">
        <v>31</v>
      </c>
      <c r="R69" s="971"/>
      <c r="S69" s="971"/>
      <c r="T69" s="971"/>
      <c r="U69" s="971"/>
      <c r="V69" s="971">
        <v>30</v>
      </c>
      <c r="W69" s="971"/>
      <c r="X69" s="971"/>
      <c r="Y69" s="971"/>
      <c r="Z69" s="971"/>
      <c r="AA69" s="971">
        <v>1</v>
      </c>
      <c r="AB69" s="971"/>
      <c r="AC69" s="971"/>
      <c r="AD69" s="971"/>
      <c r="AE69" s="971"/>
      <c r="AF69" s="971">
        <v>1</v>
      </c>
      <c r="AG69" s="971"/>
      <c r="AH69" s="971"/>
      <c r="AI69" s="971"/>
      <c r="AJ69" s="971"/>
      <c r="AK69" s="971" t="s">
        <v>487</v>
      </c>
      <c r="AL69" s="971"/>
      <c r="AM69" s="971"/>
      <c r="AN69" s="971"/>
      <c r="AO69" s="971"/>
      <c r="AP69" s="971" t="s">
        <v>487</v>
      </c>
      <c r="AQ69" s="971"/>
      <c r="AR69" s="971"/>
      <c r="AS69" s="971"/>
      <c r="AT69" s="971"/>
      <c r="AU69" s="971" t="s">
        <v>487</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553</v>
      </c>
      <c r="C70" s="975"/>
      <c r="D70" s="975"/>
      <c r="E70" s="975"/>
      <c r="F70" s="975"/>
      <c r="G70" s="975"/>
      <c r="H70" s="975"/>
      <c r="I70" s="975"/>
      <c r="J70" s="975"/>
      <c r="K70" s="975"/>
      <c r="L70" s="975"/>
      <c r="M70" s="975"/>
      <c r="N70" s="975"/>
      <c r="O70" s="975"/>
      <c r="P70" s="976"/>
      <c r="Q70" s="977">
        <v>112</v>
      </c>
      <c r="R70" s="971"/>
      <c r="S70" s="971"/>
      <c r="T70" s="971"/>
      <c r="U70" s="971"/>
      <c r="V70" s="971">
        <v>98</v>
      </c>
      <c r="W70" s="971"/>
      <c r="X70" s="971"/>
      <c r="Y70" s="971"/>
      <c r="Z70" s="971"/>
      <c r="AA70" s="971">
        <v>14</v>
      </c>
      <c r="AB70" s="971"/>
      <c r="AC70" s="971"/>
      <c r="AD70" s="971"/>
      <c r="AE70" s="971"/>
      <c r="AF70" s="971">
        <v>14</v>
      </c>
      <c r="AG70" s="971"/>
      <c r="AH70" s="971"/>
      <c r="AI70" s="971"/>
      <c r="AJ70" s="971"/>
      <c r="AK70" s="971">
        <v>8</v>
      </c>
      <c r="AL70" s="971"/>
      <c r="AM70" s="971"/>
      <c r="AN70" s="971"/>
      <c r="AO70" s="971"/>
      <c r="AP70" s="971" t="s">
        <v>487</v>
      </c>
      <c r="AQ70" s="971"/>
      <c r="AR70" s="971"/>
      <c r="AS70" s="971"/>
      <c r="AT70" s="971"/>
      <c r="AU70" s="971" t="s">
        <v>487</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554</v>
      </c>
      <c r="C71" s="975"/>
      <c r="D71" s="975"/>
      <c r="E71" s="975"/>
      <c r="F71" s="975"/>
      <c r="G71" s="975"/>
      <c r="H71" s="975"/>
      <c r="I71" s="975"/>
      <c r="J71" s="975"/>
      <c r="K71" s="975"/>
      <c r="L71" s="975"/>
      <c r="M71" s="975"/>
      <c r="N71" s="975"/>
      <c r="O71" s="975"/>
      <c r="P71" s="976"/>
      <c r="Q71" s="977">
        <v>41</v>
      </c>
      <c r="R71" s="971"/>
      <c r="S71" s="971"/>
      <c r="T71" s="971"/>
      <c r="U71" s="971"/>
      <c r="V71" s="971">
        <v>38</v>
      </c>
      <c r="W71" s="971"/>
      <c r="X71" s="971"/>
      <c r="Y71" s="971"/>
      <c r="Z71" s="971"/>
      <c r="AA71" s="971">
        <v>3</v>
      </c>
      <c r="AB71" s="971"/>
      <c r="AC71" s="971"/>
      <c r="AD71" s="971"/>
      <c r="AE71" s="971"/>
      <c r="AF71" s="971">
        <v>3</v>
      </c>
      <c r="AG71" s="971"/>
      <c r="AH71" s="971"/>
      <c r="AI71" s="971"/>
      <c r="AJ71" s="971"/>
      <c r="AK71" s="971" t="s">
        <v>487</v>
      </c>
      <c r="AL71" s="971"/>
      <c r="AM71" s="971"/>
      <c r="AN71" s="971"/>
      <c r="AO71" s="971"/>
      <c r="AP71" s="971" t="s">
        <v>487</v>
      </c>
      <c r="AQ71" s="971"/>
      <c r="AR71" s="971"/>
      <c r="AS71" s="971"/>
      <c r="AT71" s="971"/>
      <c r="AU71" s="971" t="s">
        <v>487</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555</v>
      </c>
      <c r="C72" s="975"/>
      <c r="D72" s="975"/>
      <c r="E72" s="975"/>
      <c r="F72" s="975"/>
      <c r="G72" s="975"/>
      <c r="H72" s="975"/>
      <c r="I72" s="975"/>
      <c r="J72" s="975"/>
      <c r="K72" s="975"/>
      <c r="L72" s="975"/>
      <c r="M72" s="975"/>
      <c r="N72" s="975"/>
      <c r="O72" s="975"/>
      <c r="P72" s="976"/>
      <c r="Q72" s="977">
        <v>31</v>
      </c>
      <c r="R72" s="971"/>
      <c r="S72" s="971"/>
      <c r="T72" s="971"/>
      <c r="U72" s="971"/>
      <c r="V72" s="971">
        <v>31</v>
      </c>
      <c r="W72" s="971"/>
      <c r="X72" s="971"/>
      <c r="Y72" s="971"/>
      <c r="Z72" s="971"/>
      <c r="AA72" s="971">
        <v>0</v>
      </c>
      <c r="AB72" s="971"/>
      <c r="AC72" s="971"/>
      <c r="AD72" s="971"/>
      <c r="AE72" s="971"/>
      <c r="AF72" s="971">
        <v>0</v>
      </c>
      <c r="AG72" s="971"/>
      <c r="AH72" s="971"/>
      <c r="AI72" s="971"/>
      <c r="AJ72" s="971"/>
      <c r="AK72" s="971">
        <v>1</v>
      </c>
      <c r="AL72" s="971"/>
      <c r="AM72" s="971"/>
      <c r="AN72" s="971"/>
      <c r="AO72" s="971"/>
      <c r="AP72" s="971" t="s">
        <v>487</v>
      </c>
      <c r="AQ72" s="971"/>
      <c r="AR72" s="971"/>
      <c r="AS72" s="971"/>
      <c r="AT72" s="971"/>
      <c r="AU72" s="971" t="s">
        <v>487</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556</v>
      </c>
      <c r="C73" s="975"/>
      <c r="D73" s="975"/>
      <c r="E73" s="975"/>
      <c r="F73" s="975"/>
      <c r="G73" s="975"/>
      <c r="H73" s="975"/>
      <c r="I73" s="975"/>
      <c r="J73" s="975"/>
      <c r="K73" s="975"/>
      <c r="L73" s="975"/>
      <c r="M73" s="975"/>
      <c r="N73" s="975"/>
      <c r="O73" s="975"/>
      <c r="P73" s="976"/>
      <c r="Q73" s="977">
        <v>779</v>
      </c>
      <c r="R73" s="971"/>
      <c r="S73" s="971"/>
      <c r="T73" s="971"/>
      <c r="U73" s="971"/>
      <c r="V73" s="971">
        <v>751</v>
      </c>
      <c r="W73" s="971"/>
      <c r="X73" s="971"/>
      <c r="Y73" s="971"/>
      <c r="Z73" s="971"/>
      <c r="AA73" s="971">
        <v>28</v>
      </c>
      <c r="AB73" s="971"/>
      <c r="AC73" s="971"/>
      <c r="AD73" s="971"/>
      <c r="AE73" s="971"/>
      <c r="AF73" s="971">
        <v>28</v>
      </c>
      <c r="AG73" s="971"/>
      <c r="AH73" s="971"/>
      <c r="AI73" s="971"/>
      <c r="AJ73" s="971"/>
      <c r="AK73" s="971">
        <v>25</v>
      </c>
      <c r="AL73" s="971"/>
      <c r="AM73" s="971"/>
      <c r="AN73" s="971"/>
      <c r="AO73" s="971"/>
      <c r="AP73" s="971">
        <v>130</v>
      </c>
      <c r="AQ73" s="971"/>
      <c r="AR73" s="971"/>
      <c r="AS73" s="971"/>
      <c r="AT73" s="971"/>
      <c r="AU73" s="971">
        <v>18</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557</v>
      </c>
      <c r="C74" s="975"/>
      <c r="D74" s="975"/>
      <c r="E74" s="975"/>
      <c r="F74" s="975"/>
      <c r="G74" s="975"/>
      <c r="H74" s="975"/>
      <c r="I74" s="975"/>
      <c r="J74" s="975"/>
      <c r="K74" s="975"/>
      <c r="L74" s="975"/>
      <c r="M74" s="975"/>
      <c r="N74" s="975"/>
      <c r="O74" s="975"/>
      <c r="P74" s="976"/>
      <c r="Q74" s="977">
        <v>377</v>
      </c>
      <c r="R74" s="971"/>
      <c r="S74" s="971"/>
      <c r="T74" s="971"/>
      <c r="U74" s="971"/>
      <c r="V74" s="971">
        <v>366</v>
      </c>
      <c r="W74" s="971"/>
      <c r="X74" s="971"/>
      <c r="Y74" s="971"/>
      <c r="Z74" s="971"/>
      <c r="AA74" s="971">
        <v>11</v>
      </c>
      <c r="AB74" s="971"/>
      <c r="AC74" s="971"/>
      <c r="AD74" s="971"/>
      <c r="AE74" s="971"/>
      <c r="AF74" s="971">
        <v>11</v>
      </c>
      <c r="AG74" s="971"/>
      <c r="AH74" s="971"/>
      <c r="AI74" s="971"/>
      <c r="AJ74" s="971"/>
      <c r="AK74" s="971" t="s">
        <v>487</v>
      </c>
      <c r="AL74" s="971"/>
      <c r="AM74" s="971"/>
      <c r="AN74" s="971"/>
      <c r="AO74" s="971"/>
      <c r="AP74" s="971" t="s">
        <v>487</v>
      </c>
      <c r="AQ74" s="971"/>
      <c r="AR74" s="971"/>
      <c r="AS74" s="971"/>
      <c r="AT74" s="971"/>
      <c r="AU74" s="971" t="s">
        <v>487</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t="s">
        <v>558</v>
      </c>
      <c r="C75" s="975"/>
      <c r="D75" s="975"/>
      <c r="E75" s="975"/>
      <c r="F75" s="975"/>
      <c r="G75" s="975"/>
      <c r="H75" s="975"/>
      <c r="I75" s="975"/>
      <c r="J75" s="975"/>
      <c r="K75" s="975"/>
      <c r="L75" s="975"/>
      <c r="M75" s="975"/>
      <c r="N75" s="975"/>
      <c r="O75" s="975"/>
      <c r="P75" s="976"/>
      <c r="Q75" s="978">
        <v>80</v>
      </c>
      <c r="R75" s="979"/>
      <c r="S75" s="979"/>
      <c r="T75" s="979"/>
      <c r="U75" s="980"/>
      <c r="V75" s="981">
        <v>77</v>
      </c>
      <c r="W75" s="979"/>
      <c r="X75" s="979"/>
      <c r="Y75" s="979"/>
      <c r="Z75" s="980"/>
      <c r="AA75" s="981">
        <v>2</v>
      </c>
      <c r="AB75" s="979"/>
      <c r="AC75" s="979"/>
      <c r="AD75" s="979"/>
      <c r="AE75" s="980"/>
      <c r="AF75" s="981">
        <v>2</v>
      </c>
      <c r="AG75" s="979"/>
      <c r="AH75" s="979"/>
      <c r="AI75" s="979"/>
      <c r="AJ75" s="980"/>
      <c r="AK75" s="981" t="s">
        <v>487</v>
      </c>
      <c r="AL75" s="979"/>
      <c r="AM75" s="979"/>
      <c r="AN75" s="979"/>
      <c r="AO75" s="980"/>
      <c r="AP75" s="981" t="s">
        <v>487</v>
      </c>
      <c r="AQ75" s="979"/>
      <c r="AR75" s="979"/>
      <c r="AS75" s="979"/>
      <c r="AT75" s="980"/>
      <c r="AU75" s="981" t="s">
        <v>487</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t="s">
        <v>559</v>
      </c>
      <c r="C76" s="975"/>
      <c r="D76" s="975"/>
      <c r="E76" s="975"/>
      <c r="F76" s="975"/>
      <c r="G76" s="975"/>
      <c r="H76" s="975"/>
      <c r="I76" s="975"/>
      <c r="J76" s="975"/>
      <c r="K76" s="975"/>
      <c r="L76" s="975"/>
      <c r="M76" s="975"/>
      <c r="N76" s="975"/>
      <c r="O76" s="975"/>
      <c r="P76" s="976"/>
      <c r="Q76" s="978">
        <v>171</v>
      </c>
      <c r="R76" s="979"/>
      <c r="S76" s="979"/>
      <c r="T76" s="979"/>
      <c r="U76" s="980"/>
      <c r="V76" s="981">
        <v>154</v>
      </c>
      <c r="W76" s="979"/>
      <c r="X76" s="979"/>
      <c r="Y76" s="979"/>
      <c r="Z76" s="980"/>
      <c r="AA76" s="981">
        <v>16</v>
      </c>
      <c r="AB76" s="979"/>
      <c r="AC76" s="979"/>
      <c r="AD76" s="979"/>
      <c r="AE76" s="980"/>
      <c r="AF76" s="981">
        <v>16</v>
      </c>
      <c r="AG76" s="979"/>
      <c r="AH76" s="979"/>
      <c r="AI76" s="979"/>
      <c r="AJ76" s="980"/>
      <c r="AK76" s="981" t="s">
        <v>487</v>
      </c>
      <c r="AL76" s="979"/>
      <c r="AM76" s="979"/>
      <c r="AN76" s="979"/>
      <c r="AO76" s="980"/>
      <c r="AP76" s="981" t="s">
        <v>487</v>
      </c>
      <c r="AQ76" s="979"/>
      <c r="AR76" s="979"/>
      <c r="AS76" s="979"/>
      <c r="AT76" s="980"/>
      <c r="AU76" s="981" t="s">
        <v>487</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t="s">
        <v>560</v>
      </c>
      <c r="C77" s="975"/>
      <c r="D77" s="975"/>
      <c r="E77" s="975"/>
      <c r="F77" s="975"/>
      <c r="G77" s="975"/>
      <c r="H77" s="975"/>
      <c r="I77" s="975"/>
      <c r="J77" s="975"/>
      <c r="K77" s="975"/>
      <c r="L77" s="975"/>
      <c r="M77" s="975"/>
      <c r="N77" s="975"/>
      <c r="O77" s="975"/>
      <c r="P77" s="976"/>
      <c r="Q77" s="978">
        <v>196156</v>
      </c>
      <c r="R77" s="979"/>
      <c r="S77" s="979"/>
      <c r="T77" s="979"/>
      <c r="U77" s="980"/>
      <c r="V77" s="981">
        <v>192212</v>
      </c>
      <c r="W77" s="979"/>
      <c r="X77" s="979"/>
      <c r="Y77" s="979"/>
      <c r="Z77" s="980"/>
      <c r="AA77" s="981">
        <v>3944</v>
      </c>
      <c r="AB77" s="979"/>
      <c r="AC77" s="979"/>
      <c r="AD77" s="979"/>
      <c r="AE77" s="980"/>
      <c r="AF77" s="981">
        <v>3944</v>
      </c>
      <c r="AG77" s="979"/>
      <c r="AH77" s="979"/>
      <c r="AI77" s="979"/>
      <c r="AJ77" s="980"/>
      <c r="AK77" s="981">
        <v>1663</v>
      </c>
      <c r="AL77" s="979"/>
      <c r="AM77" s="979"/>
      <c r="AN77" s="979"/>
      <c r="AO77" s="980"/>
      <c r="AP77" s="981" t="s">
        <v>487</v>
      </c>
      <c r="AQ77" s="979"/>
      <c r="AR77" s="979"/>
      <c r="AS77" s="979"/>
      <c r="AT77" s="980"/>
      <c r="AU77" s="981" t="s">
        <v>487</v>
      </c>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378</v>
      </c>
      <c r="B88" s="937" t="s">
        <v>401</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4456</v>
      </c>
      <c r="AG88" s="959"/>
      <c r="AH88" s="959"/>
      <c r="AI88" s="959"/>
      <c r="AJ88" s="959"/>
      <c r="AK88" s="963"/>
      <c r="AL88" s="963"/>
      <c r="AM88" s="963"/>
      <c r="AN88" s="963"/>
      <c r="AO88" s="963"/>
      <c r="AP88" s="959">
        <v>130</v>
      </c>
      <c r="AQ88" s="959"/>
      <c r="AR88" s="959"/>
      <c r="AS88" s="959"/>
      <c r="AT88" s="959"/>
      <c r="AU88" s="959">
        <v>18</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937" t="s">
        <v>402</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403</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404</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407</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408</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409</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410</v>
      </c>
      <c r="AB109" s="896"/>
      <c r="AC109" s="896"/>
      <c r="AD109" s="896"/>
      <c r="AE109" s="897"/>
      <c r="AF109" s="898" t="s">
        <v>411</v>
      </c>
      <c r="AG109" s="896"/>
      <c r="AH109" s="896"/>
      <c r="AI109" s="896"/>
      <c r="AJ109" s="897"/>
      <c r="AK109" s="898" t="s">
        <v>295</v>
      </c>
      <c r="AL109" s="896"/>
      <c r="AM109" s="896"/>
      <c r="AN109" s="896"/>
      <c r="AO109" s="897"/>
      <c r="AP109" s="898" t="s">
        <v>412</v>
      </c>
      <c r="AQ109" s="896"/>
      <c r="AR109" s="896"/>
      <c r="AS109" s="896"/>
      <c r="AT109" s="929"/>
      <c r="AU109" s="895" t="s">
        <v>409</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410</v>
      </c>
      <c r="BR109" s="896"/>
      <c r="BS109" s="896"/>
      <c r="BT109" s="896"/>
      <c r="BU109" s="897"/>
      <c r="BV109" s="898" t="s">
        <v>411</v>
      </c>
      <c r="BW109" s="896"/>
      <c r="BX109" s="896"/>
      <c r="BY109" s="896"/>
      <c r="BZ109" s="897"/>
      <c r="CA109" s="898" t="s">
        <v>295</v>
      </c>
      <c r="CB109" s="896"/>
      <c r="CC109" s="896"/>
      <c r="CD109" s="896"/>
      <c r="CE109" s="897"/>
      <c r="CF109" s="936" t="s">
        <v>412</v>
      </c>
      <c r="CG109" s="936"/>
      <c r="CH109" s="936"/>
      <c r="CI109" s="936"/>
      <c r="CJ109" s="936"/>
      <c r="CK109" s="898" t="s">
        <v>413</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410</v>
      </c>
      <c r="DH109" s="896"/>
      <c r="DI109" s="896"/>
      <c r="DJ109" s="896"/>
      <c r="DK109" s="897"/>
      <c r="DL109" s="898" t="s">
        <v>411</v>
      </c>
      <c r="DM109" s="896"/>
      <c r="DN109" s="896"/>
      <c r="DO109" s="896"/>
      <c r="DP109" s="897"/>
      <c r="DQ109" s="898" t="s">
        <v>295</v>
      </c>
      <c r="DR109" s="896"/>
      <c r="DS109" s="896"/>
      <c r="DT109" s="896"/>
      <c r="DU109" s="897"/>
      <c r="DV109" s="898" t="s">
        <v>412</v>
      </c>
      <c r="DW109" s="896"/>
      <c r="DX109" s="896"/>
      <c r="DY109" s="896"/>
      <c r="DZ109" s="929"/>
    </row>
    <row r="110" spans="1:131" s="218" customFormat="1" ht="26.25" customHeight="1" x14ac:dyDescent="0.15">
      <c r="A110" s="807" t="s">
        <v>414</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297968</v>
      </c>
      <c r="AB110" s="889"/>
      <c r="AC110" s="889"/>
      <c r="AD110" s="889"/>
      <c r="AE110" s="890"/>
      <c r="AF110" s="891">
        <v>290911</v>
      </c>
      <c r="AG110" s="889"/>
      <c r="AH110" s="889"/>
      <c r="AI110" s="889"/>
      <c r="AJ110" s="890"/>
      <c r="AK110" s="891">
        <v>275046</v>
      </c>
      <c r="AL110" s="889"/>
      <c r="AM110" s="889"/>
      <c r="AN110" s="889"/>
      <c r="AO110" s="890"/>
      <c r="AP110" s="892">
        <v>11.9</v>
      </c>
      <c r="AQ110" s="893"/>
      <c r="AR110" s="893"/>
      <c r="AS110" s="893"/>
      <c r="AT110" s="894"/>
      <c r="AU110" s="930" t="s">
        <v>69</v>
      </c>
      <c r="AV110" s="931"/>
      <c r="AW110" s="931"/>
      <c r="AX110" s="931"/>
      <c r="AY110" s="931"/>
      <c r="AZ110" s="860" t="s">
        <v>415</v>
      </c>
      <c r="BA110" s="808"/>
      <c r="BB110" s="808"/>
      <c r="BC110" s="808"/>
      <c r="BD110" s="808"/>
      <c r="BE110" s="808"/>
      <c r="BF110" s="808"/>
      <c r="BG110" s="808"/>
      <c r="BH110" s="808"/>
      <c r="BI110" s="808"/>
      <c r="BJ110" s="808"/>
      <c r="BK110" s="808"/>
      <c r="BL110" s="808"/>
      <c r="BM110" s="808"/>
      <c r="BN110" s="808"/>
      <c r="BO110" s="808"/>
      <c r="BP110" s="809"/>
      <c r="BQ110" s="861">
        <v>1847311</v>
      </c>
      <c r="BR110" s="842"/>
      <c r="BS110" s="842"/>
      <c r="BT110" s="842"/>
      <c r="BU110" s="842"/>
      <c r="BV110" s="842">
        <v>1683528</v>
      </c>
      <c r="BW110" s="842"/>
      <c r="BX110" s="842"/>
      <c r="BY110" s="842"/>
      <c r="BZ110" s="842"/>
      <c r="CA110" s="842">
        <v>1561579</v>
      </c>
      <c r="CB110" s="842"/>
      <c r="CC110" s="842"/>
      <c r="CD110" s="842"/>
      <c r="CE110" s="842"/>
      <c r="CF110" s="866">
        <v>67.8</v>
      </c>
      <c r="CG110" s="867"/>
      <c r="CH110" s="867"/>
      <c r="CI110" s="867"/>
      <c r="CJ110" s="867"/>
      <c r="CK110" s="926" t="s">
        <v>416</v>
      </c>
      <c r="CL110" s="819"/>
      <c r="CM110" s="860" t="s">
        <v>417</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418</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419</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420</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421</v>
      </c>
      <c r="B112" s="913"/>
      <c r="C112" s="752" t="s">
        <v>422</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423</v>
      </c>
      <c r="BA112" s="752"/>
      <c r="BB112" s="752"/>
      <c r="BC112" s="752"/>
      <c r="BD112" s="752"/>
      <c r="BE112" s="752"/>
      <c r="BF112" s="752"/>
      <c r="BG112" s="752"/>
      <c r="BH112" s="752"/>
      <c r="BI112" s="752"/>
      <c r="BJ112" s="752"/>
      <c r="BK112" s="752"/>
      <c r="BL112" s="752"/>
      <c r="BM112" s="752"/>
      <c r="BN112" s="752"/>
      <c r="BO112" s="752"/>
      <c r="BP112" s="753"/>
      <c r="BQ112" s="816">
        <v>2103790</v>
      </c>
      <c r="BR112" s="817"/>
      <c r="BS112" s="817"/>
      <c r="BT112" s="817"/>
      <c r="BU112" s="817"/>
      <c r="BV112" s="817">
        <v>1918731</v>
      </c>
      <c r="BW112" s="817"/>
      <c r="BX112" s="817"/>
      <c r="BY112" s="817"/>
      <c r="BZ112" s="817"/>
      <c r="CA112" s="817">
        <v>1382479</v>
      </c>
      <c r="CB112" s="817"/>
      <c r="CC112" s="817"/>
      <c r="CD112" s="817"/>
      <c r="CE112" s="817"/>
      <c r="CF112" s="875">
        <v>60</v>
      </c>
      <c r="CG112" s="876"/>
      <c r="CH112" s="876"/>
      <c r="CI112" s="876"/>
      <c r="CJ112" s="876"/>
      <c r="CK112" s="927"/>
      <c r="CL112" s="821"/>
      <c r="CM112" s="815" t="s">
        <v>424</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425</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229023</v>
      </c>
      <c r="AB113" s="919"/>
      <c r="AC113" s="919"/>
      <c r="AD113" s="919"/>
      <c r="AE113" s="920"/>
      <c r="AF113" s="921">
        <v>200097</v>
      </c>
      <c r="AG113" s="919"/>
      <c r="AH113" s="919"/>
      <c r="AI113" s="919"/>
      <c r="AJ113" s="920"/>
      <c r="AK113" s="921">
        <v>176632</v>
      </c>
      <c r="AL113" s="919"/>
      <c r="AM113" s="919"/>
      <c r="AN113" s="919"/>
      <c r="AO113" s="920"/>
      <c r="AP113" s="922">
        <v>7.7</v>
      </c>
      <c r="AQ113" s="923"/>
      <c r="AR113" s="923"/>
      <c r="AS113" s="923"/>
      <c r="AT113" s="924"/>
      <c r="AU113" s="932"/>
      <c r="AV113" s="933"/>
      <c r="AW113" s="933"/>
      <c r="AX113" s="933"/>
      <c r="AY113" s="933"/>
      <c r="AZ113" s="815" t="s">
        <v>426</v>
      </c>
      <c r="BA113" s="752"/>
      <c r="BB113" s="752"/>
      <c r="BC113" s="752"/>
      <c r="BD113" s="752"/>
      <c r="BE113" s="752"/>
      <c r="BF113" s="752"/>
      <c r="BG113" s="752"/>
      <c r="BH113" s="752"/>
      <c r="BI113" s="752"/>
      <c r="BJ113" s="752"/>
      <c r="BK113" s="752"/>
      <c r="BL113" s="752"/>
      <c r="BM113" s="752"/>
      <c r="BN113" s="752"/>
      <c r="BO113" s="752"/>
      <c r="BP113" s="753"/>
      <c r="BQ113" s="816">
        <v>23980</v>
      </c>
      <c r="BR113" s="817"/>
      <c r="BS113" s="817"/>
      <c r="BT113" s="817"/>
      <c r="BU113" s="817"/>
      <c r="BV113" s="817">
        <v>21172</v>
      </c>
      <c r="BW113" s="817"/>
      <c r="BX113" s="817"/>
      <c r="BY113" s="817"/>
      <c r="BZ113" s="817"/>
      <c r="CA113" s="817">
        <v>17656</v>
      </c>
      <c r="CB113" s="817"/>
      <c r="CC113" s="817"/>
      <c r="CD113" s="817"/>
      <c r="CE113" s="817"/>
      <c r="CF113" s="875">
        <v>0.8</v>
      </c>
      <c r="CG113" s="876"/>
      <c r="CH113" s="876"/>
      <c r="CI113" s="876"/>
      <c r="CJ113" s="876"/>
      <c r="CK113" s="927"/>
      <c r="CL113" s="821"/>
      <c r="CM113" s="815" t="s">
        <v>427</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428</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3356</v>
      </c>
      <c r="AB114" s="780"/>
      <c r="AC114" s="780"/>
      <c r="AD114" s="780"/>
      <c r="AE114" s="781"/>
      <c r="AF114" s="782">
        <v>3316</v>
      </c>
      <c r="AG114" s="780"/>
      <c r="AH114" s="780"/>
      <c r="AI114" s="780"/>
      <c r="AJ114" s="781"/>
      <c r="AK114" s="782">
        <v>3595</v>
      </c>
      <c r="AL114" s="780"/>
      <c r="AM114" s="780"/>
      <c r="AN114" s="780"/>
      <c r="AO114" s="781"/>
      <c r="AP114" s="824">
        <v>0.2</v>
      </c>
      <c r="AQ114" s="825"/>
      <c r="AR114" s="825"/>
      <c r="AS114" s="825"/>
      <c r="AT114" s="826"/>
      <c r="AU114" s="932"/>
      <c r="AV114" s="933"/>
      <c r="AW114" s="933"/>
      <c r="AX114" s="933"/>
      <c r="AY114" s="933"/>
      <c r="AZ114" s="815" t="s">
        <v>429</v>
      </c>
      <c r="BA114" s="752"/>
      <c r="BB114" s="752"/>
      <c r="BC114" s="752"/>
      <c r="BD114" s="752"/>
      <c r="BE114" s="752"/>
      <c r="BF114" s="752"/>
      <c r="BG114" s="752"/>
      <c r="BH114" s="752"/>
      <c r="BI114" s="752"/>
      <c r="BJ114" s="752"/>
      <c r="BK114" s="752"/>
      <c r="BL114" s="752"/>
      <c r="BM114" s="752"/>
      <c r="BN114" s="752"/>
      <c r="BO114" s="752"/>
      <c r="BP114" s="753"/>
      <c r="BQ114" s="816">
        <v>761390</v>
      </c>
      <c r="BR114" s="817"/>
      <c r="BS114" s="817"/>
      <c r="BT114" s="817"/>
      <c r="BU114" s="817"/>
      <c r="BV114" s="817">
        <v>690819</v>
      </c>
      <c r="BW114" s="817"/>
      <c r="BX114" s="817"/>
      <c r="BY114" s="817"/>
      <c r="BZ114" s="817"/>
      <c r="CA114" s="817">
        <v>674473</v>
      </c>
      <c r="CB114" s="817"/>
      <c r="CC114" s="817"/>
      <c r="CD114" s="817"/>
      <c r="CE114" s="817"/>
      <c r="CF114" s="875">
        <v>29.3</v>
      </c>
      <c r="CG114" s="876"/>
      <c r="CH114" s="876"/>
      <c r="CI114" s="876"/>
      <c r="CJ114" s="876"/>
      <c r="CK114" s="927"/>
      <c r="CL114" s="821"/>
      <c r="CM114" s="815" t="s">
        <v>430</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431</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432</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433</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434</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435</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436</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437</v>
      </c>
      <c r="Z117" s="897"/>
      <c r="AA117" s="902">
        <v>530347</v>
      </c>
      <c r="AB117" s="903"/>
      <c r="AC117" s="903"/>
      <c r="AD117" s="903"/>
      <c r="AE117" s="904"/>
      <c r="AF117" s="905">
        <v>494324</v>
      </c>
      <c r="AG117" s="903"/>
      <c r="AH117" s="903"/>
      <c r="AI117" s="903"/>
      <c r="AJ117" s="904"/>
      <c r="AK117" s="905">
        <v>455273</v>
      </c>
      <c r="AL117" s="903"/>
      <c r="AM117" s="903"/>
      <c r="AN117" s="903"/>
      <c r="AO117" s="904"/>
      <c r="AP117" s="906"/>
      <c r="AQ117" s="907"/>
      <c r="AR117" s="907"/>
      <c r="AS117" s="907"/>
      <c r="AT117" s="908"/>
      <c r="AU117" s="932"/>
      <c r="AV117" s="933"/>
      <c r="AW117" s="933"/>
      <c r="AX117" s="933"/>
      <c r="AY117" s="933"/>
      <c r="AZ117" s="863" t="s">
        <v>438</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439</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413</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410</v>
      </c>
      <c r="AB118" s="896"/>
      <c r="AC118" s="896"/>
      <c r="AD118" s="896"/>
      <c r="AE118" s="897"/>
      <c r="AF118" s="898" t="s">
        <v>411</v>
      </c>
      <c r="AG118" s="896"/>
      <c r="AH118" s="896"/>
      <c r="AI118" s="896"/>
      <c r="AJ118" s="897"/>
      <c r="AK118" s="898" t="s">
        <v>295</v>
      </c>
      <c r="AL118" s="896"/>
      <c r="AM118" s="896"/>
      <c r="AN118" s="896"/>
      <c r="AO118" s="897"/>
      <c r="AP118" s="899" t="s">
        <v>412</v>
      </c>
      <c r="AQ118" s="900"/>
      <c r="AR118" s="900"/>
      <c r="AS118" s="900"/>
      <c r="AT118" s="901"/>
      <c r="AU118" s="932"/>
      <c r="AV118" s="933"/>
      <c r="AW118" s="933"/>
      <c r="AX118" s="933"/>
      <c r="AY118" s="933"/>
      <c r="AZ118" s="838" t="s">
        <v>440</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441</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416</v>
      </c>
      <c r="B119" s="819"/>
      <c r="C119" s="860" t="s">
        <v>417</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442</v>
      </c>
      <c r="BP119" s="878"/>
      <c r="BQ119" s="879">
        <v>4736471</v>
      </c>
      <c r="BR119" s="845"/>
      <c r="BS119" s="845"/>
      <c r="BT119" s="845"/>
      <c r="BU119" s="845"/>
      <c r="BV119" s="845">
        <v>4314250</v>
      </c>
      <c r="BW119" s="845"/>
      <c r="BX119" s="845"/>
      <c r="BY119" s="845"/>
      <c r="BZ119" s="845"/>
      <c r="CA119" s="845">
        <v>3636187</v>
      </c>
      <c r="CB119" s="845"/>
      <c r="CC119" s="845"/>
      <c r="CD119" s="845"/>
      <c r="CE119" s="845"/>
      <c r="CF119" s="748"/>
      <c r="CG119" s="749"/>
      <c r="CH119" s="749"/>
      <c r="CI119" s="749"/>
      <c r="CJ119" s="834"/>
      <c r="CK119" s="928"/>
      <c r="CL119" s="823"/>
      <c r="CM119" s="838" t="s">
        <v>443</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420</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444</v>
      </c>
      <c r="AV120" s="881"/>
      <c r="AW120" s="881"/>
      <c r="AX120" s="881"/>
      <c r="AY120" s="882"/>
      <c r="AZ120" s="860" t="s">
        <v>445</v>
      </c>
      <c r="BA120" s="808"/>
      <c r="BB120" s="808"/>
      <c r="BC120" s="808"/>
      <c r="BD120" s="808"/>
      <c r="BE120" s="808"/>
      <c r="BF120" s="808"/>
      <c r="BG120" s="808"/>
      <c r="BH120" s="808"/>
      <c r="BI120" s="808"/>
      <c r="BJ120" s="808"/>
      <c r="BK120" s="808"/>
      <c r="BL120" s="808"/>
      <c r="BM120" s="808"/>
      <c r="BN120" s="808"/>
      <c r="BO120" s="808"/>
      <c r="BP120" s="809"/>
      <c r="BQ120" s="861">
        <v>1421128</v>
      </c>
      <c r="BR120" s="842"/>
      <c r="BS120" s="842"/>
      <c r="BT120" s="842"/>
      <c r="BU120" s="842"/>
      <c r="BV120" s="842">
        <v>1583459</v>
      </c>
      <c r="BW120" s="842"/>
      <c r="BX120" s="842"/>
      <c r="BY120" s="842"/>
      <c r="BZ120" s="842"/>
      <c r="CA120" s="842">
        <v>1607294</v>
      </c>
      <c r="CB120" s="842"/>
      <c r="CC120" s="842"/>
      <c r="CD120" s="842"/>
      <c r="CE120" s="842"/>
      <c r="CF120" s="866">
        <v>69.8</v>
      </c>
      <c r="CG120" s="867"/>
      <c r="CH120" s="867"/>
      <c r="CI120" s="867"/>
      <c r="CJ120" s="867"/>
      <c r="CK120" s="868" t="s">
        <v>446</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2090611</v>
      </c>
      <c r="DH120" s="842"/>
      <c r="DI120" s="842"/>
      <c r="DJ120" s="842"/>
      <c r="DK120" s="842"/>
      <c r="DL120" s="842">
        <v>1909091</v>
      </c>
      <c r="DM120" s="842"/>
      <c r="DN120" s="842"/>
      <c r="DO120" s="842"/>
      <c r="DP120" s="842"/>
      <c r="DQ120" s="842">
        <v>1372533</v>
      </c>
      <c r="DR120" s="842"/>
      <c r="DS120" s="842"/>
      <c r="DT120" s="842"/>
      <c r="DU120" s="842"/>
      <c r="DV120" s="843">
        <v>59.6</v>
      </c>
      <c r="DW120" s="843"/>
      <c r="DX120" s="843"/>
      <c r="DY120" s="843"/>
      <c r="DZ120" s="844"/>
    </row>
    <row r="121" spans="1:130" s="218" customFormat="1" ht="26.25" customHeight="1" x14ac:dyDescent="0.15">
      <c r="A121" s="820"/>
      <c r="B121" s="821"/>
      <c r="C121" s="863" t="s">
        <v>447</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448</v>
      </c>
      <c r="BA121" s="752"/>
      <c r="BB121" s="752"/>
      <c r="BC121" s="752"/>
      <c r="BD121" s="752"/>
      <c r="BE121" s="752"/>
      <c r="BF121" s="752"/>
      <c r="BG121" s="752"/>
      <c r="BH121" s="752"/>
      <c r="BI121" s="752"/>
      <c r="BJ121" s="752"/>
      <c r="BK121" s="752"/>
      <c r="BL121" s="752"/>
      <c r="BM121" s="752"/>
      <c r="BN121" s="752"/>
      <c r="BO121" s="752"/>
      <c r="BP121" s="753"/>
      <c r="BQ121" s="816" t="s">
        <v>122</v>
      </c>
      <c r="BR121" s="817"/>
      <c r="BS121" s="817"/>
      <c r="BT121" s="817"/>
      <c r="BU121" s="817"/>
      <c r="BV121" s="817" t="s">
        <v>122</v>
      </c>
      <c r="BW121" s="817"/>
      <c r="BX121" s="817"/>
      <c r="BY121" s="817"/>
      <c r="BZ121" s="817"/>
      <c r="CA121" s="817" t="s">
        <v>122</v>
      </c>
      <c r="CB121" s="817"/>
      <c r="CC121" s="817"/>
      <c r="CD121" s="817"/>
      <c r="CE121" s="817"/>
      <c r="CF121" s="875" t="s">
        <v>122</v>
      </c>
      <c r="CG121" s="876"/>
      <c r="CH121" s="876"/>
      <c r="CI121" s="876"/>
      <c r="CJ121" s="876"/>
      <c r="CK121" s="869"/>
      <c r="CL121" s="855"/>
      <c r="CM121" s="855"/>
      <c r="CN121" s="855"/>
      <c r="CO121" s="856"/>
      <c r="CP121" s="835" t="s">
        <v>393</v>
      </c>
      <c r="CQ121" s="836"/>
      <c r="CR121" s="836"/>
      <c r="CS121" s="836"/>
      <c r="CT121" s="836"/>
      <c r="CU121" s="836"/>
      <c r="CV121" s="836"/>
      <c r="CW121" s="836"/>
      <c r="CX121" s="836"/>
      <c r="CY121" s="836"/>
      <c r="CZ121" s="836"/>
      <c r="DA121" s="836"/>
      <c r="DB121" s="836"/>
      <c r="DC121" s="836"/>
      <c r="DD121" s="836"/>
      <c r="DE121" s="836"/>
      <c r="DF121" s="837"/>
      <c r="DG121" s="816">
        <v>13179</v>
      </c>
      <c r="DH121" s="817"/>
      <c r="DI121" s="817"/>
      <c r="DJ121" s="817"/>
      <c r="DK121" s="817"/>
      <c r="DL121" s="817">
        <v>9640</v>
      </c>
      <c r="DM121" s="817"/>
      <c r="DN121" s="817"/>
      <c r="DO121" s="817"/>
      <c r="DP121" s="817"/>
      <c r="DQ121" s="817">
        <v>9946</v>
      </c>
      <c r="DR121" s="817"/>
      <c r="DS121" s="817"/>
      <c r="DT121" s="817"/>
      <c r="DU121" s="817"/>
      <c r="DV121" s="794">
        <v>0.4</v>
      </c>
      <c r="DW121" s="794"/>
      <c r="DX121" s="794"/>
      <c r="DY121" s="794"/>
      <c r="DZ121" s="795"/>
    </row>
    <row r="122" spans="1:130" s="218" customFormat="1" ht="26.25" customHeight="1" x14ac:dyDescent="0.15">
      <c r="A122" s="820"/>
      <c r="B122" s="821"/>
      <c r="C122" s="815" t="s">
        <v>430</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449</v>
      </c>
      <c r="BA122" s="839"/>
      <c r="BB122" s="839"/>
      <c r="BC122" s="839"/>
      <c r="BD122" s="839"/>
      <c r="BE122" s="839"/>
      <c r="BF122" s="839"/>
      <c r="BG122" s="839"/>
      <c r="BH122" s="839"/>
      <c r="BI122" s="839"/>
      <c r="BJ122" s="839"/>
      <c r="BK122" s="839"/>
      <c r="BL122" s="839"/>
      <c r="BM122" s="839"/>
      <c r="BN122" s="839"/>
      <c r="BO122" s="839"/>
      <c r="BP122" s="840"/>
      <c r="BQ122" s="879">
        <v>3502227</v>
      </c>
      <c r="BR122" s="845"/>
      <c r="BS122" s="845"/>
      <c r="BT122" s="845"/>
      <c r="BU122" s="845"/>
      <c r="BV122" s="845">
        <v>3302724</v>
      </c>
      <c r="BW122" s="845"/>
      <c r="BX122" s="845"/>
      <c r="BY122" s="845"/>
      <c r="BZ122" s="845"/>
      <c r="CA122" s="845">
        <v>3649987</v>
      </c>
      <c r="CB122" s="845"/>
      <c r="CC122" s="845"/>
      <c r="CD122" s="845"/>
      <c r="CE122" s="845"/>
      <c r="CF122" s="846">
        <v>158.5</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15">
      <c r="A123" s="820"/>
      <c r="B123" s="821"/>
      <c r="C123" s="815" t="s">
        <v>436</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450</v>
      </c>
      <c r="BP123" s="878"/>
      <c r="BQ123" s="832">
        <v>4923355</v>
      </c>
      <c r="BR123" s="833"/>
      <c r="BS123" s="833"/>
      <c r="BT123" s="833"/>
      <c r="BU123" s="833"/>
      <c r="BV123" s="833">
        <v>4886183</v>
      </c>
      <c r="BW123" s="833"/>
      <c r="BX123" s="833"/>
      <c r="BY123" s="833"/>
      <c r="BZ123" s="833"/>
      <c r="CA123" s="833">
        <v>5257281</v>
      </c>
      <c r="CB123" s="833"/>
      <c r="CC123" s="833"/>
      <c r="CD123" s="833"/>
      <c r="CE123" s="833"/>
      <c r="CF123" s="748"/>
      <c r="CG123" s="749"/>
      <c r="CH123" s="749"/>
      <c r="CI123" s="749"/>
      <c r="CJ123" s="834"/>
      <c r="CK123" s="869"/>
      <c r="CL123" s="855"/>
      <c r="CM123" s="855"/>
      <c r="CN123" s="855"/>
      <c r="CO123" s="856"/>
      <c r="CP123" s="835" t="s">
        <v>392</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439</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451</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452</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441</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453</v>
      </c>
      <c r="CL125" s="852"/>
      <c r="CM125" s="852"/>
      <c r="CN125" s="852"/>
      <c r="CO125" s="853"/>
      <c r="CP125" s="860" t="s">
        <v>454</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443</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455</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456</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457</v>
      </c>
      <c r="AY127" s="812"/>
      <c r="AZ127" s="812"/>
      <c r="BA127" s="812"/>
      <c r="BB127" s="812"/>
      <c r="BC127" s="812"/>
      <c r="BD127" s="812"/>
      <c r="BE127" s="813"/>
      <c r="BF127" s="811" t="s">
        <v>458</v>
      </c>
      <c r="BG127" s="812"/>
      <c r="BH127" s="812"/>
      <c r="BI127" s="812"/>
      <c r="BJ127" s="812"/>
      <c r="BK127" s="812"/>
      <c r="BL127" s="813"/>
      <c r="BM127" s="811" t="s">
        <v>459</v>
      </c>
      <c r="BN127" s="812"/>
      <c r="BO127" s="812"/>
      <c r="BP127" s="812"/>
      <c r="BQ127" s="812"/>
      <c r="BR127" s="812"/>
      <c r="BS127" s="813"/>
      <c r="BT127" s="811" t="s">
        <v>460</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461</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462</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463</v>
      </c>
      <c r="X128" s="798"/>
      <c r="Y128" s="798"/>
      <c r="Z128" s="799"/>
      <c r="AA128" s="800" t="s">
        <v>122</v>
      </c>
      <c r="AB128" s="801"/>
      <c r="AC128" s="801"/>
      <c r="AD128" s="801"/>
      <c r="AE128" s="802"/>
      <c r="AF128" s="803" t="s">
        <v>122</v>
      </c>
      <c r="AG128" s="801"/>
      <c r="AH128" s="801"/>
      <c r="AI128" s="801"/>
      <c r="AJ128" s="802"/>
      <c r="AK128" s="803" t="s">
        <v>122</v>
      </c>
      <c r="AL128" s="801"/>
      <c r="AM128" s="801"/>
      <c r="AN128" s="801"/>
      <c r="AO128" s="802"/>
      <c r="AP128" s="804"/>
      <c r="AQ128" s="805"/>
      <c r="AR128" s="805"/>
      <c r="AS128" s="805"/>
      <c r="AT128" s="806"/>
      <c r="AU128" s="220"/>
      <c r="AV128" s="220"/>
      <c r="AW128" s="220"/>
      <c r="AX128" s="807" t="s">
        <v>464</v>
      </c>
      <c r="AY128" s="808"/>
      <c r="AZ128" s="808"/>
      <c r="BA128" s="808"/>
      <c r="BB128" s="808"/>
      <c r="BC128" s="808"/>
      <c r="BD128" s="808"/>
      <c r="BE128" s="809"/>
      <c r="BF128" s="786" t="s">
        <v>122</v>
      </c>
      <c r="BG128" s="787"/>
      <c r="BH128" s="787"/>
      <c r="BI128" s="787"/>
      <c r="BJ128" s="787"/>
      <c r="BK128" s="787"/>
      <c r="BL128" s="810"/>
      <c r="BM128" s="786">
        <v>15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465</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466</v>
      </c>
      <c r="X129" s="777"/>
      <c r="Y129" s="777"/>
      <c r="Z129" s="778"/>
      <c r="AA129" s="779">
        <v>2511769</v>
      </c>
      <c r="AB129" s="780"/>
      <c r="AC129" s="780"/>
      <c r="AD129" s="780"/>
      <c r="AE129" s="781"/>
      <c r="AF129" s="782">
        <v>2549538</v>
      </c>
      <c r="AG129" s="780"/>
      <c r="AH129" s="780"/>
      <c r="AI129" s="780"/>
      <c r="AJ129" s="781"/>
      <c r="AK129" s="782">
        <v>2546977</v>
      </c>
      <c r="AL129" s="780"/>
      <c r="AM129" s="780"/>
      <c r="AN129" s="780"/>
      <c r="AO129" s="781"/>
      <c r="AP129" s="783"/>
      <c r="AQ129" s="784"/>
      <c r="AR129" s="784"/>
      <c r="AS129" s="784"/>
      <c r="AT129" s="785"/>
      <c r="AU129" s="221"/>
      <c r="AV129" s="221"/>
      <c r="AW129" s="221"/>
      <c r="AX129" s="751" t="s">
        <v>467</v>
      </c>
      <c r="AY129" s="752"/>
      <c r="AZ129" s="752"/>
      <c r="BA129" s="752"/>
      <c r="BB129" s="752"/>
      <c r="BC129" s="752"/>
      <c r="BD129" s="752"/>
      <c r="BE129" s="753"/>
      <c r="BF129" s="770" t="s">
        <v>122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468</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469</v>
      </c>
      <c r="X130" s="777"/>
      <c r="Y130" s="777"/>
      <c r="Z130" s="778"/>
      <c r="AA130" s="779">
        <v>312907</v>
      </c>
      <c r="AB130" s="780"/>
      <c r="AC130" s="780"/>
      <c r="AD130" s="780"/>
      <c r="AE130" s="781"/>
      <c r="AF130" s="782">
        <v>311154</v>
      </c>
      <c r="AG130" s="780"/>
      <c r="AH130" s="780"/>
      <c r="AI130" s="780"/>
      <c r="AJ130" s="781"/>
      <c r="AK130" s="782">
        <v>243960</v>
      </c>
      <c r="AL130" s="780"/>
      <c r="AM130" s="780"/>
      <c r="AN130" s="780"/>
      <c r="AO130" s="781"/>
      <c r="AP130" s="783"/>
      <c r="AQ130" s="784"/>
      <c r="AR130" s="784"/>
      <c r="AS130" s="784"/>
      <c r="AT130" s="785"/>
      <c r="AU130" s="221"/>
      <c r="AV130" s="221"/>
      <c r="AW130" s="221"/>
      <c r="AX130" s="751" t="s">
        <v>470</v>
      </c>
      <c r="AY130" s="752"/>
      <c r="AZ130" s="752"/>
      <c r="BA130" s="752"/>
      <c r="BB130" s="752"/>
      <c r="BC130" s="752"/>
      <c r="BD130" s="752"/>
      <c r="BE130" s="753"/>
      <c r="BF130" s="754">
        <v>9</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471</v>
      </c>
      <c r="X131" s="761"/>
      <c r="Y131" s="761"/>
      <c r="Z131" s="762"/>
      <c r="AA131" s="763">
        <v>2198862</v>
      </c>
      <c r="AB131" s="764"/>
      <c r="AC131" s="764"/>
      <c r="AD131" s="764"/>
      <c r="AE131" s="765"/>
      <c r="AF131" s="766">
        <v>2238384</v>
      </c>
      <c r="AG131" s="764"/>
      <c r="AH131" s="764"/>
      <c r="AI131" s="764"/>
      <c r="AJ131" s="765"/>
      <c r="AK131" s="766">
        <v>2303017</v>
      </c>
      <c r="AL131" s="764"/>
      <c r="AM131" s="764"/>
      <c r="AN131" s="764"/>
      <c r="AO131" s="765"/>
      <c r="AP131" s="767"/>
      <c r="AQ131" s="768"/>
      <c r="AR131" s="768"/>
      <c r="AS131" s="768"/>
      <c r="AT131" s="769"/>
      <c r="AU131" s="221"/>
      <c r="AV131" s="221"/>
      <c r="AW131" s="221"/>
      <c r="AX131" s="729" t="s">
        <v>472</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473</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474</v>
      </c>
      <c r="W132" s="742"/>
      <c r="X132" s="742"/>
      <c r="Y132" s="742"/>
      <c r="Z132" s="743"/>
      <c r="AA132" s="744">
        <v>9.8887515449999999</v>
      </c>
      <c r="AB132" s="745"/>
      <c r="AC132" s="745"/>
      <c r="AD132" s="745"/>
      <c r="AE132" s="746"/>
      <c r="AF132" s="747">
        <v>8.1831356910000004</v>
      </c>
      <c r="AG132" s="745"/>
      <c r="AH132" s="745"/>
      <c r="AI132" s="745"/>
      <c r="AJ132" s="746"/>
      <c r="AK132" s="747">
        <v>9.1754858949999996</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475</v>
      </c>
      <c r="W133" s="721"/>
      <c r="X133" s="721"/>
      <c r="Y133" s="721"/>
      <c r="Z133" s="722"/>
      <c r="AA133" s="723">
        <v>10.3</v>
      </c>
      <c r="AB133" s="724"/>
      <c r="AC133" s="724"/>
      <c r="AD133" s="724"/>
      <c r="AE133" s="725"/>
      <c r="AF133" s="723">
        <v>9.1999999999999993</v>
      </c>
      <c r="AG133" s="724"/>
      <c r="AH133" s="724"/>
      <c r="AI133" s="724"/>
      <c r="AJ133" s="725"/>
      <c r="AK133" s="723">
        <v>9</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BAosp3Sk4UqQHKJg/F83uc3EQf5zbW+s8BkA2yCytqhXMyI1vuqvtnxPpSzo7NYuHfRmuHaF033CuEQ3sZekcA==" saltValue="V+k71N4d+xK6h4eXDXI/Y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Q45" zoomScale="80" zoomScaleNormal="85" zoomScaleSheetLayoutView="80" workbookViewId="0">
      <selection activeCell="CJ95" sqref="CJ95"/>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476</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AB4ELF9QcN8v2UNZJPEBCYEhkJwgPWhreGsIsmwsFj/5cCbHl6RWJTu1XbITYVYCL9JwQJ0/c8lXD5R2e7QfBQ==" saltValue="hvwJ2KepuQq9OSJcBcEUH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40" zoomScale="70" zoomScaleNormal="70" zoomScaleSheetLayoutView="55" workbookViewId="0">
      <selection activeCell="BG89" sqref="BG89"/>
    </sheetView>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ZRZejFVYiOwR8IVFmTpfai0CdaJdfwwHLSZ6iZtYggAuiYUJponRObxQCblEpTeCTB14vWjtLoZ9o3UlZ/Oalg==" saltValue="+ba+0xLxPulJ+dPu7GR/J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479</v>
      </c>
      <c r="AP7" s="260"/>
      <c r="AQ7" s="261" t="s">
        <v>480</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481</v>
      </c>
      <c r="AQ8" s="267" t="s">
        <v>482</v>
      </c>
      <c r="AR8" s="268" t="s">
        <v>483</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484</v>
      </c>
      <c r="AL9" s="1131"/>
      <c r="AM9" s="1131"/>
      <c r="AN9" s="1132"/>
      <c r="AO9" s="269">
        <v>1057297</v>
      </c>
      <c r="AP9" s="269">
        <v>164945</v>
      </c>
      <c r="AQ9" s="270">
        <v>154424</v>
      </c>
      <c r="AR9" s="271">
        <v>6.8</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485</v>
      </c>
      <c r="AL10" s="1131"/>
      <c r="AM10" s="1131"/>
      <c r="AN10" s="1132"/>
      <c r="AO10" s="272">
        <v>44285</v>
      </c>
      <c r="AP10" s="272">
        <v>6909</v>
      </c>
      <c r="AQ10" s="273">
        <v>18194</v>
      </c>
      <c r="AR10" s="274">
        <v>-62</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486</v>
      </c>
      <c r="AL11" s="1131"/>
      <c r="AM11" s="1131"/>
      <c r="AN11" s="1132"/>
      <c r="AO11" s="272" t="s">
        <v>487</v>
      </c>
      <c r="AP11" s="272" t="s">
        <v>487</v>
      </c>
      <c r="AQ11" s="273">
        <v>1285</v>
      </c>
      <c r="AR11" s="274" t="s">
        <v>487</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488</v>
      </c>
      <c r="AL12" s="1131"/>
      <c r="AM12" s="1131"/>
      <c r="AN12" s="1132"/>
      <c r="AO12" s="272" t="s">
        <v>487</v>
      </c>
      <c r="AP12" s="272" t="s">
        <v>487</v>
      </c>
      <c r="AQ12" s="273" t="s">
        <v>487</v>
      </c>
      <c r="AR12" s="274" t="s">
        <v>487</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489</v>
      </c>
      <c r="AL13" s="1131"/>
      <c r="AM13" s="1131"/>
      <c r="AN13" s="1132"/>
      <c r="AO13" s="272">
        <v>42526</v>
      </c>
      <c r="AP13" s="272">
        <v>6634</v>
      </c>
      <c r="AQ13" s="273">
        <v>5735</v>
      </c>
      <c r="AR13" s="274">
        <v>15.7</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490</v>
      </c>
      <c r="AL14" s="1131"/>
      <c r="AM14" s="1131"/>
      <c r="AN14" s="1132"/>
      <c r="AO14" s="272" t="s">
        <v>487</v>
      </c>
      <c r="AP14" s="272" t="s">
        <v>487</v>
      </c>
      <c r="AQ14" s="273">
        <v>2950</v>
      </c>
      <c r="AR14" s="274" t="s">
        <v>487</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491</v>
      </c>
      <c r="AL15" s="1134"/>
      <c r="AM15" s="1134"/>
      <c r="AN15" s="1135"/>
      <c r="AO15" s="272">
        <v>-73520</v>
      </c>
      <c r="AP15" s="272">
        <v>-11470</v>
      </c>
      <c r="AQ15" s="273">
        <v>-9110</v>
      </c>
      <c r="AR15" s="274">
        <v>25.9</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1070588</v>
      </c>
      <c r="AP16" s="272">
        <v>167018</v>
      </c>
      <c r="AQ16" s="273">
        <v>173477</v>
      </c>
      <c r="AR16" s="274">
        <v>-3.7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496</v>
      </c>
      <c r="AL21" s="1137"/>
      <c r="AM21" s="1137"/>
      <c r="AN21" s="1138"/>
      <c r="AO21" s="285">
        <v>14.98</v>
      </c>
      <c r="AP21" s="286">
        <v>14.28</v>
      </c>
      <c r="AQ21" s="287">
        <v>0.7</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497</v>
      </c>
      <c r="AL22" s="1137"/>
      <c r="AM22" s="1137"/>
      <c r="AN22" s="1138"/>
      <c r="AO22" s="290">
        <v>97.2</v>
      </c>
      <c r="AP22" s="291">
        <v>96</v>
      </c>
      <c r="AQ22" s="292">
        <v>1.2</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498</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479</v>
      </c>
      <c r="AP30" s="260"/>
      <c r="AQ30" s="261" t="s">
        <v>480</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481</v>
      </c>
      <c r="AQ31" s="267" t="s">
        <v>482</v>
      </c>
      <c r="AR31" s="268" t="s">
        <v>483</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501</v>
      </c>
      <c r="AL32" s="1121"/>
      <c r="AM32" s="1121"/>
      <c r="AN32" s="1122"/>
      <c r="AO32" s="300">
        <v>275046</v>
      </c>
      <c r="AP32" s="300">
        <v>42909</v>
      </c>
      <c r="AQ32" s="301">
        <v>83140</v>
      </c>
      <c r="AR32" s="302">
        <v>-48.4</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502</v>
      </c>
      <c r="AL33" s="1121"/>
      <c r="AM33" s="1121"/>
      <c r="AN33" s="1122"/>
      <c r="AO33" s="300" t="s">
        <v>487</v>
      </c>
      <c r="AP33" s="300" t="s">
        <v>487</v>
      </c>
      <c r="AQ33" s="301" t="s">
        <v>487</v>
      </c>
      <c r="AR33" s="302" t="s">
        <v>487</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503</v>
      </c>
      <c r="AL34" s="1121"/>
      <c r="AM34" s="1121"/>
      <c r="AN34" s="1122"/>
      <c r="AO34" s="300" t="s">
        <v>487</v>
      </c>
      <c r="AP34" s="300" t="s">
        <v>487</v>
      </c>
      <c r="AQ34" s="301" t="s">
        <v>487</v>
      </c>
      <c r="AR34" s="302" t="s">
        <v>487</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504</v>
      </c>
      <c r="AL35" s="1121"/>
      <c r="AM35" s="1121"/>
      <c r="AN35" s="1122"/>
      <c r="AO35" s="300">
        <v>176632</v>
      </c>
      <c r="AP35" s="300">
        <v>27556</v>
      </c>
      <c r="AQ35" s="301">
        <v>26106</v>
      </c>
      <c r="AR35" s="302">
        <v>5.6</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505</v>
      </c>
      <c r="AL36" s="1121"/>
      <c r="AM36" s="1121"/>
      <c r="AN36" s="1122"/>
      <c r="AO36" s="300">
        <v>3595</v>
      </c>
      <c r="AP36" s="300">
        <v>561</v>
      </c>
      <c r="AQ36" s="301">
        <v>4689</v>
      </c>
      <c r="AR36" s="302">
        <v>-88</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506</v>
      </c>
      <c r="AL37" s="1121"/>
      <c r="AM37" s="1121"/>
      <c r="AN37" s="1122"/>
      <c r="AO37" s="300" t="s">
        <v>487</v>
      </c>
      <c r="AP37" s="300" t="s">
        <v>487</v>
      </c>
      <c r="AQ37" s="301">
        <v>554</v>
      </c>
      <c r="AR37" s="302" t="s">
        <v>487</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507</v>
      </c>
      <c r="AL38" s="1124"/>
      <c r="AM38" s="1124"/>
      <c r="AN38" s="1125"/>
      <c r="AO38" s="303" t="s">
        <v>487</v>
      </c>
      <c r="AP38" s="303" t="s">
        <v>487</v>
      </c>
      <c r="AQ38" s="304">
        <v>7</v>
      </c>
      <c r="AR38" s="292" t="s">
        <v>487</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508</v>
      </c>
      <c r="AL39" s="1124"/>
      <c r="AM39" s="1124"/>
      <c r="AN39" s="1125"/>
      <c r="AO39" s="300" t="s">
        <v>487</v>
      </c>
      <c r="AP39" s="300" t="s">
        <v>487</v>
      </c>
      <c r="AQ39" s="301">
        <v>-2038</v>
      </c>
      <c r="AR39" s="302" t="s">
        <v>487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509</v>
      </c>
      <c r="AL40" s="1121"/>
      <c r="AM40" s="1121"/>
      <c r="AN40" s="1122"/>
      <c r="AO40" s="300">
        <v>-243960</v>
      </c>
      <c r="AP40" s="300">
        <v>-38059</v>
      </c>
      <c r="AQ40" s="301">
        <v>-74354</v>
      </c>
      <c r="AR40" s="302">
        <v>-48.8</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211313</v>
      </c>
      <c r="AP41" s="300">
        <v>32966</v>
      </c>
      <c r="AQ41" s="301">
        <v>38106</v>
      </c>
      <c r="AR41" s="302">
        <v>-13.5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479</v>
      </c>
      <c r="AN49" s="1115" t="s">
        <v>512</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513</v>
      </c>
      <c r="AO50" s="317" t="s">
        <v>514</v>
      </c>
      <c r="AP50" s="318" t="s">
        <v>515</v>
      </c>
      <c r="AQ50" s="319" t="s">
        <v>516</v>
      </c>
      <c r="AR50" s="320" t="s">
        <v>517</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393067</v>
      </c>
      <c r="AN51" s="322">
        <v>57906</v>
      </c>
      <c r="AO51" s="323">
        <v>35.200000000000003</v>
      </c>
      <c r="AP51" s="324">
        <v>126525</v>
      </c>
      <c r="AQ51" s="325">
        <v>0.2</v>
      </c>
      <c r="AR51" s="326">
        <v>35</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198804</v>
      </c>
      <c r="AN52" s="330">
        <v>29288</v>
      </c>
      <c r="AO52" s="331">
        <v>15.1</v>
      </c>
      <c r="AP52" s="332">
        <v>67052</v>
      </c>
      <c r="AQ52" s="333">
        <v>18.100000000000001</v>
      </c>
      <c r="AR52" s="334">
        <v>-3</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202873</v>
      </c>
      <c r="AN53" s="322">
        <v>30366</v>
      </c>
      <c r="AO53" s="323">
        <v>-47.6</v>
      </c>
      <c r="AP53" s="324">
        <v>122054</v>
      </c>
      <c r="AQ53" s="325">
        <v>-3.5</v>
      </c>
      <c r="AR53" s="326">
        <v>-44.1</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145524</v>
      </c>
      <c r="AN54" s="330">
        <v>21782</v>
      </c>
      <c r="AO54" s="331">
        <v>-25.6</v>
      </c>
      <c r="AP54" s="332">
        <v>68298</v>
      </c>
      <c r="AQ54" s="333">
        <v>1.9</v>
      </c>
      <c r="AR54" s="334">
        <v>-27.5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206844</v>
      </c>
      <c r="AN55" s="322">
        <v>31364</v>
      </c>
      <c r="AO55" s="323">
        <v>3.3</v>
      </c>
      <c r="AP55" s="324">
        <v>111644</v>
      </c>
      <c r="AQ55" s="325">
        <v>-8.5</v>
      </c>
      <c r="AR55" s="326">
        <v>11.8</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151416</v>
      </c>
      <c r="AN56" s="330">
        <v>22959</v>
      </c>
      <c r="AO56" s="331">
        <v>5.4</v>
      </c>
      <c r="AP56" s="332">
        <v>66606</v>
      </c>
      <c r="AQ56" s="333">
        <v>-2.5</v>
      </c>
      <c r="AR56" s="334">
        <v>7.9</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189412</v>
      </c>
      <c r="AN57" s="322">
        <v>29091</v>
      </c>
      <c r="AO57" s="323">
        <v>-7.2</v>
      </c>
      <c r="AP57" s="324">
        <v>127917</v>
      </c>
      <c r="AQ57" s="325">
        <v>14.6</v>
      </c>
      <c r="AR57" s="326">
        <v>-21.8</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156352</v>
      </c>
      <c r="AN58" s="330">
        <v>24014</v>
      </c>
      <c r="AO58" s="331">
        <v>4.5999999999999996</v>
      </c>
      <c r="AP58" s="332">
        <v>69746</v>
      </c>
      <c r="AQ58" s="333">
        <v>4.7</v>
      </c>
      <c r="AR58" s="334">
        <v>-0.1</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206338</v>
      </c>
      <c r="AN59" s="322">
        <v>32190</v>
      </c>
      <c r="AO59" s="323">
        <v>10.7</v>
      </c>
      <c r="AP59" s="324">
        <v>135931</v>
      </c>
      <c r="AQ59" s="325">
        <v>6.3</v>
      </c>
      <c r="AR59" s="326">
        <v>4.4000000000000004</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113666</v>
      </c>
      <c r="AN60" s="330">
        <v>17733</v>
      </c>
      <c r="AO60" s="331">
        <v>-26.2</v>
      </c>
      <c r="AP60" s="332">
        <v>75320</v>
      </c>
      <c r="AQ60" s="333">
        <v>8</v>
      </c>
      <c r="AR60" s="334">
        <v>-34.200000000000003</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239707</v>
      </c>
      <c r="AN61" s="337">
        <v>36183</v>
      </c>
      <c r="AO61" s="338">
        <v>-1.1000000000000001</v>
      </c>
      <c r="AP61" s="339">
        <v>124814</v>
      </c>
      <c r="AQ61" s="340">
        <v>1.8</v>
      </c>
      <c r="AR61" s="326">
        <v>-2.9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153152</v>
      </c>
      <c r="AN62" s="330">
        <v>23155</v>
      </c>
      <c r="AO62" s="331">
        <v>-5.3</v>
      </c>
      <c r="AP62" s="332">
        <v>69404</v>
      </c>
      <c r="AQ62" s="333">
        <v>6</v>
      </c>
      <c r="AR62" s="334">
        <v>-11.3</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w6gCxLXsz7Rb3srI3weQqq7NQ2rAc5QrzovZ2qho2PRjHsqkBoDJgjtNm664JToSRy/1Ia2ONLloqBxLY270Zg==" saltValue="6mu2+fg6laQEOv+h5lZ0t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55" zoomScaleNormal="55" zoomScaleSheetLayoutView="55" workbookViewId="0">
      <selection activeCell="AC88" sqref="AC88"/>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476</v>
      </c>
    </row>
    <row r="121" spans="125:125" ht="13.5" hidden="1" customHeight="1" x14ac:dyDescent="0.15">
      <c r="DU121" s="247"/>
    </row>
  </sheetData>
  <sheetProtection algorithmName="SHA-512" hashValue="mn34gKrCaACLgN62K95No/XMrtDhvrG13fGR4sWSxqdADsKaqhAN2WV+BR/EwCvHXt5SVj3FHdlD5Oe8RR3q7Q==" saltValue="D978bwjsZ8ju7+4B2jady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46" zoomScale="55" zoomScaleNormal="55" zoomScaleSheetLayoutView="55" workbookViewId="0">
      <selection activeCell="CZ91" sqref="CZ91"/>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476</v>
      </c>
    </row>
  </sheetData>
  <sheetProtection algorithmName="SHA-512" hashValue="oNTUu8WEQVKyylXNYrYvM5miEUdazGsTV1XmVS9EMJ3sSMA11Mh6nv00AcB7syenpC8XaoB1z2ksYDNCJedW7g==" saltValue="hMzei+QBCed8QicaJI6hw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election activeCell="I48" sqref="I48"/>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39" t="s">
        <v>3</v>
      </c>
      <c r="D47" s="1139"/>
      <c r="E47" s="1140"/>
      <c r="F47" s="11">
        <v>12.71</v>
      </c>
      <c r="G47" s="12">
        <v>19.71</v>
      </c>
      <c r="H47" s="12">
        <v>24.26</v>
      </c>
      <c r="I47" s="12">
        <v>30.29</v>
      </c>
      <c r="J47" s="13">
        <v>32.770000000000003</v>
      </c>
    </row>
    <row r="48" spans="2:10" ht="57.75" customHeight="1" x14ac:dyDescent="0.15">
      <c r="B48" s="14"/>
      <c r="C48" s="1141" t="s">
        <v>4</v>
      </c>
      <c r="D48" s="1141"/>
      <c r="E48" s="1142"/>
      <c r="F48" s="15">
        <v>5.38</v>
      </c>
      <c r="G48" s="16">
        <v>5.08</v>
      </c>
      <c r="H48" s="16">
        <v>5.79</v>
      </c>
      <c r="I48" s="16">
        <v>6.43</v>
      </c>
      <c r="J48" s="17">
        <v>5.26</v>
      </c>
    </row>
    <row r="49" spans="2:10" ht="57.75" customHeight="1" thickBot="1" x14ac:dyDescent="0.2">
      <c r="B49" s="18"/>
      <c r="C49" s="1143" t="s">
        <v>5</v>
      </c>
      <c r="D49" s="1143"/>
      <c r="E49" s="1144"/>
      <c r="F49" s="19" t="s">
        <v>531</v>
      </c>
      <c r="G49" s="20">
        <v>7.69</v>
      </c>
      <c r="H49" s="20">
        <v>4.87</v>
      </c>
      <c r="I49" s="20">
        <v>7.12</v>
      </c>
      <c r="J49" s="21">
        <v>1.28</v>
      </c>
    </row>
    <row r="50" spans="2:10" x14ac:dyDescent="0.15"/>
  </sheetData>
  <sheetProtection algorithmName="SHA-512" hashValue="8T5ESTfVnxrxBHImsVj4tZqMOc6MJT9UHCHqv33PHDO2EeBhgo3eYARMDNzONqHxnA2rk5rn6c5UsHoyjAfJKw==" saltValue="uyqvFqsbKvz6G1gqCgbvI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2026-03-25T06:04:08Z</cp:lastPrinted>
  <dcterms:created xsi:type="dcterms:W3CDTF">2026-02-26T09:57:06Z</dcterms:created>
  <dcterms:modified xsi:type="dcterms:W3CDTF">2026-03-25T06:07:02Z</dcterms:modified>
  <cp:category/>
</cp:coreProperties>
</file>