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n\竜王町\0010総務課\行財政係\2026　財政状況資料集\R06決算\01_１回目報告\03_確認依頼\02_回答\"/>
    </mc:Choice>
  </mc:AlternateContent>
  <xr:revisionPtr revIDLastSave="0" documentId="13_ncr:1_{EABBC5BD-9B03-455D-A376-B97A4DE086EA}"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C37" i="10"/>
  <c r="CO36" i="10"/>
  <c r="BW36" i="10"/>
  <c r="BE36" i="10"/>
  <c r="AM36" i="10"/>
  <c r="CO35" i="10"/>
  <c r="BW35" i="10"/>
  <c r="BE35" i="10"/>
  <c r="CO34" i="10"/>
  <c r="BW34" i="10"/>
  <c r="BE34" i="10"/>
  <c r="C34" i="10"/>
  <c r="C35" i="10" l="1"/>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U37" i="10" s="1"/>
  <c r="AM34" i="10" l="1"/>
  <c r="AM35" i="10" s="1"/>
</calcChain>
</file>

<file path=xl/sharedStrings.xml><?xml version="1.0" encoding="utf-8"?>
<sst xmlns="http://schemas.openxmlformats.org/spreadsheetml/2006/main" count="1108" uniqueCount="570">
  <si>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</si>
  <si>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</si>
  <si>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</si>
  <si>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</si>
  <si>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</si>
  <si>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</si>
  <si>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</si>
  <si>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</si>
  <si>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</si>
  <si>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</si>
  <si>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</si>
  <si>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</si>
  <si>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</si>
  <si>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</si>
  <si>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</si>
  <si>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</si>
  <si>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</si>
  <si>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</si>
  <si>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</si>
  <si>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</si>
  <si>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</si>
  <si>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</si>
  <si>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</si>
  <si>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</si>
  <si>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</si>
  <si>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</si>
  <si>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</si>
  <si>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</si>
  <si>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</si>
  <si>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</si>
  <si>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</si>
  <si>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</si>
  <si>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</si>
  <si>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</si>
  <si>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</si>
  <si>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</si>
  <si>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</si>
  <si>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</si>
  <si>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</si>
  <si>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</si>
  <si>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</si>
  <si>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</si>
  <si>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</si>
  <si>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</si>
  <si>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</si>
  <si>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</si>
  <si>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</si>
  <si>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</si>
  <si>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</si>
  <si>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</si>
  <si>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</si>
  <si>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</si>
  <si>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</si>
  <si>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</si>
  <si>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</si>
  <si>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</si>
  <si>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</si>
  <si>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</si>
  <si>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</si>
  <si>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</si>
  <si>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</si>
  <si>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</si>
  <si>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</si>
  <si>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</si>
  <si>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</si>
  <si>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</si>
  <si>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</si>
  <si>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</si>
  <si>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</si>
  <si>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</si>
  <si>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</si>
  <si>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</si>
  <si>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</si>
  <si>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</si>
  <si>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</si>
  <si>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</si>
  <si>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</si>
  <si>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</si>
  <si>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</si>
  <si>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</si>
  <si>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</si>
  <si>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</si>
  <si>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</si>
  <si>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</si>
  <si>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</si>
  <si>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</si>
  <si>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</si>
  <si>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</si>
  <si>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</si>
  <si>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</si>
  <si>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</si>
  <si>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</si>
  <si>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</si>
  <si>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</si>
  <si>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竜王町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</si>
  <si>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</si>
  <si>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</si>
  <si>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</si>
  <si>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</si>
  <si>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</si>
  <si>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</si>
  <si>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</si>
  <si>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</si>
  <si>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</si>
  <si>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</si>
  <si>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</si>
  <si>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</si>
  <si>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</si>
  <si>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</si>
  <si>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</si>
  <si>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</si>
  <si>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</si>
  <si>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</si>
  <si>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</si>
  <si>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</si>
  <si>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</si>
  <si>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</si>
  <si>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</si>
  <si>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</si>
  <si>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</si>
  <si>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</si>
  <si>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</si>
  <si>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</si>
  <si>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</si>
  <si>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</si>
  <si>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</si>
  <si>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</si>
  <si>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</si>
  <si>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</si>
  <si>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</si>
  <si>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</si>
  <si>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</si>
  <si>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</si>
  <si>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</si>
  <si>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</si>
  <si>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</si>
  <si>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</si>
  <si>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</si>
  <si>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</si>
  <si>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</si>
  <si>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</si>
  <si>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</si>
  <si>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</si>
  <si>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</si>
  <si>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-1.9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</si>
  <si>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</si>
  <si>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</si>
  <si>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</si>
  <si>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</si>
  <si>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</si>
  <si>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</si>
  <si>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</si>
  <si>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</si>
  <si>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</si>
  <si>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</si>
  <si>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</si>
  <si>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</si>
  <si>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</si>
  <si>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</si>
  <si>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</si>
  <si>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</si>
  <si>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</si>
  <si>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</si>
  <si>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</si>
  <si>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</si>
  <si>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</si>
  <si>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</si>
  <si>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</si>
  <si>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</si>
  <si>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</si>
  <si>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</si>
  <si>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</si>
  <si>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</si>
  <si>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</si>
  <si>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</si>
  <si>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</si>
  <si>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</si>
  <si>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</si>
  <si>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</si>
  <si>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</si>
  <si>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</si>
  <si>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</si>
  <si>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</si>
  <si>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</si>
  <si>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</si>
  <si>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</si>
  <si>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</si>
  <si>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</si>
  <si>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</si>
  <si>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</si>
  <si>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</si>
  <si>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</si>
  <si>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</si>
  <si>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</si>
  <si>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</si>
  <si>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</si>
  <si>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</si>
  <si>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</si>
  <si>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</si>
  <si>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</si>
  <si>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</si>
  <si>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</si>
  <si>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</si>
  <si>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</si>
  <si>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滋賀県竜王町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</si>
  <si>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</si>
  <si>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</si>
  <si>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</si>
  <si>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</si>
  <si>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</si>
  <si>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</si>
  <si>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</si>
  <si>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</si>
  <si>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</si>
  <si>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</si>
  <si>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</si>
  <si>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</si>
  <si>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</si>
  <si>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</si>
  <si>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</si>
  <si>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</si>
  <si>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</si>
  <si>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</si>
  <si>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</si>
  <si>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</si>
  <si>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</si>
  <si>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</si>
  <si>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</si>
  <si>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</si>
  <si>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</si>
  <si>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</si>
  <si>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</si>
  <si>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</si>
  <si>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</si>
  <si>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</si>
  <si>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</si>
  <si>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</si>
  <si>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</si>
  <si>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</si>
  <si>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</si>
  <si>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</si>
  <si>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</si>
  <si>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</si>
  <si>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</si>
  <si>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</si>
  <si>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</si>
  <si>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</si>
  <si>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</si>
  <si>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</si>
  <si>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</si>
  <si>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</si>
  <si>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</si>
  <si>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</si>
  <si>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</si>
  <si>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</si>
  <si>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</si>
  <si>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</si>
  <si>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</si>
  <si>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</si>
  <si>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</si>
  <si>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</si>
  <si>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</si>
  <si>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</si>
  <si>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</si>
  <si>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</si>
  <si>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</si>
  <si>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</si>
  <si>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</si>
  <si>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</si>
  <si>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</si>
  <si>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</si>
  <si>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</si>
  <si>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</si>
  <si>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</si>
  <si>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</si>
  <si>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</si>
  <si>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</si>
  <si>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</si>
  <si>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</si>
  <si>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</si>
  <si>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</si>
  <si>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</si>
  <si>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</si>
  <si>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</si>
  <si>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</si>
  <si>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</si>
  <si>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</si>
  <si>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</si>
  <si>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</si>
  <si>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</si>
  <si>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</si>
  <si>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</si>
  <si>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</si>
  <si>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</si>
  <si>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</si>
  <si>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</si>
  <si>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</si>
  <si>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</si>
  <si>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</si>
  <si>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</si>
  <si>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</si>
  <si>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</si>
  <si>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</si>
  <si>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</si>
  <si>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</si>
  <si>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</si>
  <si>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</si>
  <si>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</si>
  <si>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</si>
  <si>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</si>
  <si>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</si>
  <si>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</si>
  <si>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</si>
  <si>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</si>
  <si>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</si>
  <si>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</si>
  <si>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</si>
  <si>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</si>
  <si>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</si>
  <si>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</si>
  <si>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</si>
  <si>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</si>
  <si>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</si>
  <si>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</si>
  <si>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</si>
  <si>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</si>
  <si>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</si>
  <si>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</si>
  <si>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</si>
  <si>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</si>
  <si>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</si>
  <si>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</si>
  <si>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</si>
  <si>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</si>
  <si>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</si>
  <si>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</si>
  <si>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</si>
  <si>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</si>
  <si>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</si>
  <si>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</si>
  <si>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</si>
  <si>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</si>
  <si>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</si>
  <si>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</si>
  <si>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</si>
  <si>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</si>
  <si>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</si>
  <si>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</si>
  <si>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</si>
  <si>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</si>
  <si>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</si>
  <si>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</si>
  <si>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</si>
  <si>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</si>
  <si>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</si>
  <si>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滋賀県竜王町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</si>
  <si>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</si>
  <si>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</si>
  <si>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</si>
  <si>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</si>
  <si>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</si>
  <si>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</si>
  <si>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</si>
  <si>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</si>
  <si>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</si>
  <si>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</si>
  <si>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</si>
  <si>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</si>
  <si>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</si>
  <si>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</si>
  <si>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</si>
  <si>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</si>
  <si>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</si>
  <si>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</si>
  <si>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</si>
  <si>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</si>
  <si>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</si>
  <si>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</si>
  <si>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</si>
  <si>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</si>
  <si>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</si>
  <si>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</si>
  <si>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</si>
  <si>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</si>
  <si>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</si>
  <si>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</si>
  <si>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</si>
  <si>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</si>
  <si>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</si>
  <si>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</si>
  <si>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</si>
  <si>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</si>
  <si>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国民健康保険事業特別会計（施設勘定）</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</si>
  <si>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</si>
  <si>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</si>
  <si>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</si>
  <si>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</si>
  <si>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</si>
  <si>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</si>
  <si>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</si>
  <si>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</si>
  <si>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</si>
  <si>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</si>
  <si>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</si>
  <si>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</si>
  <si>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</si>
  <si>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</si>
  <si>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</si>
  <si>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</si>
  <si>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</si>
  <si>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</si>
  <si>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</si>
  <si>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</si>
  <si>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</si>
  <si>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</si>
  <si>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</si>
  <si>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</si>
  <si>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</si>
  <si>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</si>
  <si>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</si>
  <si>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</si>
  <si>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</si>
  <si>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</si>
  <si>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</si>
  <si>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</si>
  <si>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</si>
  <si>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</si>
  <si>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</si>
  <si>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</si>
  <si>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</si>
  <si>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</si>
  <si>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</si>
  <si>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</si>
  <si>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</si>
  <si>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</si>
  <si>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</si>
  <si>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</si>
  <si>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</si>
  <si>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</si>
  <si>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</si>
  <si>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</si>
  <si>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</si>
  <si>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</si>
  <si>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</si>
  <si>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</si>
  <si>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</si>
  <si>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</si>
  <si>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</si>
  <si>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</si>
  <si>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</si>
  <si>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</si>
  <si>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</si>
  <si>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</si>
  <si>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</si>
  <si>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</si>
  <si>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</si>
  <si>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</si>
  <si>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</si>
  <si>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</si>
  <si>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</si>
  <si>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</si>
  <si>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</si>
  <si>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</si>
  <si>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</si>
  <si>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</si>
  <si>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</si>
  <si>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</si>
  <si>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</si>
  <si>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</si>
  <si>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</si>
  <si>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</si>
  <si>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</si>
  <si>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</si>
  <si>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</si>
  <si>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</si>
  <si>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</si>
  <si>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</si>
  <si>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</si>
  <si>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</si>
  <si>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</si>
  <si>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</si>
  <si>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</si>
  <si>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</si>
  <si>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</si>
  <si>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</si>
  <si>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</si>
  <si>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</si>
  <si>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</si>
  <si>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</si>
  <si>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</si>
  <si>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</si>
  <si>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</si>
  <si>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</si>
  <si>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</si>
  <si>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</si>
  <si>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</si>
  <si>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</si>
  <si>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</si>
  <si>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</si>
  <si>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</si>
  <si>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</si>
  <si>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</si>
  <si>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</si>
  <si>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</si>
  <si>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</si>
  <si>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</si>
  <si>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</si>
  <si>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</si>
  <si>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</si>
  <si>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</si>
  <si>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</si>
  <si>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</si>
  <si>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</si>
  <si>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</si>
  <si>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</si>
  <si>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</si>
  <si>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</si>
  <si>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</si>
  <si>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</si>
  <si>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</si>
  <si>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</si>
  <si>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</si>
  <si>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</si>
  <si>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</si>
  <si>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</si>
  <si>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</si>
  <si>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</si>
  <si>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</si>
  <si>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</si>
  <si>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</si>
  <si>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</si>
  <si>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</si>
  <si>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</si>
  <si>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3.71</t>
  </si>
  <si>
    <t>▲ 7.72</t>
  </si>
  <si>
    <t>▲ 6.23</t>
  </si>
  <si>
    <t>水道事業会計</t>
  </si>
  <si>
    <t>一般会計</t>
  </si>
  <si>
    <t>下水道事業会計</t>
  </si>
  <si>
    <t>国民健康保険事業特別会計（事業勘定）</t>
  </si>
  <si>
    <t>介護保険特別会計</t>
  </si>
  <si>
    <t>国民健康保険事業特別会計（施設勘定）</t>
  </si>
  <si>
    <t>後期高齢者医療特別会計</t>
  </si>
  <si>
    <t>学校給食事業特別会計</t>
  </si>
  <si>
    <t>その他会計（赤字）</t>
  </si>
  <si>
    <t>その他会計（黒字）</t>
  </si>
  <si>
    <t>R02</t>
    <phoneticPr fontId="5"/>
  </si>
  <si>
    <t>R03</t>
    <phoneticPr fontId="5"/>
  </si>
  <si>
    <t>R04</t>
    <phoneticPr fontId="5"/>
  </si>
  <si>
    <t>R05</t>
    <phoneticPr fontId="5"/>
  </si>
  <si>
    <t>R06</t>
    <phoneticPr fontId="5"/>
  </si>
  <si>
    <t>-</t>
    <phoneticPr fontId="2"/>
  </si>
  <si>
    <t>滋賀県市町村職員退職手当組合</t>
    <rPh sb="0" eb="3">
      <t>シガケン</t>
    </rPh>
    <rPh sb="3" eb="6">
      <t>シチョウソン</t>
    </rPh>
    <rPh sb="6" eb="10">
      <t>ショクインタイショク</t>
    </rPh>
    <rPh sb="10" eb="14">
      <t>テアテクミアイ</t>
    </rPh>
    <phoneticPr fontId="2"/>
  </si>
  <si>
    <t>八日市布引ライフ組合</t>
    <rPh sb="0" eb="3">
      <t>ヨウカイチ</t>
    </rPh>
    <rPh sb="3" eb="5">
      <t>ヌノビキ</t>
    </rPh>
    <rPh sb="8" eb="10">
      <t>クミアイ</t>
    </rPh>
    <phoneticPr fontId="2"/>
  </si>
  <si>
    <t>滋賀県市町村議会議員公務災害補償等組合</t>
    <rPh sb="0" eb="3">
      <t>シガケン</t>
    </rPh>
    <rPh sb="3" eb="6">
      <t>シチョウソン</t>
    </rPh>
    <rPh sb="6" eb="10">
      <t>ギカイギイン</t>
    </rPh>
    <rPh sb="10" eb="14">
      <t>コウムサイガイ</t>
    </rPh>
    <rPh sb="14" eb="16">
      <t>ホショウ</t>
    </rPh>
    <rPh sb="16" eb="17">
      <t>トウ</t>
    </rPh>
    <rPh sb="17" eb="19">
      <t>クミアイ</t>
    </rPh>
    <phoneticPr fontId="2"/>
  </si>
  <si>
    <t>中部清掃組合</t>
    <rPh sb="0" eb="4">
      <t>チュウブセイソウ</t>
    </rPh>
    <rPh sb="4" eb="6">
      <t>クミアイ</t>
    </rPh>
    <phoneticPr fontId="2"/>
  </si>
  <si>
    <t>東近江行政組合（一般会計）</t>
    <rPh sb="0" eb="3">
      <t>ヒガシオウミ</t>
    </rPh>
    <rPh sb="3" eb="7">
      <t>ギョウセイクミアイ</t>
    </rPh>
    <rPh sb="8" eb="12">
      <t>イッパンカイケイ</t>
    </rPh>
    <phoneticPr fontId="2"/>
  </si>
  <si>
    <t>東近江行政組合（救急医療特別会計）</t>
    <rPh sb="0" eb="3">
      <t>ヒガシオウミ</t>
    </rPh>
    <rPh sb="3" eb="7">
      <t>ギョウセイクミアイ</t>
    </rPh>
    <rPh sb="8" eb="12">
      <t>キュウキュウイリョウ</t>
    </rPh>
    <rPh sb="12" eb="16">
      <t>トクベツカイケイ</t>
    </rPh>
    <phoneticPr fontId="2"/>
  </si>
  <si>
    <t>滋賀県市町村職員研修センター</t>
    <rPh sb="0" eb="6">
      <t>シガケンシチョウソン</t>
    </rPh>
    <rPh sb="6" eb="10">
      <t>ショクインケンシュウ</t>
    </rPh>
    <phoneticPr fontId="2"/>
  </si>
  <si>
    <t>滋賀県後期高齢者医療広域連合（一般会計）</t>
    <rPh sb="0" eb="3">
      <t>シガケン</t>
    </rPh>
    <rPh sb="3" eb="8">
      <t>コウキコウレイシャ</t>
    </rPh>
    <rPh sb="8" eb="10">
      <t>イリョウ</t>
    </rPh>
    <rPh sb="10" eb="14">
      <t>コウイキレンゴウ</t>
    </rPh>
    <rPh sb="15" eb="19">
      <t>イッパンカイケイ</t>
    </rPh>
    <phoneticPr fontId="2"/>
  </si>
  <si>
    <t>滋賀県後期高齢者医療広域連合（後期高齢者医療特別会計）</t>
    <rPh sb="0" eb="3">
      <t>シガケン</t>
    </rPh>
    <rPh sb="3" eb="8">
      <t>コウキコウレイシャ</t>
    </rPh>
    <rPh sb="8" eb="10">
      <t>イリョウ</t>
    </rPh>
    <rPh sb="10" eb="14">
      <t>コウイキレンゴウ</t>
    </rPh>
    <rPh sb="15" eb="22">
      <t>コウキコウレイシャイリョウ</t>
    </rPh>
    <rPh sb="22" eb="26">
      <t>トクベツカイケイ</t>
    </rPh>
    <phoneticPr fontId="2"/>
  </si>
  <si>
    <t>竜王町地域振興事業団</t>
    <rPh sb="0" eb="3">
      <t>リュウオウチョウ</t>
    </rPh>
    <rPh sb="3" eb="10">
      <t>チイキシンコウジギョウダン</t>
    </rPh>
    <phoneticPr fontId="2"/>
  </si>
  <si>
    <t>みらいパーク竜王</t>
    <rPh sb="6" eb="8">
      <t>リュウオウ</t>
    </rPh>
    <phoneticPr fontId="2"/>
  </si>
  <si>
    <t>未来につなぐふるさと交竜基金</t>
    <rPh sb="0" eb="2">
      <t>ミライ</t>
    </rPh>
    <rPh sb="10" eb="12">
      <t>コウリュウ</t>
    </rPh>
    <rPh sb="12" eb="14">
      <t>キキン</t>
    </rPh>
    <phoneticPr fontId="5"/>
  </si>
  <si>
    <t>教育厚生施設等整備基金</t>
    <rPh sb="0" eb="4">
      <t>キョウイクコウセイ</t>
    </rPh>
    <rPh sb="4" eb="7">
      <t>シセツトウ</t>
    </rPh>
    <rPh sb="7" eb="11">
      <t>セイビキキン</t>
    </rPh>
    <phoneticPr fontId="5"/>
  </si>
  <si>
    <t>竜王町立竜王小学校改築基金</t>
    <rPh sb="0" eb="4">
      <t>リュウオウチョウリツ</t>
    </rPh>
    <rPh sb="4" eb="9">
      <t>リュウオウショウガッコウ</t>
    </rPh>
    <rPh sb="9" eb="13">
      <t>カイチクキキン</t>
    </rPh>
    <phoneticPr fontId="5"/>
  </si>
  <si>
    <t>滋賀竜王工業団地維持管理基金</t>
    <rPh sb="0" eb="4">
      <t>シガリュウオウ</t>
    </rPh>
    <rPh sb="4" eb="8">
      <t>コウギョウダンチ</t>
    </rPh>
    <rPh sb="8" eb="12">
      <t>イジカンリ</t>
    </rPh>
    <rPh sb="12" eb="14">
      <t>キキン</t>
    </rPh>
    <phoneticPr fontId="5"/>
  </si>
  <si>
    <t>地域福祉基金</t>
    <rPh sb="0" eb="4">
      <t>チイキフクシ</t>
    </rPh>
    <rPh sb="4" eb="6">
      <t>キキン</t>
    </rPh>
    <phoneticPr fontId="5"/>
  </si>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</sst>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94796</c:v>
                </c:pt>
                <c:pt idx="1">
                  <c:v>85942</c:v>
                </c:pt>
                <c:pt idx="2">
                  <c:v>95007</c:v>
                </c:pt>
                <c:pt idx="3">
                  <c:v>98176</c:v>
                </c:pt>
                <c:pt idx="4">
                  <c:v>119283</c:v>
                </c:pt>
              </c:numCache>
            </c:numRef>
          </c:val>
          <c:smooth val="0"/>
          <c:extLst>
            <c:ext xmlns:c16="http://schemas.microsoft.com/office/drawing/2014/chart" uri="{C3380CC4-5D6E-409C-BE32-E72D297353CC}">
              <c16:uniqueId val="{00000000-399D-4D39-89C9-444F3CB134D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102540</c:v>
                </c:pt>
                <c:pt idx="1">
                  <c:v>34708</c:v>
                </c:pt>
                <c:pt idx="2">
                  <c:v>77955</c:v>
                </c:pt>
                <c:pt idx="3">
                  <c:v>131941</c:v>
                </c:pt>
                <c:pt idx="4">
                  <c:v>217552</c:v>
                </c:pt>
              </c:numCache>
            </c:numRef>
          </c:val>
          <c:smooth val="0"/>
          <c:extLst>
            <c:ext xmlns:c16="http://schemas.microsoft.com/office/drawing/2014/chart" uri="{C3380CC4-5D6E-409C-BE32-E72D297353CC}">
              <c16:uniqueId val="{00000001-399D-4D39-89C9-444F3CB134D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3.91</c:v>
                </c:pt>
                <c:pt idx="1">
                  <c:v>9.7799999999999994</c:v>
                </c:pt>
                <c:pt idx="2">
                  <c:v>5.09</c:v>
                </c:pt>
                <c:pt idx="3">
                  <c:v>3.47</c:v>
                </c:pt>
                <c:pt idx="4">
                  <c:v>8.42</c:v>
                </c:pt>
              </c:numCache>
            </c:numRef>
          </c:val>
          <c:extLst>
            <c:ext xmlns:c16="http://schemas.microsoft.com/office/drawing/2014/chart" uri="{C3380CC4-5D6E-409C-BE32-E72D297353CC}">
              <c16:uniqueId val="{00000000-E676-44A2-83F5-20704BCF223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30.08</c:v>
                </c:pt>
                <c:pt idx="1">
                  <c:v>39.840000000000003</c:v>
                </c:pt>
                <c:pt idx="2">
                  <c:v>39.17</c:v>
                </c:pt>
                <c:pt idx="3">
                  <c:v>34.119999999999997</c:v>
                </c:pt>
                <c:pt idx="4">
                  <c:v>21.81</c:v>
                </c:pt>
              </c:numCache>
            </c:numRef>
          </c:val>
          <c:extLst>
            <c:ext xmlns:c16="http://schemas.microsoft.com/office/drawing/2014/chart" uri="{C3380CC4-5D6E-409C-BE32-E72D297353CC}">
              <c16:uniqueId val="{00000001-E676-44A2-83F5-20704BCF223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2.46</c:v>
                </c:pt>
                <c:pt idx="1">
                  <c:v>10.82</c:v>
                </c:pt>
                <c:pt idx="2">
                  <c:v>-3.71</c:v>
                </c:pt>
                <c:pt idx="3">
                  <c:v>-7.72</c:v>
                </c:pt>
                <c:pt idx="4">
                  <c:v>-6.23</c:v>
                </c:pt>
              </c:numCache>
            </c:numRef>
          </c:val>
          <c:smooth val="0"/>
          <c:extLst>
            <c:ext xmlns:c16="http://schemas.microsoft.com/office/drawing/2014/chart" uri="{C3380CC4-5D6E-409C-BE32-E72D297353CC}">
              <c16:uniqueId val="{00000002-E676-44A2-83F5-20704BCF223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0-89D4-4E82-9846-A770F2275A9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9D4-4E82-9846-A770F2275A9F}"/>
            </c:ext>
          </c:extLst>
        </c:ser>
        <c:ser>
          <c:idx val="2"/>
          <c:order val="2"/>
          <c:tx>
            <c:strRef>
              <c:f>データシート!$A$29</c:f>
              <c:strCache>
                <c:ptCount val="1"/>
                <c:pt idx="0">
                  <c:v>学校給食事業特別会計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0.04</c:v>
                </c:pt>
                <c:pt idx="4">
                  <c:v>#N/A</c:v>
                </c:pt>
                <c:pt idx="5">
                  <c:v>0.08</c:v>
                </c:pt>
                <c:pt idx="6">
                  <c:v>#N/A</c:v>
                </c:pt>
                <c:pt idx="7">
                  <c:v>0</c:v>
                </c:pt>
                <c:pt idx="8">
                  <c:v>#N/A</c:v>
                </c:pt>
                <c:pt idx="9">
                  <c:v>0</c:v>
                </c:pt>
              </c:numCache>
            </c:numRef>
          </c:val>
          <c:extLst>
            <c:ext xmlns:c16="http://schemas.microsoft.com/office/drawing/2014/chart" uri="{C3380CC4-5D6E-409C-BE32-E72D297353CC}">
              <c16:uniqueId val="{00000002-89D4-4E82-9846-A770F2275A9F}"/>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0.01</c:v>
                </c:pt>
                <c:pt idx="8">
                  <c:v>#N/A</c:v>
                </c:pt>
                <c:pt idx="9">
                  <c:v>0.02</c:v>
                </c:pt>
              </c:numCache>
            </c:numRef>
          </c:val>
          <c:extLst>
            <c:ext xmlns:c16="http://schemas.microsoft.com/office/drawing/2014/chart" uri="{C3380CC4-5D6E-409C-BE32-E72D297353CC}">
              <c16:uniqueId val="{00000003-89D4-4E82-9846-A770F2275A9F}"/>
            </c:ext>
          </c:extLst>
        </c:ser>
        <c:ser>
          <c:idx val="4"/>
          <c:order val="4"/>
          <c:tx>
            <c:strRef>
              <c:f>データシート!$A$31</c:f>
              <c:strCache>
                <c:ptCount val="1"/>
                <c:pt idx="0">
                  <c:v>国民健康保険事業特別会計（施設勘定）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0.11</c:v>
                </c:pt>
                <c:pt idx="2">
                  <c:v>#N/A</c:v>
                </c:pt>
                <c:pt idx="3">
                  <c:v>0.21</c:v>
                </c:pt>
                <c:pt idx="4">
                  <c:v>#N/A</c:v>
                </c:pt>
                <c:pt idx="5">
                  <c:v>0.16</c:v>
                </c:pt>
                <c:pt idx="6">
                  <c:v>#N/A</c:v>
                </c:pt>
                <c:pt idx="7">
                  <c:v>0.09</c:v>
                </c:pt>
                <c:pt idx="8">
                  <c:v>#N/A</c:v>
                </c:pt>
                <c:pt idx="9">
                  <c:v>0.09</c:v>
                </c:pt>
              </c:numCache>
            </c:numRef>
          </c:val>
          <c:extLst>
            <c:ext xmlns:c16="http://schemas.microsoft.com/office/drawing/2014/chart" uri="{C3380CC4-5D6E-409C-BE32-E72D297353CC}">
              <c16:uniqueId val="{00000004-89D4-4E82-9846-A770F2275A9F}"/>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0.81</c:v>
                </c:pt>
                <c:pt idx="2">
                  <c:v>#N/A</c:v>
                </c:pt>
                <c:pt idx="3">
                  <c:v>1.25</c:v>
                </c:pt>
                <c:pt idx="4">
                  <c:v>#N/A</c:v>
                </c:pt>
                <c:pt idx="5">
                  <c:v>1.54</c:v>
                </c:pt>
                <c:pt idx="6">
                  <c:v>#N/A</c:v>
                </c:pt>
                <c:pt idx="7">
                  <c:v>0.65</c:v>
                </c:pt>
                <c:pt idx="8">
                  <c:v>#N/A</c:v>
                </c:pt>
                <c:pt idx="9">
                  <c:v>0.13</c:v>
                </c:pt>
              </c:numCache>
            </c:numRef>
          </c:val>
          <c:extLst>
            <c:ext xmlns:c16="http://schemas.microsoft.com/office/drawing/2014/chart" uri="{C3380CC4-5D6E-409C-BE32-E72D297353CC}">
              <c16:uniqueId val="{00000005-89D4-4E82-9846-A770F2275A9F}"/>
            </c:ext>
          </c:extLst>
        </c:ser>
        <c:ser>
          <c:idx val="6"/>
          <c:order val="6"/>
          <c:tx>
            <c:strRef>
              <c:f>データシート!$A$33</c:f>
              <c:strCache>
                <c:ptCount val="1"/>
                <c:pt idx="0">
                  <c:v>国民健康保険事業特別会計（事業勘定）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0.16</c:v>
                </c:pt>
                <c:pt idx="2">
                  <c:v>#N/A</c:v>
                </c:pt>
                <c:pt idx="3">
                  <c:v>0.31</c:v>
                </c:pt>
                <c:pt idx="4">
                  <c:v>#N/A</c:v>
                </c:pt>
                <c:pt idx="5">
                  <c:v>0.37</c:v>
                </c:pt>
                <c:pt idx="6">
                  <c:v>#N/A</c:v>
                </c:pt>
                <c:pt idx="7">
                  <c:v>0.16</c:v>
                </c:pt>
                <c:pt idx="8">
                  <c:v>#N/A</c:v>
                </c:pt>
                <c:pt idx="9">
                  <c:v>0.35</c:v>
                </c:pt>
              </c:numCache>
            </c:numRef>
          </c:val>
          <c:extLst>
            <c:ext xmlns:c16="http://schemas.microsoft.com/office/drawing/2014/chart" uri="{C3380CC4-5D6E-409C-BE32-E72D297353CC}">
              <c16:uniqueId val="{00000006-89D4-4E82-9846-A770F2275A9F}"/>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2.62</c:v>
                </c:pt>
                <c:pt idx="2">
                  <c:v>#N/A</c:v>
                </c:pt>
                <c:pt idx="3">
                  <c:v>3.53</c:v>
                </c:pt>
                <c:pt idx="4">
                  <c:v>#N/A</c:v>
                </c:pt>
                <c:pt idx="5">
                  <c:v>3.58</c:v>
                </c:pt>
                <c:pt idx="6">
                  <c:v>#N/A</c:v>
                </c:pt>
                <c:pt idx="7">
                  <c:v>3.66</c:v>
                </c:pt>
                <c:pt idx="8">
                  <c:v>#N/A</c:v>
                </c:pt>
                <c:pt idx="9">
                  <c:v>3.31</c:v>
                </c:pt>
              </c:numCache>
            </c:numRef>
          </c:val>
          <c:extLst>
            <c:ext xmlns:c16="http://schemas.microsoft.com/office/drawing/2014/chart" uri="{C3380CC4-5D6E-409C-BE32-E72D297353CC}">
              <c16:uniqueId val="{00000007-89D4-4E82-9846-A770F2275A9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3.9</c:v>
                </c:pt>
                <c:pt idx="2">
                  <c:v>#N/A</c:v>
                </c:pt>
                <c:pt idx="3">
                  <c:v>9.73</c:v>
                </c:pt>
                <c:pt idx="4">
                  <c:v>#N/A</c:v>
                </c:pt>
                <c:pt idx="5">
                  <c:v>5</c:v>
                </c:pt>
                <c:pt idx="6">
                  <c:v>#N/A</c:v>
                </c:pt>
                <c:pt idx="7">
                  <c:v>3.47</c:v>
                </c:pt>
                <c:pt idx="8">
                  <c:v>#N/A</c:v>
                </c:pt>
                <c:pt idx="9">
                  <c:v>8.41</c:v>
                </c:pt>
              </c:numCache>
            </c:numRef>
          </c:val>
          <c:extLst>
            <c:ext xmlns:c16="http://schemas.microsoft.com/office/drawing/2014/chart" uri="{C3380CC4-5D6E-409C-BE32-E72D297353CC}">
              <c16:uniqueId val="{00000008-89D4-4E82-9846-A770F2275A9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7.83</c:v>
                </c:pt>
                <c:pt idx="2">
                  <c:v>#N/A</c:v>
                </c:pt>
                <c:pt idx="3">
                  <c:v>9.8800000000000008</c:v>
                </c:pt>
                <c:pt idx="4">
                  <c:v>#N/A</c:v>
                </c:pt>
                <c:pt idx="5">
                  <c:v>10.02</c:v>
                </c:pt>
                <c:pt idx="6">
                  <c:v>#N/A</c:v>
                </c:pt>
                <c:pt idx="7">
                  <c:v>9.6300000000000008</c:v>
                </c:pt>
                <c:pt idx="8">
                  <c:v>#N/A</c:v>
                </c:pt>
                <c:pt idx="9">
                  <c:v>9.52</c:v>
                </c:pt>
              </c:numCache>
            </c:numRef>
          </c:val>
          <c:extLst>
            <c:ext xmlns:c16="http://schemas.microsoft.com/office/drawing/2014/chart" uri="{C3380CC4-5D6E-409C-BE32-E72D297353CC}">
              <c16:uniqueId val="{00000009-89D4-4E82-9846-A770F2275A9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421</c:v>
                </c:pt>
                <c:pt idx="5">
                  <c:v>413</c:v>
                </c:pt>
                <c:pt idx="8">
                  <c:v>403</c:v>
                </c:pt>
                <c:pt idx="11">
                  <c:v>407</c:v>
                </c:pt>
                <c:pt idx="14">
                  <c:v>400</c:v>
                </c:pt>
              </c:numCache>
            </c:numRef>
          </c:val>
          <c:extLst>
            <c:ext xmlns:c16="http://schemas.microsoft.com/office/drawing/2014/chart" uri="{C3380CC4-5D6E-409C-BE32-E72D297353CC}">
              <c16:uniqueId val="{00000000-0CA6-4DCA-AA36-ABCD3925BC6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1-0CA6-4DCA-AA36-ABCD3925BC6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22</c:v>
                </c:pt>
                <c:pt idx="3">
                  <c:v>14</c:v>
                </c:pt>
                <c:pt idx="6">
                  <c:v>11</c:v>
                </c:pt>
                <c:pt idx="9">
                  <c:v>1</c:v>
                </c:pt>
                <c:pt idx="12">
                  <c:v>1</c:v>
                </c:pt>
              </c:numCache>
            </c:numRef>
          </c:val>
          <c:extLst>
            <c:ext xmlns:c16="http://schemas.microsoft.com/office/drawing/2014/chart" uri="{C3380CC4-5D6E-409C-BE32-E72D297353CC}">
              <c16:uniqueId val="{00000002-0CA6-4DCA-AA36-ABCD3925BC6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63</c:v>
                </c:pt>
                <c:pt idx="3">
                  <c:v>43</c:v>
                </c:pt>
                <c:pt idx="6">
                  <c:v>14</c:v>
                </c:pt>
                <c:pt idx="9">
                  <c:v>14</c:v>
                </c:pt>
                <c:pt idx="12">
                  <c:v>13</c:v>
                </c:pt>
              </c:numCache>
            </c:numRef>
          </c:val>
          <c:extLst>
            <c:ext xmlns:c16="http://schemas.microsoft.com/office/drawing/2014/chart" uri="{C3380CC4-5D6E-409C-BE32-E72D297353CC}">
              <c16:uniqueId val="{00000003-0CA6-4DCA-AA36-ABCD3925BC6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166</c:v>
                </c:pt>
                <c:pt idx="3">
                  <c:v>160</c:v>
                </c:pt>
                <c:pt idx="6">
                  <c:v>165</c:v>
                </c:pt>
                <c:pt idx="9">
                  <c:v>160</c:v>
                </c:pt>
                <c:pt idx="12">
                  <c:v>138</c:v>
                </c:pt>
              </c:numCache>
            </c:numRef>
          </c:val>
          <c:extLst>
            <c:ext xmlns:c16="http://schemas.microsoft.com/office/drawing/2014/chart" uri="{C3380CC4-5D6E-409C-BE32-E72D297353CC}">
              <c16:uniqueId val="{00000004-0CA6-4DCA-AA36-ABCD3925BC6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CA6-4DCA-AA36-ABCD3925BC6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CA6-4DCA-AA36-ABCD3925BC6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427</c:v>
                </c:pt>
                <c:pt idx="3">
                  <c:v>398</c:v>
                </c:pt>
                <c:pt idx="6">
                  <c:v>373</c:v>
                </c:pt>
                <c:pt idx="9">
                  <c:v>365</c:v>
                </c:pt>
                <c:pt idx="12">
                  <c:v>373</c:v>
                </c:pt>
              </c:numCache>
            </c:numRef>
          </c:val>
          <c:extLst>
            <c:ext xmlns:c16="http://schemas.microsoft.com/office/drawing/2014/chart" uri="{C3380CC4-5D6E-409C-BE32-E72D297353CC}">
              <c16:uniqueId val="{00000007-0CA6-4DCA-AA36-ABCD3925BC6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257</c:v>
                </c:pt>
                <c:pt idx="2">
                  <c:v>#N/A</c:v>
                </c:pt>
                <c:pt idx="3">
                  <c:v>#N/A</c:v>
                </c:pt>
                <c:pt idx="4">
                  <c:v>202</c:v>
                </c:pt>
                <c:pt idx="5">
                  <c:v>#N/A</c:v>
                </c:pt>
                <c:pt idx="6">
                  <c:v>#N/A</c:v>
                </c:pt>
                <c:pt idx="7">
                  <c:v>160</c:v>
                </c:pt>
                <c:pt idx="8">
                  <c:v>#N/A</c:v>
                </c:pt>
                <c:pt idx="9">
                  <c:v>#N/A</c:v>
                </c:pt>
                <c:pt idx="10">
                  <c:v>133</c:v>
                </c:pt>
                <c:pt idx="11">
                  <c:v>#N/A</c:v>
                </c:pt>
                <c:pt idx="12">
                  <c:v>#N/A</c:v>
                </c:pt>
                <c:pt idx="13">
                  <c:v>126</c:v>
                </c:pt>
                <c:pt idx="14">
                  <c:v>#N/A</c:v>
                </c:pt>
              </c:numCache>
            </c:numRef>
          </c:val>
          <c:smooth val="0"/>
          <c:extLst>
            <c:ext xmlns:c16="http://schemas.microsoft.com/office/drawing/2014/chart" uri="{C3380CC4-5D6E-409C-BE32-E72D297353CC}">
              <c16:uniqueId val="{00000008-0CA6-4DCA-AA36-ABCD3925BC6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4943</c:v>
                </c:pt>
                <c:pt idx="5">
                  <c:v>4847</c:v>
                </c:pt>
                <c:pt idx="8">
                  <c:v>4645</c:v>
                </c:pt>
                <c:pt idx="11">
                  <c:v>4383</c:v>
                </c:pt>
                <c:pt idx="14">
                  <c:v>4534</c:v>
                </c:pt>
              </c:numCache>
            </c:numRef>
          </c:val>
          <c:extLst>
            <c:ext xmlns:c16="http://schemas.microsoft.com/office/drawing/2014/chart" uri="{C3380CC4-5D6E-409C-BE32-E72D297353CC}">
              <c16:uniqueId val="{00000000-B1B3-4032-8D4F-BF1B53F450B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B1B3-4032-8D4F-BF1B53F450B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3659</c:v>
                </c:pt>
                <c:pt idx="5">
                  <c:v>3941</c:v>
                </c:pt>
                <c:pt idx="8">
                  <c:v>4048</c:v>
                </c:pt>
                <c:pt idx="11">
                  <c:v>4137</c:v>
                </c:pt>
                <c:pt idx="14">
                  <c:v>4172</c:v>
                </c:pt>
              </c:numCache>
            </c:numRef>
          </c:val>
          <c:extLst>
            <c:ext xmlns:c16="http://schemas.microsoft.com/office/drawing/2014/chart" uri="{C3380CC4-5D6E-409C-BE32-E72D297353CC}">
              <c16:uniqueId val="{00000002-B1B3-4032-8D4F-BF1B53F450B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1B3-4032-8D4F-BF1B53F450B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1B3-4032-8D4F-BF1B53F450B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1B3-4032-8D4F-BF1B53F450B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820</c:v>
                </c:pt>
                <c:pt idx="3">
                  <c:v>811</c:v>
                </c:pt>
                <c:pt idx="6">
                  <c:v>780</c:v>
                </c:pt>
                <c:pt idx="9">
                  <c:v>652</c:v>
                </c:pt>
                <c:pt idx="12">
                  <c:v>531</c:v>
                </c:pt>
              </c:numCache>
            </c:numRef>
          </c:val>
          <c:extLst>
            <c:ext xmlns:c16="http://schemas.microsoft.com/office/drawing/2014/chart" uri="{C3380CC4-5D6E-409C-BE32-E72D297353CC}">
              <c16:uniqueId val="{00000006-B1B3-4032-8D4F-BF1B53F450B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118</c:v>
                </c:pt>
                <c:pt idx="3">
                  <c:v>86</c:v>
                </c:pt>
                <c:pt idx="6">
                  <c:v>77</c:v>
                </c:pt>
                <c:pt idx="9">
                  <c:v>79</c:v>
                </c:pt>
                <c:pt idx="12">
                  <c:v>86</c:v>
                </c:pt>
              </c:numCache>
            </c:numRef>
          </c:val>
          <c:extLst>
            <c:ext xmlns:c16="http://schemas.microsoft.com/office/drawing/2014/chart" uri="{C3380CC4-5D6E-409C-BE32-E72D297353CC}">
              <c16:uniqueId val="{00000007-B1B3-4032-8D4F-BF1B53F450B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2497</c:v>
                </c:pt>
                <c:pt idx="3">
                  <c:v>2032</c:v>
                </c:pt>
                <c:pt idx="6">
                  <c:v>1816</c:v>
                </c:pt>
                <c:pt idx="9">
                  <c:v>1714</c:v>
                </c:pt>
                <c:pt idx="12">
                  <c:v>2224</c:v>
                </c:pt>
              </c:numCache>
            </c:numRef>
          </c:val>
          <c:extLst>
            <c:ext xmlns:c16="http://schemas.microsoft.com/office/drawing/2014/chart" uri="{C3380CC4-5D6E-409C-BE32-E72D297353CC}">
              <c16:uniqueId val="{00000008-B1B3-4032-8D4F-BF1B53F450B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93</c:v>
                </c:pt>
                <c:pt idx="3">
                  <c:v>80</c:v>
                </c:pt>
                <c:pt idx="6">
                  <c:v>71</c:v>
                </c:pt>
                <c:pt idx="9">
                  <c:v>1</c:v>
                </c:pt>
                <c:pt idx="12">
                  <c:v>0</c:v>
                </c:pt>
              </c:numCache>
            </c:numRef>
          </c:val>
          <c:extLst>
            <c:ext xmlns:c16="http://schemas.microsoft.com/office/drawing/2014/chart" uri="{C3380CC4-5D6E-409C-BE32-E72D297353CC}">
              <c16:uniqueId val="{00000009-B1B3-4032-8D4F-BF1B53F450B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4619</c:v>
                </c:pt>
                <c:pt idx="3">
                  <c:v>4629</c:v>
                </c:pt>
                <c:pt idx="6">
                  <c:v>4605</c:v>
                </c:pt>
                <c:pt idx="9">
                  <c:v>5161</c:v>
                </c:pt>
                <c:pt idx="12">
                  <c:v>6966</c:v>
                </c:pt>
              </c:numCache>
            </c:numRef>
          </c:val>
          <c:extLst>
            <c:ext xmlns:c16="http://schemas.microsoft.com/office/drawing/2014/chart" uri="{C3380CC4-5D6E-409C-BE32-E72D297353CC}">
              <c16:uniqueId val="{0000000A-B1B3-4032-8D4F-BF1B53F450B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1101</c:v>
                </c:pt>
                <c:pt idx="14">
                  <c:v>#N/A</c:v>
                </c:pt>
              </c:numCache>
            </c:numRef>
          </c:val>
          <c:smooth val="0"/>
          <c:extLst>
            <c:ext xmlns:c16="http://schemas.microsoft.com/office/drawing/2014/chart" uri="{C3380CC4-5D6E-409C-BE32-E72D297353CC}">
              <c16:uniqueId val="{0000000B-B1B3-4032-8D4F-BF1B53F450B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1625</c:v>
                </c:pt>
                <c:pt idx="1">
                  <c:v>1383</c:v>
                </c:pt>
                <c:pt idx="2">
                  <c:v>911</c:v>
                </c:pt>
              </c:numCache>
            </c:numRef>
          </c:val>
          <c:extLst>
            <c:ext xmlns:c16="http://schemas.microsoft.com/office/drawing/2014/chart" uri="{C3380CC4-5D6E-409C-BE32-E72D297353CC}">
              <c16:uniqueId val="{00000000-FD2E-4F39-BCCB-260B8629DF6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308</c:v>
                </c:pt>
                <c:pt idx="1">
                  <c:v>322</c:v>
                </c:pt>
                <c:pt idx="2">
                  <c:v>240</c:v>
                </c:pt>
              </c:numCache>
            </c:numRef>
          </c:val>
          <c:extLst>
            <c:ext xmlns:c16="http://schemas.microsoft.com/office/drawing/2014/chart" uri="{C3380CC4-5D6E-409C-BE32-E72D297353CC}">
              <c16:uniqueId val="{00000001-FD2E-4F39-BCCB-260B8629DF6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1620</c:v>
                </c:pt>
                <c:pt idx="1">
                  <c:v>1921</c:v>
                </c:pt>
                <c:pt idx="2">
                  <c:v>2557</c:v>
                </c:pt>
              </c:numCache>
            </c:numRef>
          </c:val>
          <c:extLst>
            <c:ext xmlns:c16="http://schemas.microsoft.com/office/drawing/2014/chart" uri="{C3380CC4-5D6E-409C-BE32-E72D297353CC}">
              <c16:uniqueId val="{00000002-FD2E-4F39-BCCB-260B8629DF6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健全化判断比率の実質公債費比率については、３箇年平均で</a:t>
          </a:r>
          <a:r>
            <a:rPr kumimoji="1" lang="en-US" altLang="ja-JP" sz="1200">
              <a:latin typeface="ＭＳ ゴシック" pitchFamily="49" charset="-128"/>
              <a:ea typeface="ＭＳ ゴシック" pitchFamily="49" charset="-128"/>
            </a:rPr>
            <a:t>3.7</a:t>
          </a:r>
          <a:r>
            <a:rPr kumimoji="1" lang="ja-JP" altLang="en-US" sz="1200">
              <a:latin typeface="ＭＳ ゴシック" pitchFamily="49" charset="-128"/>
              <a:ea typeface="ＭＳ ゴシック" pitchFamily="49" charset="-128"/>
            </a:rPr>
            <a:t>％となり、前年度同比率の</a:t>
          </a:r>
          <a:r>
            <a:rPr kumimoji="1" lang="en-US" altLang="ja-JP" sz="1200">
              <a:latin typeface="ＭＳ ゴシック" pitchFamily="49" charset="-128"/>
              <a:ea typeface="ＭＳ ゴシック" pitchFamily="49" charset="-128"/>
            </a:rPr>
            <a:t>4.5</a:t>
          </a:r>
          <a:r>
            <a:rPr kumimoji="1" lang="ja-JP" altLang="en-US" sz="1200">
              <a:latin typeface="ＭＳ ゴシック" pitchFamily="49" charset="-128"/>
              <a:ea typeface="ＭＳ ゴシック" pitchFamily="49" charset="-128"/>
            </a:rPr>
            <a:t>％から改善した結果となった。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改善の要因としては、公営企業債の元利償還金に対する繰入金の減少である。しかしながら、今後の本町における公共施設等の老朽改修等普通建設事業および一部事務組合が起こした地方債の元利償還金に対する負担金の増加が見込まれることから、引き続き各年度間の普通建設事業の平準化に加え、公共施設等を総合的に管理し、施設の適正化を図ること等により町債残高の適切な管理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対象なし。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将来負担額について、中心核整備事業等における町債発行により、一般会計等に係る地方債の現在高が増加したことから、充当可能財源等に対して将来負担額が上回る結果となり、平成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年度以来６年ぶりに将来負担比率が算定された。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今後については、町税等の大きな収入の増減を踏まえて、財政調整基金および各特定目的基金の充実・活用等を図りつつ、経常的経費の抑制および投資的経費の計画的な実施等適切な財政運営に努める。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滋賀県竜王町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町税の減少により財政調整基金を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百万円、町債の償還の財源に充てるため減債基金を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百万円取り崩したものの、ふるさと納税の寄附額の増加により未来につなぐふるさと交竜基金に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百万円を積み立てたことから、基金全体としては増加した。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財政調整基金については、今後の本町における公共施設等の老朽改修等普通建設事業、中心核整備事業に係る経費等を考慮し、目標金額まで積み立てるため増加させていく予定である。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特定目的基金については、各基金の設置目的を達成するために増加させていく予定である。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・未来につなぐふるさと交竜基金　：　「緑と文化の町」にふさわしいまちづくりの実現</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・教育厚生施設等整備基金　：　教育厚生施設等の整備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　：　竜王小学校の改築</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・滋賀竜王工業団地維持管理基金　：　滋賀竜王工業団地内において町が管理する道路、調整池その他の公共施設等の維持管理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　：　地域における福祉の向上または健康の保持および増進を目的として行われる民間の地域福祉活動の活性化</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・未来につなぐふるさと交竜基金　：　令和６年度事業に充当するため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百万円を取り崩したものの、ふるさと納税の寄附額の増加により</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百万円を積み立てたため増加した。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・教育厚生施設等整備基金　：　中心核整備に係る学童保育所の整備のため、５百万円を取り崩したことにより減少した。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　：　令和７年度および令和８年度に全て処分する予定である。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・竜王町立竜王小学校改築基金以外の基金　：　各基金の設置目的を達成するために増加させていく予定である。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町税の減少により、令和６年度の財源不足分として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百万円の取崩しを行ったため減少した。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本町の財政構造は、法人町民税による変動が大きいことから、この変動に備えるため財政調整基金の残高は、予算規模および標準財政規模の１割（５～</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億円）程度を目安として積み立てることとしている。今後、物価高騰による人件費、扶助費、物件費等の増加が見込まれることから、同額を目標に積立てを行う。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普通交付税の交付により臨時財政対策債償還基金費分として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百万円の積立てを行ったものの、町債の償還の財源に充てるため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今後、老朽改修等普通建設事業、中心核整備事業等に係る地方債の高額発行（今後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億円）を想定し、その１割程度を備えておき、健全化判断比率の悪化を軽減する予定である。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11,239
11,003
44.55
11,563,716
11,066,448
351,864
4,179,255
6,966,321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財政力指数については、前年度と比較して</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ポイント増加し、類似団体平均を</a:t>
          </a:r>
          <a:r>
            <a:rPr kumimoji="1" lang="en-US" altLang="ja-JP" sz="1300">
              <a:latin typeface="ＭＳ Ｐゴシック" panose="020B0600070205080204" pitchFamily="50" charset="-128"/>
              <a:ea typeface="ＭＳ Ｐゴシック" panose="020B0600070205080204" pitchFamily="50" charset="-128"/>
            </a:rPr>
            <a:t>0.52</a:t>
          </a:r>
          <a:r>
            <a:rPr kumimoji="1" lang="ja-JP" altLang="en-US" sz="1300">
              <a:latin typeface="ＭＳ Ｐゴシック" panose="020B0600070205080204" pitchFamily="50" charset="-128"/>
              <a:ea typeface="ＭＳ Ｐゴシック" panose="020B0600070205080204" pitchFamily="50" charset="-128"/>
            </a:rPr>
            <a:t>ポイント、全国平均を</a:t>
          </a:r>
          <a:r>
            <a:rPr kumimoji="1" lang="en-US" altLang="ja-JP" sz="1300">
              <a:latin typeface="ＭＳ Ｐゴシック" panose="020B0600070205080204" pitchFamily="50" charset="-128"/>
              <a:ea typeface="ＭＳ Ｐゴシック" panose="020B0600070205080204" pitchFamily="50" charset="-128"/>
            </a:rPr>
            <a:t>0.50</a:t>
          </a:r>
          <a:r>
            <a:rPr kumimoji="1" lang="ja-JP" altLang="en-US" sz="1300">
              <a:latin typeface="ＭＳ Ｐゴシック" panose="020B0600070205080204" pitchFamily="50" charset="-128"/>
              <a:ea typeface="ＭＳ Ｐゴシック" panose="020B0600070205080204" pitchFamily="50" charset="-128"/>
            </a:rPr>
            <a:t>ポイント、滋賀県平均を</a:t>
          </a:r>
          <a:r>
            <a:rPr kumimoji="1" lang="en-US" altLang="ja-JP" sz="1300">
              <a:latin typeface="ＭＳ Ｐゴシック" panose="020B0600070205080204" pitchFamily="50" charset="-128"/>
              <a:ea typeface="ＭＳ Ｐゴシック" panose="020B0600070205080204" pitchFamily="50" charset="-128"/>
            </a:rPr>
            <a:t>0.33</a:t>
          </a:r>
          <a:r>
            <a:rPr kumimoji="1" lang="ja-JP" altLang="en-US" sz="1300">
              <a:latin typeface="ＭＳ Ｐゴシック" panose="020B0600070205080204" pitchFamily="50" charset="-128"/>
              <a:ea typeface="ＭＳ Ｐゴシック" panose="020B0600070205080204" pitchFamily="50" charset="-128"/>
            </a:rPr>
            <a:t>ポイント上回っている。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おいても、本町の特徴である町税収入等の歳入が景気の増大や縮小等の影響を受けて急激に増減する点を改めて認識しつつ、増加傾向にある経常経費の見直しをより一層進めるとともに、法人町民税等の税収減に対する対策として、財政調整基金および各特定目的基金の充実ならびに地方債の有効活用を図り、財政基盤の強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94403</xdr:rowOff>
    </xdr:from>
    <xdr:to>
      <xdr:col>23</xdr:col>
      <xdr:colOff>133350</xdr:colOff>
      <xdr:row>44</xdr:row>
      <xdr:rowOff>100754</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438053"/>
          <a:ext cx="0" cy="12065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72831</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16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100754</xdr:rowOff>
    </xdr:from>
    <xdr:to>
      <xdr:col>24</xdr:col>
      <xdr:colOff>12700</xdr:colOff>
      <xdr:row>44</xdr:row>
      <xdr:rowOff>100754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44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9330</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94403</xdr:rowOff>
    </xdr:from>
    <xdr:to>
      <xdr:col>24</xdr:col>
      <xdr:colOff>12700</xdr:colOff>
      <xdr:row>37</xdr:row>
      <xdr:rowOff>94403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135044</xdr:rowOff>
    </xdr:from>
    <xdr:to>
      <xdr:col>23</xdr:col>
      <xdr:colOff>133350</xdr:colOff>
      <xdr:row>40</xdr:row>
      <xdr:rowOff>143087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flipV="1">
          <a:off x="4114800" y="6993044"/>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131673</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332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159596</xdr:rowOff>
    </xdr:from>
    <xdr:to>
      <xdr:col>23</xdr:col>
      <xdr:colOff>184150</xdr:colOff>
      <xdr:row>43</xdr:row>
      <xdr:rowOff>89746</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6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86783</xdr:rowOff>
    </xdr:from>
    <xdr:to>
      <xdr:col>19</xdr:col>
      <xdr:colOff>133350</xdr:colOff>
      <xdr:row>40</xdr:row>
      <xdr:rowOff>143087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694478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167640</xdr:rowOff>
    </xdr:from>
    <xdr:to>
      <xdr:col>19</xdr:col>
      <xdr:colOff>184150</xdr:colOff>
      <xdr:row>43</xdr:row>
      <xdr:rowOff>97790</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82567</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45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38523</xdr:rowOff>
    </xdr:from>
    <xdr:to>
      <xdr:col>15</xdr:col>
      <xdr:colOff>82550</xdr:colOff>
      <xdr:row>40</xdr:row>
      <xdr:rowOff>86783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6896523"/>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12277</xdr:rowOff>
    </xdr:from>
    <xdr:to>
      <xdr:col>15</xdr:col>
      <xdr:colOff>133350</xdr:colOff>
      <xdr:row>43</xdr:row>
      <xdr:rowOff>113877</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8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98654</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47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6350</xdr:rowOff>
    </xdr:from>
    <xdr:to>
      <xdr:col>11</xdr:col>
      <xdr:colOff>31750</xdr:colOff>
      <xdr:row>40</xdr:row>
      <xdr:rowOff>38523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686435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4233</xdr:rowOff>
    </xdr:from>
    <xdr:to>
      <xdr:col>11</xdr:col>
      <xdr:colOff>82550</xdr:colOff>
      <xdr:row>43</xdr:row>
      <xdr:rowOff>105833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90610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84244</xdr:rowOff>
    </xdr:from>
    <xdr:to>
      <xdr:col>23</xdr:col>
      <xdr:colOff>184150</xdr:colOff>
      <xdr:row>41</xdr:row>
      <xdr:rowOff>14394</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100771</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678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92287</xdr:rowOff>
    </xdr:from>
    <xdr:to>
      <xdr:col>19</xdr:col>
      <xdr:colOff>184150</xdr:colOff>
      <xdr:row>41</xdr:row>
      <xdr:rowOff>22437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695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32614</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6719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35983</xdr:rowOff>
    </xdr:from>
    <xdr:to>
      <xdr:col>15</xdr:col>
      <xdr:colOff>133350</xdr:colOff>
      <xdr:row>40</xdr:row>
      <xdr:rowOff>137583</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147760</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159173</xdr:rowOff>
    </xdr:from>
    <xdr:to>
      <xdr:col>11</xdr:col>
      <xdr:colOff>82550</xdr:colOff>
      <xdr:row>40</xdr:row>
      <xdr:rowOff>89323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684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99500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661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67327</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経常収支比率は、</a:t>
          </a:r>
          <a:r>
            <a:rPr kumimoji="1" lang="en-US" altLang="ja-JP" sz="1100">
              <a:latin typeface="ＭＳ Ｐゴシック" panose="020B0600070205080204" pitchFamily="50" charset="-128"/>
              <a:ea typeface="ＭＳ Ｐゴシック" panose="020B0600070205080204" pitchFamily="50" charset="-128"/>
            </a:rPr>
            <a:t>85.0</a:t>
          </a:r>
          <a:r>
            <a:rPr kumimoji="1" lang="ja-JP" altLang="en-US" sz="1100">
              <a:latin typeface="ＭＳ Ｐゴシック" panose="020B0600070205080204" pitchFamily="50" charset="-128"/>
              <a:ea typeface="ＭＳ Ｐゴシック" panose="020B0600070205080204" pitchFamily="50" charset="-128"/>
            </a:rPr>
            <a:t>％となり、前年度と比較して</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ポイント改善した。これは、分母においては、法人町民税、普通交付税の減等により減少したものの、分子においては、ふるさと納税充当額の大幅な増により経常一般財源が減少したことが要因である。また、類似団体平均を</a:t>
          </a:r>
          <a:r>
            <a:rPr kumimoji="1" lang="en-US" altLang="ja-JP" sz="1100">
              <a:latin typeface="ＭＳ Ｐゴシック" panose="020B0600070205080204" pitchFamily="50" charset="-128"/>
              <a:ea typeface="ＭＳ Ｐゴシック" panose="020B0600070205080204" pitchFamily="50" charset="-128"/>
            </a:rPr>
            <a:t>3.8</a:t>
          </a:r>
          <a:r>
            <a:rPr kumimoji="1" lang="ja-JP" altLang="en-US" sz="1100">
              <a:latin typeface="ＭＳ Ｐゴシック" panose="020B0600070205080204" pitchFamily="50" charset="-128"/>
              <a:ea typeface="ＭＳ Ｐゴシック" panose="020B0600070205080204" pitchFamily="50" charset="-128"/>
            </a:rPr>
            <a:t>ポイント、全国平均を</a:t>
          </a:r>
          <a:r>
            <a:rPr kumimoji="1" lang="en-US" altLang="ja-JP" sz="1100">
              <a:latin typeface="ＭＳ Ｐゴシック" panose="020B0600070205080204" pitchFamily="50" charset="-128"/>
              <a:ea typeface="ＭＳ Ｐゴシック" panose="020B0600070205080204" pitchFamily="50" charset="-128"/>
            </a:rPr>
            <a:t>8.8</a:t>
          </a:r>
          <a:r>
            <a:rPr kumimoji="1" lang="ja-JP" altLang="en-US" sz="1100">
              <a:latin typeface="ＭＳ Ｐゴシック" panose="020B0600070205080204" pitchFamily="50" charset="-128"/>
              <a:ea typeface="ＭＳ Ｐゴシック" panose="020B0600070205080204" pitchFamily="50" charset="-128"/>
            </a:rPr>
            <a:t>ポイント、滋賀県平均を</a:t>
          </a:r>
          <a:r>
            <a:rPr kumimoji="1" lang="en-US" altLang="ja-JP" sz="1100">
              <a:latin typeface="ＭＳ Ｐゴシック" panose="020B0600070205080204" pitchFamily="50" charset="-128"/>
              <a:ea typeface="ＭＳ Ｐゴシック" panose="020B0600070205080204" pitchFamily="50" charset="-128"/>
            </a:rPr>
            <a:t>7.5</a:t>
          </a:r>
          <a:r>
            <a:rPr kumimoji="1" lang="ja-JP" altLang="en-US" sz="1100">
              <a:latin typeface="ＭＳ Ｐゴシック" panose="020B0600070205080204" pitchFamily="50" charset="-128"/>
              <a:ea typeface="ＭＳ Ｐゴシック" panose="020B0600070205080204" pitchFamily="50" charset="-128"/>
            </a:rPr>
            <a:t>ポイント下回っており、一定の弾力性はあるものと判断できる。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においても、経常的経費の抑制が求められており、加えて公共施設の老朽化による改修等に係る町債の発行が見込まれるため、引き続き町債残高の適切な管理に努めつつ、安定的な財政運営の実現に向けて歳出経費の見直し等に取り組む。</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16002</xdr:rowOff>
    </xdr:from>
    <xdr:to>
      <xdr:col>23</xdr:col>
      <xdr:colOff>133350</xdr:colOff>
      <xdr:row>65</xdr:row>
      <xdr:rowOff>128524</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9960102"/>
          <a:ext cx="0" cy="13126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100601</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24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128524</xdr:rowOff>
    </xdr:from>
    <xdr:to>
      <xdr:col>24</xdr:col>
      <xdr:colOff>12700</xdr:colOff>
      <xdr:row>65</xdr:row>
      <xdr:rowOff>128524</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272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102379</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703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16002</xdr:rowOff>
    </xdr:from>
    <xdr:to>
      <xdr:col>24</xdr:col>
      <xdr:colOff>12700</xdr:colOff>
      <xdr:row>58</xdr:row>
      <xdr:rowOff>16002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996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76200</xdr:rowOff>
    </xdr:from>
    <xdr:to>
      <xdr:col>23</xdr:col>
      <xdr:colOff>133350</xdr:colOff>
      <xdr:row>59</xdr:row>
      <xdr:rowOff>148590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114800" y="1019175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89171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20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117094</xdr:rowOff>
    </xdr:from>
    <xdr:to>
      <xdr:col>23</xdr:col>
      <xdr:colOff>184150</xdr:colOff>
      <xdr:row>60</xdr:row>
      <xdr:rowOff>47244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232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40005</xdr:rowOff>
    </xdr:from>
    <xdr:to>
      <xdr:col>19</xdr:col>
      <xdr:colOff>133350</xdr:colOff>
      <xdr:row>59</xdr:row>
      <xdr:rowOff>148590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155555"/>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59</xdr:row>
      <xdr:rowOff>105029</xdr:rowOff>
    </xdr:from>
    <xdr:to>
      <xdr:col>19</xdr:col>
      <xdr:colOff>184150</xdr:colOff>
      <xdr:row>60</xdr:row>
      <xdr:rowOff>35179</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22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19956</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306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127000</xdr:rowOff>
    </xdr:from>
    <xdr:to>
      <xdr:col>15</xdr:col>
      <xdr:colOff>82550</xdr:colOff>
      <xdr:row>59</xdr:row>
      <xdr:rowOff>40005</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071100"/>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64008</xdr:rowOff>
    </xdr:from>
    <xdr:to>
      <xdr:col>15</xdr:col>
      <xdr:colOff>133350</xdr:colOff>
      <xdr:row>59</xdr:row>
      <xdr:rowOff>165608</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17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150385</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265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127000</xdr:rowOff>
    </xdr:from>
    <xdr:to>
      <xdr:col>11</xdr:col>
      <xdr:colOff>31750</xdr:colOff>
      <xdr:row>59</xdr:row>
      <xdr:rowOff>153416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071100"/>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58</xdr:row>
      <xdr:rowOff>165481</xdr:rowOff>
    </xdr:from>
    <xdr:to>
      <xdr:col>11</xdr:col>
      <xdr:colOff>82550</xdr:colOff>
      <xdr:row>59</xdr:row>
      <xdr:rowOff>95631</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10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80408</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195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92964</xdr:rowOff>
    </xdr:from>
    <xdr:to>
      <xdr:col>7</xdr:col>
      <xdr:colOff>31750</xdr:colOff>
      <xdr:row>60</xdr:row>
      <xdr:rowOff>23114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20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33291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9977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25400</xdr:rowOff>
    </xdr:from>
    <xdr:to>
      <xdr:col>23</xdr:col>
      <xdr:colOff>184150</xdr:colOff>
      <xdr:row>59</xdr:row>
      <xdr:rowOff>127000</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1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41927</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998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97790</xdr:rowOff>
    </xdr:from>
    <xdr:to>
      <xdr:col>19</xdr:col>
      <xdr:colOff>184150</xdr:colOff>
      <xdr:row>60</xdr:row>
      <xdr:rowOff>27940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38117</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998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160655</xdr:rowOff>
    </xdr:from>
    <xdr:to>
      <xdr:col>15</xdr:col>
      <xdr:colOff>133350</xdr:colOff>
      <xdr:row>59</xdr:row>
      <xdr:rowOff>90805</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1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100982</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9873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76200</xdr:rowOff>
    </xdr:from>
    <xdr:to>
      <xdr:col>11</xdr:col>
      <xdr:colOff>82550</xdr:colOff>
      <xdr:row>59</xdr:row>
      <xdr:rowOff>6350</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16527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102616</xdr:rowOff>
    </xdr:from>
    <xdr:to>
      <xdr:col>7</xdr:col>
      <xdr:colOff>31750</xdr:colOff>
      <xdr:row>60</xdr:row>
      <xdr:rowOff>32766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21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17543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304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[327,301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人件費については給与改定等により、物件費についてはふるさと納税業務委託料の増等により増加した。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この結果、類似団体平均、全国平均および滋賀県平均に対してはいずれも引き続き上回ることとなった。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ついては、</a:t>
          </a:r>
          <a:r>
            <a:rPr kumimoji="1" lang="en-US" altLang="ja-JP" sz="1300">
              <a:latin typeface="ＭＳ Ｐゴシック" panose="020B0600070205080204" pitchFamily="50" charset="-128"/>
              <a:ea typeface="ＭＳ Ｐゴシック" panose="020B0600070205080204" pitchFamily="50" charset="-128"/>
            </a:rPr>
            <a:t>PDCA</a:t>
          </a:r>
          <a:r>
            <a:rPr kumimoji="1" lang="ja-JP" altLang="en-US" sz="1300">
              <a:latin typeface="ＭＳ Ｐゴシック" panose="020B0600070205080204" pitchFamily="50" charset="-128"/>
              <a:ea typeface="ＭＳ Ｐゴシック" panose="020B0600070205080204" pitchFamily="50" charset="-128"/>
            </a:rPr>
            <a:t>サイクルに基づく事業の点検および見直しを行うことで、その事業に要する経費の固定化を回避し、事業の規模・内容について適正化を図ることにより、適正な定員管理を行い、人件費の削減等に努めるとともに物件費等も含めた経常経費の見直しを進める。</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79375</xdr:rowOff>
    </xdr:from>
    <xdr:to>
      <xdr:col>27</xdr:col>
      <xdr:colOff>184150</xdr:colOff>
      <xdr:row>90</xdr:row>
      <xdr:rowOff>79375</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108602</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161925</xdr:rowOff>
    </xdr:from>
    <xdr:to>
      <xdr:col>27</xdr:col>
      <xdr:colOff>184150</xdr:colOff>
      <xdr:row>86</xdr:row>
      <xdr:rowOff>161925</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19702</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73025</xdr:rowOff>
    </xdr:from>
    <xdr:to>
      <xdr:col>27</xdr:col>
      <xdr:colOff>184150</xdr:colOff>
      <xdr:row>83</xdr:row>
      <xdr:rowOff>73025</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102252</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79</xdr:row>
      <xdr:rowOff>155575</xdr:rowOff>
    </xdr:from>
    <xdr:to>
      <xdr:col>27</xdr:col>
      <xdr:colOff>184150</xdr:colOff>
      <xdr:row>79</xdr:row>
      <xdr:rowOff>155575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13352</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158934</xdr:rowOff>
    </xdr:from>
    <xdr:to>
      <xdr:col>23</xdr:col>
      <xdr:colOff>133350</xdr:colOff>
      <xdr:row>89</xdr:row>
      <xdr:rowOff>60258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874934"/>
          <a:ext cx="0" cy="14443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32335</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291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60258</xdr:rowOff>
    </xdr:from>
    <xdr:to>
      <xdr:col>24</xdr:col>
      <xdr:colOff>12700</xdr:colOff>
      <xdr:row>89</xdr:row>
      <xdr:rowOff>60258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31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73861</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18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158934</xdr:rowOff>
    </xdr:from>
    <xdr:to>
      <xdr:col>24</xdr:col>
      <xdr:colOff>12700</xdr:colOff>
      <xdr:row>80</xdr:row>
      <xdr:rowOff>158934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874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105625</xdr:rowOff>
    </xdr:from>
    <xdr:to>
      <xdr:col>23</xdr:col>
      <xdr:colOff>133350</xdr:colOff>
      <xdr:row>83</xdr:row>
      <xdr:rowOff>155372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4164525"/>
          <a:ext cx="838200" cy="22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44790</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393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28263</xdr:rowOff>
    </xdr:from>
    <xdr:to>
      <xdr:col>23</xdr:col>
      <xdr:colOff>184150</xdr:colOff>
      <xdr:row>82</xdr:row>
      <xdr:rowOff>129863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8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9089</xdr:rowOff>
    </xdr:from>
    <xdr:to>
      <xdr:col>19</xdr:col>
      <xdr:colOff>133350</xdr:colOff>
      <xdr:row>82</xdr:row>
      <xdr:rowOff>105625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067989"/>
          <a:ext cx="889000" cy="9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130339</xdr:rowOff>
    </xdr:from>
    <xdr:to>
      <xdr:col>19</xdr:col>
      <xdr:colOff>184150</xdr:colOff>
      <xdr:row>82</xdr:row>
      <xdr:rowOff>60489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1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70666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3786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5513</xdr:rowOff>
    </xdr:from>
    <xdr:to>
      <xdr:col>15</xdr:col>
      <xdr:colOff>82550</xdr:colOff>
      <xdr:row>82</xdr:row>
      <xdr:rowOff>9089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064413"/>
          <a:ext cx="889000" cy="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102552</xdr:rowOff>
    </xdr:from>
    <xdr:to>
      <xdr:col>15</xdr:col>
      <xdr:colOff>133350</xdr:colOff>
      <xdr:row>82</xdr:row>
      <xdr:rowOff>32702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399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42879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3758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149141</xdr:rowOff>
    </xdr:from>
    <xdr:to>
      <xdr:col>11</xdr:col>
      <xdr:colOff>31750</xdr:colOff>
      <xdr:row>82</xdr:row>
      <xdr:rowOff>5513</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4036591"/>
          <a:ext cx="889000" cy="27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78336</xdr:rowOff>
    </xdr:from>
    <xdr:to>
      <xdr:col>11</xdr:col>
      <xdr:colOff>82550</xdr:colOff>
      <xdr:row>82</xdr:row>
      <xdr:rowOff>8486</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396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18663</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373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45845</xdr:rowOff>
    </xdr:from>
    <xdr:to>
      <xdr:col>7</xdr:col>
      <xdr:colOff>31750</xdr:colOff>
      <xdr:row>81</xdr:row>
      <xdr:rowOff>147445</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393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157622</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3702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104572</xdr:rowOff>
    </xdr:from>
    <xdr:to>
      <xdr:col>23</xdr:col>
      <xdr:colOff>184150</xdr:colOff>
      <xdr:row>84</xdr:row>
      <xdr:rowOff>34722</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33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76649</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430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54825</xdr:rowOff>
    </xdr:from>
    <xdr:to>
      <xdr:col>19</xdr:col>
      <xdr:colOff>184150</xdr:colOff>
      <xdr:row>82</xdr:row>
      <xdr:rowOff>156425</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11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141202</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4200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129739</xdr:rowOff>
    </xdr:from>
    <xdr:to>
      <xdr:col>15</xdr:col>
      <xdr:colOff>133350</xdr:colOff>
      <xdr:row>82</xdr:row>
      <xdr:rowOff>59889</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01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44666</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4103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126163</xdr:rowOff>
    </xdr:from>
    <xdr:to>
      <xdr:col>11</xdr:col>
      <xdr:colOff>82550</xdr:colOff>
      <xdr:row>82</xdr:row>
      <xdr:rowOff>56313</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401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41090</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4099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98341</xdr:rowOff>
    </xdr:from>
    <xdr:to>
      <xdr:col>7</xdr:col>
      <xdr:colOff>31750</xdr:colOff>
      <xdr:row>82</xdr:row>
      <xdr:rowOff>28491</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985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13268</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4072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ポイント改善したものの、類似団体平均および全国町村平均と比較すると依然として高い値である。今後において、職務職責に応じた構造を徹底し、類似団体平均に近づけるよう努める。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162278</xdr:rowOff>
    </xdr:from>
    <xdr:to>
      <xdr:col>81</xdr:col>
      <xdr:colOff>44450</xdr:colOff>
      <xdr:row>89</xdr:row>
      <xdr:rowOff>43039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706828"/>
          <a:ext cx="0" cy="15952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15116</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274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43039</xdr:rowOff>
    </xdr:from>
    <xdr:to>
      <xdr:col>81</xdr:col>
      <xdr:colOff>133350</xdr:colOff>
      <xdr:row>89</xdr:row>
      <xdr:rowOff>43039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30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77205</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45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162278</xdr:rowOff>
    </xdr:from>
    <xdr:to>
      <xdr:col>81</xdr:col>
      <xdr:colOff>133350</xdr:colOff>
      <xdr:row>79</xdr:row>
      <xdr:rowOff>162278</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37395</xdr:rowOff>
    </xdr:from>
    <xdr:to>
      <xdr:col>81</xdr:col>
      <xdr:colOff>44450</xdr:colOff>
      <xdr:row>87</xdr:row>
      <xdr:rowOff>50800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6179800" y="14953545"/>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50800</xdr:rowOff>
    </xdr:from>
    <xdr:to>
      <xdr:col>77</xdr:col>
      <xdr:colOff>44450</xdr:colOff>
      <xdr:row>87</xdr:row>
      <xdr:rowOff>131234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4966950"/>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115005</xdr:rowOff>
    </xdr:from>
    <xdr:to>
      <xdr:col>72</xdr:col>
      <xdr:colOff>203200</xdr:colOff>
      <xdr:row>87</xdr:row>
      <xdr:rowOff>131234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4859705"/>
          <a:ext cx="889000" cy="187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88195</xdr:rowOff>
    </xdr:from>
    <xdr:to>
      <xdr:col>73</xdr:col>
      <xdr:colOff>44450</xdr:colOff>
      <xdr:row>86</xdr:row>
      <xdr:rowOff>18345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28522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43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115005</xdr:rowOff>
    </xdr:from>
    <xdr:to>
      <xdr:col>68</xdr:col>
      <xdr:colOff>152400</xdr:colOff>
      <xdr:row>87</xdr:row>
      <xdr:rowOff>37395</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4859705"/>
          <a:ext cx="889000" cy="9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74789</xdr:rowOff>
    </xdr:from>
    <xdr:to>
      <xdr:col>68</xdr:col>
      <xdr:colOff>203200</xdr:colOff>
      <xdr:row>86</xdr:row>
      <xdr:rowOff>4939</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15116</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159755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158045</xdr:rowOff>
    </xdr:from>
    <xdr:to>
      <xdr:col>81</xdr:col>
      <xdr:colOff>95250</xdr:colOff>
      <xdr:row>87</xdr:row>
      <xdr:rowOff>88195</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90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130122</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87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0</xdr:rowOff>
    </xdr:from>
    <xdr:to>
      <xdr:col>77</xdr:col>
      <xdr:colOff>95250</xdr:colOff>
      <xdr:row>87</xdr:row>
      <xdr:rowOff>101600</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86377</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500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80434</xdr:rowOff>
    </xdr:from>
    <xdr:to>
      <xdr:col>73</xdr:col>
      <xdr:colOff>44450</xdr:colOff>
      <xdr:row>88</xdr:row>
      <xdr:rowOff>10584</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166811</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508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64205</xdr:rowOff>
    </xdr:from>
    <xdr:to>
      <xdr:col>68</xdr:col>
      <xdr:colOff>203200</xdr:colOff>
      <xdr:row>86</xdr:row>
      <xdr:rowOff>165805</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150582</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89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158045</xdr:rowOff>
    </xdr:from>
    <xdr:to>
      <xdr:col>64</xdr:col>
      <xdr:colOff>152400</xdr:colOff>
      <xdr:row>87</xdr:row>
      <xdr:rowOff>88195</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90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72972</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98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適切な定員管理計画の実施に努める一方で、本町における行政需要の増加等を受けて、類似団体平均を</a:t>
          </a:r>
          <a:r>
            <a:rPr kumimoji="1" lang="en-US" altLang="ja-JP" sz="1300">
              <a:latin typeface="ＭＳ Ｐゴシック" panose="020B0600070205080204" pitchFamily="50" charset="-128"/>
              <a:ea typeface="ＭＳ Ｐゴシック" panose="020B0600070205080204" pitchFamily="50" charset="-128"/>
            </a:rPr>
            <a:t>0.89</a:t>
          </a:r>
          <a:r>
            <a:rPr kumimoji="1" lang="ja-JP" altLang="en-US" sz="1300">
              <a:latin typeface="ＭＳ Ｐゴシック" panose="020B0600070205080204" pitchFamily="50" charset="-128"/>
              <a:ea typeface="ＭＳ Ｐゴシック" panose="020B0600070205080204" pitchFamily="50" charset="-128"/>
            </a:rPr>
            <a:t>ポイント、全国平均を</a:t>
          </a:r>
          <a:r>
            <a:rPr kumimoji="1" lang="en-US" altLang="ja-JP" sz="1300">
              <a:latin typeface="ＭＳ Ｐゴシック" panose="020B0600070205080204" pitchFamily="50" charset="-128"/>
              <a:ea typeface="ＭＳ Ｐゴシック" panose="020B0600070205080204" pitchFamily="50" charset="-128"/>
            </a:rPr>
            <a:t>3.51</a:t>
          </a:r>
          <a:r>
            <a:rPr kumimoji="1" lang="ja-JP" altLang="en-US" sz="1300">
              <a:latin typeface="ＭＳ Ｐゴシック" panose="020B0600070205080204" pitchFamily="50" charset="-128"/>
              <a:ea typeface="ＭＳ Ｐゴシック" panose="020B0600070205080204" pitchFamily="50" charset="-128"/>
            </a:rPr>
            <a:t>ポイント、滋賀県平均を</a:t>
          </a:r>
          <a:r>
            <a:rPr kumimoji="1" lang="en-US" altLang="ja-JP" sz="1300">
              <a:latin typeface="ＭＳ Ｐゴシック" panose="020B0600070205080204" pitchFamily="50" charset="-128"/>
              <a:ea typeface="ＭＳ Ｐゴシック" panose="020B0600070205080204" pitchFamily="50" charset="-128"/>
            </a:rPr>
            <a:t>4.37</a:t>
          </a:r>
          <a:r>
            <a:rPr kumimoji="1" lang="ja-JP" altLang="en-US" sz="1300">
              <a:latin typeface="ＭＳ Ｐゴシック" panose="020B0600070205080204" pitchFamily="50" charset="-128"/>
              <a:ea typeface="ＭＳ Ｐゴシック" panose="020B0600070205080204" pitchFamily="50" charset="-128"/>
            </a:rPr>
            <a:t>ポイント上回る結果となり、前年度と比較して</a:t>
          </a:r>
          <a:r>
            <a:rPr kumimoji="1" lang="en-US" altLang="ja-JP" sz="1300">
              <a:latin typeface="ＭＳ Ｐゴシック" panose="020B0600070205080204" pitchFamily="50" charset="-128"/>
              <a:ea typeface="ＭＳ Ｐゴシック" panose="020B0600070205080204" pitchFamily="50" charset="-128"/>
            </a:rPr>
            <a:t>0.11</a:t>
          </a:r>
          <a:r>
            <a:rPr kumimoji="1" lang="ja-JP" altLang="en-US" sz="1300">
              <a:latin typeface="ＭＳ Ｐゴシック" panose="020B0600070205080204" pitchFamily="50" charset="-128"/>
              <a:ea typeface="ＭＳ Ｐゴシック" panose="020B0600070205080204" pitchFamily="50" charset="-128"/>
            </a:rPr>
            <a:t>ポイント悪化する結果となった。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ついては、この結果を参酌し、今後新たな行政需要も含めた中で、民間業務委託等の活用も視野に入れつつ、積極的に各業務の効率化および見直し等を図る。</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105168</xdr:rowOff>
    </xdr:from>
    <xdr:to>
      <xdr:col>81</xdr:col>
      <xdr:colOff>44450</xdr:colOff>
      <xdr:row>67</xdr:row>
      <xdr:rowOff>107587</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049268"/>
          <a:ext cx="0" cy="15454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79664</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566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107587</xdr:rowOff>
    </xdr:from>
    <xdr:to>
      <xdr:col>81</xdr:col>
      <xdr:colOff>133350</xdr:colOff>
      <xdr:row>67</xdr:row>
      <xdr:rowOff>107587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594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20095</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792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105168</xdr:rowOff>
    </xdr:from>
    <xdr:to>
      <xdr:col>81</xdr:col>
      <xdr:colOff>133350</xdr:colOff>
      <xdr:row>58</xdr:row>
      <xdr:rowOff>105168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04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142361</xdr:rowOff>
    </xdr:from>
    <xdr:to>
      <xdr:col>81</xdr:col>
      <xdr:colOff>44450</xdr:colOff>
      <xdr:row>61</xdr:row>
      <xdr:rowOff>155001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600811"/>
          <a:ext cx="838200" cy="1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18463</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305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1936</xdr:rowOff>
    </xdr:from>
    <xdr:to>
      <xdr:col>81</xdr:col>
      <xdr:colOff>95250</xdr:colOff>
      <xdr:row>61</xdr:row>
      <xdr:rowOff>103536</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46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129722</xdr:rowOff>
    </xdr:from>
    <xdr:to>
      <xdr:col>77</xdr:col>
      <xdr:colOff>44450</xdr:colOff>
      <xdr:row>61</xdr:row>
      <xdr:rowOff>142361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588172"/>
          <a:ext cx="8890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149255</xdr:rowOff>
    </xdr:from>
    <xdr:to>
      <xdr:col>77</xdr:col>
      <xdr:colOff>95250</xdr:colOff>
      <xdr:row>61</xdr:row>
      <xdr:rowOff>79405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43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89582</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205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88356</xdr:rowOff>
    </xdr:from>
    <xdr:to>
      <xdr:col>72</xdr:col>
      <xdr:colOff>203200</xdr:colOff>
      <xdr:row>61</xdr:row>
      <xdr:rowOff>129722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0546806"/>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119380</xdr:rowOff>
    </xdr:from>
    <xdr:to>
      <xdr:col>73</xdr:col>
      <xdr:colOff>44450</xdr:colOff>
      <xdr:row>61</xdr:row>
      <xdr:rowOff>49530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59707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75716</xdr:rowOff>
    </xdr:from>
    <xdr:to>
      <xdr:col>68</xdr:col>
      <xdr:colOff>152400</xdr:colOff>
      <xdr:row>61</xdr:row>
      <xdr:rowOff>88356</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0534166"/>
          <a:ext cx="889000" cy="1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106741</xdr:rowOff>
    </xdr:from>
    <xdr:to>
      <xdr:col>68</xdr:col>
      <xdr:colOff>203200</xdr:colOff>
      <xdr:row>61</xdr:row>
      <xdr:rowOff>36891</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47068</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162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73418</xdr:rowOff>
    </xdr:from>
    <xdr:to>
      <xdr:col>64</xdr:col>
      <xdr:colOff>152400</xdr:colOff>
      <xdr:row>61</xdr:row>
      <xdr:rowOff>3568</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13745</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12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104201</xdr:rowOff>
    </xdr:from>
    <xdr:to>
      <xdr:col>81</xdr:col>
      <xdr:colOff>95250</xdr:colOff>
      <xdr:row>62</xdr:row>
      <xdr:rowOff>34351</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562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76278</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534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91561</xdr:rowOff>
    </xdr:from>
    <xdr:to>
      <xdr:col>77</xdr:col>
      <xdr:colOff>95250</xdr:colOff>
      <xdr:row>62</xdr:row>
      <xdr:rowOff>21711</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5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6488</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636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78922</xdr:rowOff>
    </xdr:from>
    <xdr:to>
      <xdr:col>73</xdr:col>
      <xdr:colOff>44450</xdr:colOff>
      <xdr:row>62</xdr:row>
      <xdr:rowOff>9072</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53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165299</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62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37556</xdr:rowOff>
    </xdr:from>
    <xdr:to>
      <xdr:col>68</xdr:col>
      <xdr:colOff>203200</xdr:colOff>
      <xdr:row>61</xdr:row>
      <xdr:rowOff>139156</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49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123933</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582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24916</xdr:rowOff>
    </xdr:from>
    <xdr:to>
      <xdr:col>64</xdr:col>
      <xdr:colOff>152400</xdr:colOff>
      <xdr:row>61</xdr:row>
      <xdr:rowOff>126516</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4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111293</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5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実質公債費比率は、３箇年平均値で</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％となり、前年度と比較して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ポイント改善した。改善の主な要因は、公営企業債の元利償還金に対する繰入金の減少である。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なお、類似団体平均を</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ポイント、全国平均を</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ポイント、滋賀県平均を</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ポイント下回っているものの、今後も引き続き投資的事業の計画的な実施および町債残高の適正な管理に努める。</a:t>
          </a: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154517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330043"/>
          <a:ext cx="0" cy="15397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126594</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154517</xdr:rowOff>
    </xdr:from>
    <xdr:to>
      <xdr:col>81</xdr:col>
      <xdr:colOff>133350</xdr:colOff>
      <xdr:row>45</xdr:row>
      <xdr:rowOff>154517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33262</xdr:rowOff>
    </xdr:from>
    <xdr:to>
      <xdr:col>81</xdr:col>
      <xdr:colOff>44450</xdr:colOff>
      <xdr:row>38</xdr:row>
      <xdr:rowOff>125185</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6179800" y="6548362"/>
          <a:ext cx="8382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128710</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986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125185</xdr:rowOff>
    </xdr:from>
    <xdr:to>
      <xdr:col>77</xdr:col>
      <xdr:colOff>44450</xdr:colOff>
      <xdr:row>39</xdr:row>
      <xdr:rowOff>45659</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5290800" y="6640285"/>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19655</xdr:rowOff>
    </xdr:from>
    <xdr:to>
      <xdr:col>77</xdr:col>
      <xdr:colOff>95250</xdr:colOff>
      <xdr:row>41</xdr:row>
      <xdr:rowOff>121255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04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106032</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7135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45659</xdr:rowOff>
    </xdr:from>
    <xdr:to>
      <xdr:col>72</xdr:col>
      <xdr:colOff>203200</xdr:colOff>
      <xdr:row>39</xdr:row>
      <xdr:rowOff>160565</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4401800" y="6732209"/>
          <a:ext cx="889000" cy="114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8165</xdr:rowOff>
    </xdr:from>
    <xdr:to>
      <xdr:col>73</xdr:col>
      <xdr:colOff>44450</xdr:colOff>
      <xdr:row>41</xdr:row>
      <xdr:rowOff>109765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94542</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160565</xdr:rowOff>
    </xdr:from>
    <xdr:to>
      <xdr:col>68</xdr:col>
      <xdr:colOff>152400</xdr:colOff>
      <xdr:row>40</xdr:row>
      <xdr:rowOff>149981</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flipV="1">
          <a:off x="13512800" y="6847115"/>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71560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31145</xdr:rowOff>
    </xdr:from>
    <xdr:to>
      <xdr:col>64</xdr:col>
      <xdr:colOff>152400</xdr:colOff>
      <xdr:row>41</xdr:row>
      <xdr:rowOff>132745</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117522</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153912</xdr:rowOff>
    </xdr:from>
    <xdr:to>
      <xdr:col>81</xdr:col>
      <xdr:colOff>95250</xdr:colOff>
      <xdr:row>38</xdr:row>
      <xdr:rowOff>84062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649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170439</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6342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74385</xdr:rowOff>
    </xdr:from>
    <xdr:to>
      <xdr:col>77</xdr:col>
      <xdr:colOff>95250</xdr:colOff>
      <xdr:row>39</xdr:row>
      <xdr:rowOff>4535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14713</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6358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166309</xdr:rowOff>
    </xdr:from>
    <xdr:to>
      <xdr:col>73</xdr:col>
      <xdr:colOff>44450</xdr:colOff>
      <xdr:row>39</xdr:row>
      <xdr:rowOff>96459</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106636</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64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109765</xdr:rowOff>
    </xdr:from>
    <xdr:to>
      <xdr:col>68</xdr:col>
      <xdr:colOff>203200</xdr:colOff>
      <xdr:row>40</xdr:row>
      <xdr:rowOff>39915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50092</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99181</xdr:rowOff>
    </xdr:from>
    <xdr:to>
      <xdr:col>64</xdr:col>
      <xdr:colOff>152400</xdr:colOff>
      <xdr:row>41</xdr:row>
      <xdr:rowOff>29331</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69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39508</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6726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将来負担比率については、中心核整備事業等における町債発行により、将来負担額が基金等の充当可能財源等を上回ったため、平成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年度以来６年ぶりに算定された。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老朽化する公共施設等の維持修繕による需要が見込まれることを踏まえて、公共施設等の総合的な管理を行うことと併せて投資的事業の計画的な実施により公債費の動向をシミュレーションした上で町債残高をコントロールするなど、引き続き町債残高の適正な管理に努めるとともに、本町の特徴である税収の急激な増減を踏まえつつ各特定目的基金の充実に努め、将来負担比率の抑制を図る。</a:t>
          </a: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121255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5799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93332</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86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121255</xdr:rowOff>
    </xdr:from>
    <xdr:to>
      <xdr:col>81</xdr:col>
      <xdr:colOff>133350</xdr:colOff>
      <xdr:row>22</xdr:row>
      <xdr:rowOff>121255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89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131233</xdr:rowOff>
    </xdr:from>
    <xdr:to>
      <xdr:col>68</xdr:col>
      <xdr:colOff>203200</xdr:colOff>
      <xdr:row>14</xdr:row>
      <xdr:rowOff>61383</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71560</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132140</xdr:rowOff>
    </xdr:from>
    <xdr:to>
      <xdr:col>64</xdr:col>
      <xdr:colOff>152400</xdr:colOff>
      <xdr:row>15</xdr:row>
      <xdr:rowOff>62290</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72467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3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25037</xdr:rowOff>
    </xdr:from>
    <xdr:to>
      <xdr:col>81</xdr:col>
      <xdr:colOff>95250</xdr:colOff>
      <xdr:row>15</xdr:row>
      <xdr:rowOff>126637</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967200" y="259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168564</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7106900" y="2568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11,239
11,003
44.55
11,563,716
11,066,448
351,864
4,179,255
6,966,321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前年度と比較して</a:t>
          </a:r>
          <a:r>
            <a:rPr kumimoji="1" lang="en-US" altLang="ja-JP" sz="1200">
              <a:latin typeface="ＭＳ Ｐゴシック" panose="020B0600070205080204" pitchFamily="50" charset="-128"/>
              <a:ea typeface="ＭＳ Ｐゴシック" panose="020B0600070205080204" pitchFamily="50" charset="-128"/>
            </a:rPr>
            <a:t>2.0</a:t>
          </a:r>
          <a:r>
            <a:rPr kumimoji="1" lang="ja-JP" altLang="en-US" sz="1200">
              <a:latin typeface="ＭＳ Ｐゴシック" panose="020B0600070205080204" pitchFamily="50" charset="-128"/>
              <a:ea typeface="ＭＳ Ｐゴシック" panose="020B0600070205080204" pitchFamily="50" charset="-128"/>
            </a:rPr>
            <a:t>ポイント増加し、類似団体平均を</a:t>
          </a:r>
          <a:r>
            <a:rPr kumimoji="1" lang="en-US" altLang="ja-JP" sz="1200">
              <a:latin typeface="ＭＳ Ｐゴシック" panose="020B0600070205080204" pitchFamily="50" charset="-128"/>
              <a:ea typeface="ＭＳ Ｐゴシック" panose="020B0600070205080204" pitchFamily="50" charset="-128"/>
            </a:rPr>
            <a:t>8.8</a:t>
          </a:r>
          <a:r>
            <a:rPr kumimoji="1" lang="ja-JP" altLang="en-US" sz="1200">
              <a:latin typeface="ＭＳ Ｐゴシック" panose="020B0600070205080204" pitchFamily="50" charset="-128"/>
              <a:ea typeface="ＭＳ Ｐゴシック" panose="020B0600070205080204" pitchFamily="50" charset="-128"/>
            </a:rPr>
            <a:t>ポイント、全国平均を</a:t>
          </a:r>
          <a:r>
            <a:rPr kumimoji="1" lang="en-US" altLang="ja-JP" sz="1200">
              <a:latin typeface="ＭＳ Ｐゴシック" panose="020B0600070205080204" pitchFamily="50" charset="-128"/>
              <a:ea typeface="ＭＳ Ｐゴシック" panose="020B0600070205080204" pitchFamily="50" charset="-128"/>
            </a:rPr>
            <a:t>7.1</a:t>
          </a:r>
          <a:r>
            <a:rPr kumimoji="1" lang="ja-JP" altLang="en-US" sz="1200">
              <a:latin typeface="ＭＳ Ｐゴシック" panose="020B0600070205080204" pitchFamily="50" charset="-128"/>
              <a:ea typeface="ＭＳ Ｐゴシック" panose="020B0600070205080204" pitchFamily="50" charset="-128"/>
            </a:rPr>
            <a:t>ポイント、滋賀県平均を</a:t>
          </a:r>
          <a:r>
            <a:rPr kumimoji="1" lang="en-US" altLang="ja-JP" sz="1200">
              <a:latin typeface="ＭＳ Ｐゴシック" panose="020B0600070205080204" pitchFamily="50" charset="-128"/>
              <a:ea typeface="ＭＳ Ｐゴシック" panose="020B0600070205080204" pitchFamily="50" charset="-128"/>
            </a:rPr>
            <a:t>6.6</a:t>
          </a:r>
          <a:r>
            <a:rPr kumimoji="1" lang="ja-JP" altLang="en-US" sz="1200">
              <a:latin typeface="ＭＳ Ｐゴシック" panose="020B0600070205080204" pitchFamily="50" charset="-128"/>
              <a:ea typeface="ＭＳ Ｐゴシック" panose="020B0600070205080204" pitchFamily="50" charset="-128"/>
            </a:rPr>
            <a:t>ポイントそれぞれ上回った。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ついては、今後も引き続いて集中改革プランおよびこれに基づく適正な定員管理の実施と併せて、事業の規模・内容について適正化を図りつつ、これによる結果を踏まえて、民間業務委託を始めとする民間活力の導入等によ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6" name="人件費グラフ枠">
          <a:extLst>
            <a:ext uri="{FF2B5EF4-FFF2-40B4-BE49-F238E27FC236}">
              <a16:creationId xmlns:a16="http://schemas.microsoft.com/office/drawing/2014/main" id="{00000000-0008-0000-0400-000038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81280</xdr:rowOff>
    </xdr:from>
    <xdr:to>
      <xdr:col>24</xdr:col>
      <xdr:colOff>25400</xdr:colOff>
      <xdr:row>41</xdr:row>
      <xdr:rowOff>58420</xdr:rowOff>
    </xdr:to>
    <xdr:cxnSp macro="">
      <xdr:nvCxnSpPr>
        <xdr:cNvPr id="57" name="直線コネクタ 56">
          <a:extLst>
            <a:ext uri="{FF2B5EF4-FFF2-40B4-BE49-F238E27FC236}">
              <a16:creationId xmlns:a16="http://schemas.microsoft.com/office/drawing/2014/main" id="{00000000-0008-0000-0400-000039000000}"/>
            </a:ext>
          </a:extLst>
        </xdr:cNvPr>
        <xdr:cNvCxnSpPr/>
      </xdr:nvCxnSpPr>
      <xdr:spPr>
        <a:xfrm flipV="1">
          <a:off x="4826000" y="573913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30497</xdr:rowOff>
    </xdr:from>
    <xdr:ext cx="762000" cy="259045"/>
    <xdr:sp macro="" textlink="">
      <xdr:nvSpPr>
        <xdr:cNvPr id="58" name="人件費最小値テキスト">
          <a:extLst>
            <a:ext uri="{FF2B5EF4-FFF2-40B4-BE49-F238E27FC236}">
              <a16:creationId xmlns:a16="http://schemas.microsoft.com/office/drawing/2014/main" id="{00000000-0008-0000-0400-00003A000000}"/>
            </a:ext>
          </a:extLst>
        </xdr:cNvPr>
        <xdr:cNvSpPr txBox="1"/>
      </xdr:nvSpPr>
      <xdr:spPr>
        <a:xfrm>
          <a:off x="4914900" y="7059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58420</xdr:rowOff>
    </xdr:from>
    <xdr:to>
      <xdr:col>24</xdr:col>
      <xdr:colOff>114300</xdr:colOff>
      <xdr:row>41</xdr:row>
      <xdr:rowOff>58420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a:off x="4737100" y="708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167657</xdr:rowOff>
    </xdr:from>
    <xdr:ext cx="762000" cy="259045"/>
    <xdr:sp macro="" textlink="">
      <xdr:nvSpPr>
        <xdr:cNvPr id="60" name="人件費最大値テキスト">
          <a:extLst>
            <a:ext uri="{FF2B5EF4-FFF2-40B4-BE49-F238E27FC236}">
              <a16:creationId xmlns:a16="http://schemas.microsoft.com/office/drawing/2014/main" id="{00000000-0008-0000-0400-00003C000000}"/>
            </a:ext>
          </a:extLst>
        </xdr:cNvPr>
        <xdr:cNvSpPr txBox="1"/>
      </xdr:nvSpPr>
      <xdr:spPr>
        <a:xfrm>
          <a:off x="4914900" y="5482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81280</xdr:rowOff>
    </xdr:from>
    <xdr:to>
      <xdr:col>24</xdr:col>
      <xdr:colOff>114300</xdr:colOff>
      <xdr:row>33</xdr:row>
      <xdr:rowOff>81280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573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167005</xdr:rowOff>
    </xdr:from>
    <xdr:to>
      <xdr:col>24</xdr:col>
      <xdr:colOff>25400</xdr:colOff>
      <xdr:row>38</xdr:row>
      <xdr:rowOff>109855</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3987800" y="6510655"/>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87012</xdr:rowOff>
    </xdr:from>
    <xdr:ext cx="762000" cy="259045"/>
    <xdr:sp macro="" textlink="">
      <xdr:nvSpPr>
        <xdr:cNvPr id="63" name="人件費平均値テキスト">
          <a:extLst>
            <a:ext uri="{FF2B5EF4-FFF2-40B4-BE49-F238E27FC236}">
              <a16:creationId xmlns:a16="http://schemas.microsoft.com/office/drawing/2014/main" id="{00000000-0008-0000-0400-00003F000000}"/>
            </a:ext>
          </a:extLst>
        </xdr:cNvPr>
        <xdr:cNvSpPr txBox="1"/>
      </xdr:nvSpPr>
      <xdr:spPr>
        <a:xfrm>
          <a:off x="4914900" y="5916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70485</xdr:rowOff>
    </xdr:from>
    <xdr:to>
      <xdr:col>24</xdr:col>
      <xdr:colOff>76200</xdr:colOff>
      <xdr:row>36</xdr:row>
      <xdr:rowOff>635</xdr:rowOff>
    </xdr:to>
    <xdr:sp macro="" textlink="">
      <xdr:nvSpPr>
        <xdr:cNvPr id="64" name="フローチャート: 判断 63">
          <a:extLst>
            <a:ext uri="{FF2B5EF4-FFF2-40B4-BE49-F238E27FC236}">
              <a16:creationId xmlns:a16="http://schemas.microsoft.com/office/drawing/2014/main" id="{00000000-0008-0000-0400-000040000000}"/>
            </a:ext>
          </a:extLst>
        </xdr:cNvPr>
        <xdr:cNvSpPr/>
      </xdr:nvSpPr>
      <xdr:spPr>
        <a:xfrm>
          <a:off x="4775200" y="607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64135</xdr:rowOff>
    </xdr:from>
    <xdr:to>
      <xdr:col>19</xdr:col>
      <xdr:colOff>187325</xdr:colOff>
      <xdr:row>37</xdr:row>
      <xdr:rowOff>167005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3098800" y="6407785"/>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13335</xdr:rowOff>
    </xdr:from>
    <xdr:to>
      <xdr:col>20</xdr:col>
      <xdr:colOff>38100</xdr:colOff>
      <xdr:row>35</xdr:row>
      <xdr:rowOff>114935</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39370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125112</xdr:rowOff>
    </xdr:from>
    <xdr:ext cx="736600" cy="259045"/>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3606800" y="5782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46990</xdr:rowOff>
    </xdr:from>
    <xdr:to>
      <xdr:col>15</xdr:col>
      <xdr:colOff>98425</xdr:colOff>
      <xdr:row>37</xdr:row>
      <xdr:rowOff>64135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2209800" y="639064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156210</xdr:rowOff>
    </xdr:from>
    <xdr:to>
      <xdr:col>15</xdr:col>
      <xdr:colOff>149225</xdr:colOff>
      <xdr:row>35</xdr:row>
      <xdr:rowOff>86360</xdr:rowOff>
    </xdr:to>
    <xdr:sp macro="" textlink="">
      <xdr:nvSpPr>
        <xdr:cNvPr id="69" name="フローチャート: 判断 68">
          <a:extLst>
            <a:ext uri="{FF2B5EF4-FFF2-40B4-BE49-F238E27FC236}">
              <a16:creationId xmlns:a16="http://schemas.microsoft.com/office/drawing/2014/main" id="{00000000-0008-0000-0400-000045000000}"/>
            </a:ext>
          </a:extLst>
        </xdr:cNvPr>
        <xdr:cNvSpPr/>
      </xdr:nvSpPr>
      <xdr:spPr>
        <a:xfrm>
          <a:off x="3048000" y="598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96537</xdr:rowOff>
    </xdr:from>
    <xdr:ext cx="762000" cy="259045"/>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2717800" y="5754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46990</xdr:rowOff>
    </xdr:from>
    <xdr:to>
      <xdr:col>11</xdr:col>
      <xdr:colOff>9525</xdr:colOff>
      <xdr:row>38</xdr:row>
      <xdr:rowOff>29845</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1320800" y="6390640"/>
          <a:ext cx="88900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133350</xdr:rowOff>
    </xdr:from>
    <xdr:to>
      <xdr:col>11</xdr:col>
      <xdr:colOff>60325</xdr:colOff>
      <xdr:row>35</xdr:row>
      <xdr:rowOff>63500</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2159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73677</xdr:rowOff>
    </xdr:from>
    <xdr:ext cx="7620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1828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30480</xdr:rowOff>
    </xdr:from>
    <xdr:to>
      <xdr:col>6</xdr:col>
      <xdr:colOff>171450</xdr:colOff>
      <xdr:row>35</xdr:row>
      <xdr:rowOff>132080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1270000" y="603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142257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939800" y="5800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59055</xdr:rowOff>
    </xdr:from>
    <xdr:to>
      <xdr:col>24</xdr:col>
      <xdr:colOff>76200</xdr:colOff>
      <xdr:row>38</xdr:row>
      <xdr:rowOff>160655</xdr:rowOff>
    </xdr:to>
    <xdr:sp macro="" textlink="">
      <xdr:nvSpPr>
        <xdr:cNvPr id="81" name="楕円 80">
          <a:extLst>
            <a:ext uri="{FF2B5EF4-FFF2-40B4-BE49-F238E27FC236}">
              <a16:creationId xmlns:a16="http://schemas.microsoft.com/office/drawing/2014/main" id="{00000000-0008-0000-0400-000051000000}"/>
            </a:ext>
          </a:extLst>
        </xdr:cNvPr>
        <xdr:cNvSpPr/>
      </xdr:nvSpPr>
      <xdr:spPr>
        <a:xfrm>
          <a:off x="4775200" y="657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31132</xdr:rowOff>
    </xdr:from>
    <xdr:ext cx="762000" cy="259045"/>
    <xdr:sp macro="" textlink="">
      <xdr:nvSpPr>
        <xdr:cNvPr id="82" name="人件費該当値テキスト">
          <a:extLst>
            <a:ext uri="{FF2B5EF4-FFF2-40B4-BE49-F238E27FC236}">
              <a16:creationId xmlns:a16="http://schemas.microsoft.com/office/drawing/2014/main" id="{00000000-0008-0000-0400-000052000000}"/>
            </a:ext>
          </a:extLst>
        </xdr:cNvPr>
        <xdr:cNvSpPr txBox="1"/>
      </xdr:nvSpPr>
      <xdr:spPr>
        <a:xfrm>
          <a:off x="4914900" y="654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116205</xdr:rowOff>
    </xdr:from>
    <xdr:to>
      <xdr:col>20</xdr:col>
      <xdr:colOff>38100</xdr:colOff>
      <xdr:row>38</xdr:row>
      <xdr:rowOff>46355</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3937000" y="645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31132</xdr:rowOff>
    </xdr:from>
    <xdr:ext cx="7366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3606800" y="65462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13335</xdr:rowOff>
    </xdr:from>
    <xdr:to>
      <xdr:col>15</xdr:col>
      <xdr:colOff>149225</xdr:colOff>
      <xdr:row>37</xdr:row>
      <xdr:rowOff>114935</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048000" y="635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99712</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717800" y="644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167640</xdr:rowOff>
    </xdr:from>
    <xdr:to>
      <xdr:col>11</xdr:col>
      <xdr:colOff>60325</xdr:colOff>
      <xdr:row>37</xdr:row>
      <xdr:rowOff>97790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2159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82567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828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150495</xdr:rowOff>
    </xdr:from>
    <xdr:to>
      <xdr:col>6</xdr:col>
      <xdr:colOff>171450</xdr:colOff>
      <xdr:row>38</xdr:row>
      <xdr:rowOff>80645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1270000" y="649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65422</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939800" y="658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1" name="正方形/長方形 90">
          <a:extLst>
            <a:ext uri="{FF2B5EF4-FFF2-40B4-BE49-F238E27FC236}">
              <a16:creationId xmlns:a16="http://schemas.microsoft.com/office/drawing/2014/main" id="{00000000-0008-0000-0400-00005B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2" name="正方形/長方形 91">
          <a:extLst>
            <a:ext uri="{FF2B5EF4-FFF2-40B4-BE49-F238E27FC236}">
              <a16:creationId xmlns:a16="http://schemas.microsoft.com/office/drawing/2014/main" id="{00000000-0008-0000-0400-00005C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1" name="テキスト ボックス 100">
          <a:extLst>
            <a:ext uri="{FF2B5EF4-FFF2-40B4-BE49-F238E27FC236}">
              <a16:creationId xmlns:a16="http://schemas.microsoft.com/office/drawing/2014/main" id="{00000000-0008-0000-0400-000065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ポイント減少し、前年度とほぼ同値、類似団体平均、全国平均および滋賀県平均を下回る結果となった。</a:t>
          </a:r>
        </a:p>
      </xdr:txBody>
    </xdr:sp>
    <xdr:clientData/>
  </xdr:twoCellAnchor>
  <xdr:oneCellAnchor>
    <xdr:from>
      <xdr:col>62</xdr:col>
      <xdr:colOff>6350</xdr:colOff>
      <xdr:row>9</xdr:row>
      <xdr:rowOff>107950</xdr:rowOff>
    </xdr:from>
    <xdr:ext cx="298543" cy="225703"/>
    <xdr:sp macro="" textlink="">
      <xdr:nvSpPr>
        <xdr:cNvPr id="102" name="テキスト ボックス 101">
          <a:extLst>
            <a:ext uri="{FF2B5EF4-FFF2-40B4-BE49-F238E27FC236}">
              <a16:creationId xmlns:a16="http://schemas.microsoft.com/office/drawing/2014/main" id="{00000000-0008-0000-0400-000066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3" name="直線コネクタ 102">
          <a:extLst>
            <a:ext uri="{FF2B5EF4-FFF2-40B4-BE49-F238E27FC236}">
              <a16:creationId xmlns:a16="http://schemas.microsoft.com/office/drawing/2014/main" id="{00000000-0008-0000-0400-000067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10414</xdr:rowOff>
    </xdr:from>
    <xdr:to>
      <xdr:col>82</xdr:col>
      <xdr:colOff>107950</xdr:colOff>
      <xdr:row>19</xdr:row>
      <xdr:rowOff>88138</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3926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60215</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31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88138</xdr:rowOff>
    </xdr:from>
    <xdr:to>
      <xdr:col>82</xdr:col>
      <xdr:colOff>196850</xdr:colOff>
      <xdr:row>19</xdr:row>
      <xdr:rowOff>88138</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345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96791</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1982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10414</xdr:rowOff>
    </xdr:from>
    <xdr:to>
      <xdr:col>82</xdr:col>
      <xdr:colOff>196850</xdr:colOff>
      <xdr:row>13</xdr:row>
      <xdr:rowOff>10414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39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117856</xdr:rowOff>
    </xdr:from>
    <xdr:to>
      <xdr:col>82</xdr:col>
      <xdr:colOff>107950</xdr:colOff>
      <xdr:row>14</xdr:row>
      <xdr:rowOff>122428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5671800" y="251815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48277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448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76200</xdr:rowOff>
    </xdr:from>
    <xdr:to>
      <xdr:col>82</xdr:col>
      <xdr:colOff>158750</xdr:colOff>
      <xdr:row>15</xdr:row>
      <xdr:rowOff>6350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47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76708</xdr:rowOff>
    </xdr:from>
    <xdr:to>
      <xdr:col>78</xdr:col>
      <xdr:colOff>69850</xdr:colOff>
      <xdr:row>14</xdr:row>
      <xdr:rowOff>122428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4770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62484</xdr:rowOff>
    </xdr:from>
    <xdr:to>
      <xdr:col>78</xdr:col>
      <xdr:colOff>120650</xdr:colOff>
      <xdr:row>14</xdr:row>
      <xdr:rowOff>164084</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462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2811</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23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40132</xdr:rowOff>
    </xdr:from>
    <xdr:to>
      <xdr:col>73</xdr:col>
      <xdr:colOff>180975</xdr:colOff>
      <xdr:row>14</xdr:row>
      <xdr:rowOff>76708</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44043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25908</xdr:rowOff>
    </xdr:from>
    <xdr:to>
      <xdr:col>74</xdr:col>
      <xdr:colOff>31750</xdr:colOff>
      <xdr:row>14</xdr:row>
      <xdr:rowOff>127508</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426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137685</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195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40132</xdr:rowOff>
    </xdr:from>
    <xdr:to>
      <xdr:col>69</xdr:col>
      <xdr:colOff>92075</xdr:colOff>
      <xdr:row>14</xdr:row>
      <xdr:rowOff>99568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44043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147066</xdr:rowOff>
    </xdr:from>
    <xdr:to>
      <xdr:col>69</xdr:col>
      <xdr:colOff>142875</xdr:colOff>
      <xdr:row>14</xdr:row>
      <xdr:rowOff>77216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375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87393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14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165354</xdr:rowOff>
    </xdr:from>
    <xdr:to>
      <xdr:col>65</xdr:col>
      <xdr:colOff>53975</xdr:colOff>
      <xdr:row>14</xdr:row>
      <xdr:rowOff>95504</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394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105681</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1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67056</xdr:rowOff>
    </xdr:from>
    <xdr:to>
      <xdr:col>82</xdr:col>
      <xdr:colOff>158750</xdr:colOff>
      <xdr:row>14</xdr:row>
      <xdr:rowOff>168656</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467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83583</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31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71628</xdr:rowOff>
    </xdr:from>
    <xdr:to>
      <xdr:col>78</xdr:col>
      <xdr:colOff>120650</xdr:colOff>
      <xdr:row>15</xdr:row>
      <xdr:rowOff>1778</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47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158005</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55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25908</xdr:rowOff>
    </xdr:from>
    <xdr:to>
      <xdr:col>74</xdr:col>
      <xdr:colOff>31750</xdr:colOff>
      <xdr:row>14</xdr:row>
      <xdr:rowOff>127508</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426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112285</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512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160782</xdr:rowOff>
    </xdr:from>
    <xdr:to>
      <xdr:col>69</xdr:col>
      <xdr:colOff>142875</xdr:colOff>
      <xdr:row>14</xdr:row>
      <xdr:rowOff>90932</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38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75709</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476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48768</xdr:rowOff>
    </xdr:from>
    <xdr:to>
      <xdr:col>65</xdr:col>
      <xdr:colOff>53975</xdr:colOff>
      <xdr:row>14</xdr:row>
      <xdr:rowOff>150368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44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135145</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535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ポイント減少し、類似団体平均、全国平均および滋賀県平均を下回る結果となった。自立支援給付費等は、年々増加傾向であることから、資格審査等の適正化に努める。</a:t>
          </a: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62</xdr:row>
      <xdr:rowOff>69850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1376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88900</xdr:rowOff>
    </xdr:from>
    <xdr:to>
      <xdr:col>24</xdr:col>
      <xdr:colOff>25400</xdr:colOff>
      <xdr:row>56</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3987800" y="9518650"/>
          <a:ext cx="8382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29227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630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57150</xdr:rowOff>
    </xdr:from>
    <xdr:to>
      <xdr:col>24</xdr:col>
      <xdr:colOff>76200</xdr:colOff>
      <xdr:row>56</xdr:row>
      <xdr:rowOff>158750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50800</xdr:rowOff>
    </xdr:from>
    <xdr:to>
      <xdr:col>19</xdr:col>
      <xdr:colOff>187325</xdr:colOff>
      <xdr:row>56</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9652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127000</xdr:rowOff>
    </xdr:from>
    <xdr:to>
      <xdr:col>15</xdr:col>
      <xdr:colOff>98425</xdr:colOff>
      <xdr:row>56</xdr:row>
      <xdr:rowOff>50800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2209800" y="95567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92727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127000</xdr:rowOff>
    </xdr:from>
    <xdr:to>
      <xdr:col>11</xdr:col>
      <xdr:colOff>9525</xdr:colOff>
      <xdr:row>56</xdr:row>
      <xdr:rowOff>31750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5567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67327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57150</xdr:rowOff>
    </xdr:from>
    <xdr:to>
      <xdr:col>6</xdr:col>
      <xdr:colOff>171450</xdr:colOff>
      <xdr:row>56</xdr:row>
      <xdr:rowOff>158750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143527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38100</xdr:rowOff>
    </xdr:from>
    <xdr:to>
      <xdr:col>24</xdr:col>
      <xdr:colOff>76200</xdr:colOff>
      <xdr:row>55</xdr:row>
      <xdr:rowOff>139700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54627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162577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0</xdr:rowOff>
    </xdr:from>
    <xdr:to>
      <xdr:col>15</xdr:col>
      <xdr:colOff>149225</xdr:colOff>
      <xdr:row>56</xdr:row>
      <xdr:rowOff>101600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76200</xdr:rowOff>
    </xdr:from>
    <xdr:to>
      <xdr:col>11</xdr:col>
      <xdr:colOff>60325</xdr:colOff>
      <xdr:row>56</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16527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92727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前年度と比較して、数値はほぼ横ばいで</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ポイント増加し、類似団体平均を</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ポイント、全国平均を</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ポイント、滋賀県平均を</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ポイントそれぞれ下回る結果となった。</a:t>
          </a: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7" name="その他グラフ枠">
          <a:extLst>
            <a:ext uri="{FF2B5EF4-FFF2-40B4-BE49-F238E27FC236}">
              <a16:creationId xmlns:a16="http://schemas.microsoft.com/office/drawing/2014/main" id="{00000000-0008-0000-0400-0000ED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127000</xdr:rowOff>
    </xdr:from>
    <xdr:to>
      <xdr:col>82</xdr:col>
      <xdr:colOff>107950</xdr:colOff>
      <xdr:row>62</xdr:row>
      <xdr:rowOff>50800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flipV="1">
          <a:off x="16510000" y="90424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22877</xdr:rowOff>
    </xdr:from>
    <xdr:ext cx="762000" cy="259045"/>
    <xdr:sp macro="" textlink="">
      <xdr:nvSpPr>
        <xdr:cNvPr id="239" name="その他最小値テキスト">
          <a:extLst>
            <a:ext uri="{FF2B5EF4-FFF2-40B4-BE49-F238E27FC236}">
              <a16:creationId xmlns:a16="http://schemas.microsoft.com/office/drawing/2014/main" id="{00000000-0008-0000-0400-0000EF000000}"/>
            </a:ext>
          </a:extLst>
        </xdr:cNvPr>
        <xdr:cNvSpPr txBox="1"/>
      </xdr:nvSpPr>
      <xdr:spPr>
        <a:xfrm>
          <a:off x="16598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50800</xdr:rowOff>
    </xdr:from>
    <xdr:to>
      <xdr:col>82</xdr:col>
      <xdr:colOff>196850</xdr:colOff>
      <xdr:row>62</xdr:row>
      <xdr:rowOff>50800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41927</xdr:rowOff>
    </xdr:from>
    <xdr:ext cx="762000" cy="259045"/>
    <xdr:sp macro="" textlink="">
      <xdr:nvSpPr>
        <xdr:cNvPr id="241" name="その他最大値テキスト">
          <a:extLst>
            <a:ext uri="{FF2B5EF4-FFF2-40B4-BE49-F238E27FC236}">
              <a16:creationId xmlns:a16="http://schemas.microsoft.com/office/drawing/2014/main" id="{00000000-0008-0000-0400-0000F1000000}"/>
            </a:ext>
          </a:extLst>
        </xdr:cNvPr>
        <xdr:cNvSpPr txBox="1"/>
      </xdr:nvSpPr>
      <xdr:spPr>
        <a:xfrm>
          <a:off x="16598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127000</xdr:rowOff>
    </xdr:from>
    <xdr:to>
      <xdr:col>82</xdr:col>
      <xdr:colOff>196850</xdr:colOff>
      <xdr:row>52</xdr:row>
      <xdr:rowOff>127000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101600</xdr:rowOff>
    </xdr:from>
    <xdr:to>
      <xdr:col>82</xdr:col>
      <xdr:colOff>107950</xdr:colOff>
      <xdr:row>54</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5671800" y="93599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48277</xdr:rowOff>
    </xdr:from>
    <xdr:ext cx="762000" cy="259045"/>
    <xdr:sp macro="" textlink="">
      <xdr:nvSpPr>
        <xdr:cNvPr id="244" name="その他平均値テキスト">
          <a:extLst>
            <a:ext uri="{FF2B5EF4-FFF2-40B4-BE49-F238E27FC236}">
              <a16:creationId xmlns:a16="http://schemas.microsoft.com/office/drawing/2014/main" id="{00000000-0008-0000-0400-0000F4000000}"/>
            </a:ext>
          </a:extLst>
        </xdr:cNvPr>
        <xdr:cNvSpPr txBox="1"/>
      </xdr:nvSpPr>
      <xdr:spPr>
        <a:xfrm>
          <a:off x="16598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0</xdr:rowOff>
    </xdr:from>
    <xdr:to>
      <xdr:col>78</xdr:col>
      <xdr:colOff>69850</xdr:colOff>
      <xdr:row>54</xdr:row>
      <xdr:rowOff>101600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4782800" y="9258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107950</xdr:rowOff>
    </xdr:from>
    <xdr:to>
      <xdr:col>78</xdr:col>
      <xdr:colOff>120650</xdr:colOff>
      <xdr:row>58</xdr:row>
      <xdr:rowOff>38100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56210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22877</xdr:rowOff>
    </xdr:from>
    <xdr:ext cx="7366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5290800" y="9966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146050</xdr:rowOff>
    </xdr:from>
    <xdr:to>
      <xdr:col>73</xdr:col>
      <xdr:colOff>180975</xdr:colOff>
      <xdr:row>54</xdr:row>
      <xdr:rowOff>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893800" y="9232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63500</xdr:rowOff>
    </xdr:from>
    <xdr:to>
      <xdr:col>74</xdr:col>
      <xdr:colOff>31750</xdr:colOff>
      <xdr:row>58</xdr:row>
      <xdr:rowOff>165100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4732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149877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4401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146050</xdr:rowOff>
    </xdr:from>
    <xdr:to>
      <xdr:col>69</xdr:col>
      <xdr:colOff>92075</xdr:colOff>
      <xdr:row>54</xdr:row>
      <xdr:rowOff>114300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004800" y="92329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111777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3512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29540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67327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2623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76200</xdr:rowOff>
    </xdr:from>
    <xdr:to>
      <xdr:col>82</xdr:col>
      <xdr:colOff>158750</xdr:colOff>
      <xdr:row>55</xdr:row>
      <xdr:rowOff>6350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6459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92727</xdr:rowOff>
    </xdr:from>
    <xdr:ext cx="762000" cy="259045"/>
    <xdr:sp macro="" textlink="">
      <xdr:nvSpPr>
        <xdr:cNvPr id="263" name="その他該当値テキスト">
          <a:extLst>
            <a:ext uri="{FF2B5EF4-FFF2-40B4-BE49-F238E27FC236}">
              <a16:creationId xmlns:a16="http://schemas.microsoft.com/office/drawing/2014/main" id="{00000000-0008-0000-0400-000007010000}"/>
            </a:ext>
          </a:extLst>
        </xdr:cNvPr>
        <xdr:cNvSpPr txBox="1"/>
      </xdr:nvSpPr>
      <xdr:spPr>
        <a:xfrm>
          <a:off x="16598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50800</xdr:rowOff>
    </xdr:from>
    <xdr:to>
      <xdr:col>78</xdr:col>
      <xdr:colOff>120650</xdr:colOff>
      <xdr:row>54</xdr:row>
      <xdr:rowOff>152400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5621000" y="930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162577</xdr:rowOff>
    </xdr:from>
    <xdr:ext cx="7366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5290800" y="907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120650</xdr:rowOff>
    </xdr:from>
    <xdr:to>
      <xdr:col>74</xdr:col>
      <xdr:colOff>31750</xdr:colOff>
      <xdr:row>54</xdr:row>
      <xdr:rowOff>50800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4732000" y="920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60977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4018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95250</xdr:rowOff>
    </xdr:from>
    <xdr:to>
      <xdr:col>69</xdr:col>
      <xdr:colOff>142875</xdr:colOff>
      <xdr:row>54</xdr:row>
      <xdr:rowOff>25400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3843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512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63500</xdr:rowOff>
    </xdr:from>
    <xdr:to>
      <xdr:col>65</xdr:col>
      <xdr:colOff>53975</xdr:colOff>
      <xdr:row>54</xdr:row>
      <xdr:rowOff>165100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2954000" y="932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3827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623800" y="909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一部事務組合に対する負担金の減等により前年度から</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ポイント減少した。類似団体平均は下回っているものの、全国平均および滋賀県平均を上回っていることから、今後、補助金を交付するのが適当な事業を行っているのかなどについて明確な基準を設けて、必要性の低い補助金は見直しや廃止を行うよう努める。</a:t>
          </a:r>
        </a:p>
      </xdr:txBody>
    </xdr:sp>
    <xdr:clientData/>
  </xdr:twoCellAnchor>
  <xdr:oneCellAnchor>
    <xdr:from>
      <xdr:col>62</xdr:col>
      <xdr:colOff>6350</xdr:colOff>
      <xdr:row>29</xdr:row>
      <xdr:rowOff>107950</xdr:rowOff>
    </xdr:from>
    <xdr:ext cx="298543" cy="225703"/>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85090</xdr:rowOff>
    </xdr:from>
    <xdr:to>
      <xdr:col>82</xdr:col>
      <xdr:colOff>107950</xdr:colOff>
      <xdr:row>42</xdr:row>
      <xdr:rowOff>43180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74294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15257</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43180</xdr:rowOff>
    </xdr:from>
    <xdr:to>
      <xdr:col>82</xdr:col>
      <xdr:colOff>196850</xdr:colOff>
      <xdr:row>42</xdr:row>
      <xdr:rowOff>43180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85090</xdr:rowOff>
    </xdr:from>
    <xdr:to>
      <xdr:col>82</xdr:col>
      <xdr:colOff>196850</xdr:colOff>
      <xdr:row>33</xdr:row>
      <xdr:rowOff>85090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157480</xdr:rowOff>
    </xdr:from>
    <xdr:to>
      <xdr:col>82</xdr:col>
      <xdr:colOff>107950</xdr:colOff>
      <xdr:row>37</xdr:row>
      <xdr:rowOff>1270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5671800" y="5986780"/>
          <a:ext cx="838200" cy="35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63517</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35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91440</xdr:rowOff>
    </xdr:from>
    <xdr:to>
      <xdr:col>82</xdr:col>
      <xdr:colOff>158750</xdr:colOff>
      <xdr:row>37</xdr:row>
      <xdr:rowOff>21590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127000</xdr:rowOff>
    </xdr:from>
    <xdr:to>
      <xdr:col>78</xdr:col>
      <xdr:colOff>69850</xdr:colOff>
      <xdr:row>37</xdr:row>
      <xdr:rowOff>1270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62992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118110</xdr:rowOff>
    </xdr:from>
    <xdr:to>
      <xdr:col>78</xdr:col>
      <xdr:colOff>120650</xdr:colOff>
      <xdr:row>36</xdr:row>
      <xdr:rowOff>48260</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58437</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588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161290</xdr:rowOff>
    </xdr:from>
    <xdr:to>
      <xdr:col>73</xdr:col>
      <xdr:colOff>180975</xdr:colOff>
      <xdr:row>36</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16204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26670</xdr:rowOff>
    </xdr:from>
    <xdr:to>
      <xdr:col>74</xdr:col>
      <xdr:colOff>31750</xdr:colOff>
      <xdr:row>35</xdr:row>
      <xdr:rowOff>128270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02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138447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579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161290</xdr:rowOff>
    </xdr:from>
    <xdr:to>
      <xdr:col>69</xdr:col>
      <xdr:colOff>92075</xdr:colOff>
      <xdr:row>36</xdr:row>
      <xdr:rowOff>88900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16204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144780</xdr:rowOff>
    </xdr:from>
    <xdr:to>
      <xdr:col>69</xdr:col>
      <xdr:colOff>142875</xdr:colOff>
      <xdr:row>35</xdr:row>
      <xdr:rowOff>74930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597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85107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xdr:rowOff>
    </xdr:from>
    <xdr:to>
      <xdr:col>65</xdr:col>
      <xdr:colOff>53975</xdr:colOff>
      <xdr:row>35</xdr:row>
      <xdr:rowOff>113030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01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123207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578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106680</xdr:rowOff>
    </xdr:from>
    <xdr:to>
      <xdr:col>82</xdr:col>
      <xdr:colOff>158750</xdr:colOff>
      <xdr:row>35</xdr:row>
      <xdr:rowOff>36830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593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123207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78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121920</xdr:rowOff>
    </xdr:from>
    <xdr:to>
      <xdr:col>78</xdr:col>
      <xdr:colOff>120650</xdr:colOff>
      <xdr:row>37</xdr:row>
      <xdr:rowOff>52070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36847</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76200</xdr:rowOff>
    </xdr:from>
    <xdr:to>
      <xdr:col>74</xdr:col>
      <xdr:colOff>31750</xdr:colOff>
      <xdr:row>37</xdr:row>
      <xdr:rowOff>6350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110490</xdr:rowOff>
    </xdr:from>
    <xdr:to>
      <xdr:col>69</xdr:col>
      <xdr:colOff>142875</xdr:colOff>
      <xdr:row>36</xdr:row>
      <xdr:rowOff>40640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25417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38100</xdr:rowOff>
    </xdr:from>
    <xdr:to>
      <xdr:col>65</xdr:col>
      <xdr:colOff>53975</xdr:colOff>
      <xdr:row>36</xdr:row>
      <xdr:rowOff>139700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124477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町債残高の増加により前年度と比較して</a:t>
          </a:r>
          <a:r>
            <a:rPr kumimoji="1" lang="en-US" altLang="ja-JP" sz="1100">
              <a:latin typeface="ＭＳ Ｐゴシック" panose="020B0600070205080204" pitchFamily="50" charset="-128"/>
              <a:ea typeface="ＭＳ Ｐゴシック" panose="020B0600070205080204" pitchFamily="50" charset="-128"/>
            </a:rPr>
            <a:t>0.7</a:t>
          </a:r>
          <a:r>
            <a:rPr kumimoji="1" lang="ja-JP" altLang="en-US" sz="1100">
              <a:latin typeface="ＭＳ Ｐゴシック" panose="020B0600070205080204" pitchFamily="50" charset="-128"/>
              <a:ea typeface="ＭＳ Ｐゴシック" panose="020B0600070205080204" pitchFamily="50" charset="-128"/>
            </a:rPr>
            <a:t>ポイント増加したものの、類似団体平均を</a:t>
          </a:r>
          <a:r>
            <a:rPr kumimoji="1" lang="en-US" altLang="ja-JP" sz="1100">
              <a:latin typeface="ＭＳ Ｐゴシック" panose="020B0600070205080204" pitchFamily="50" charset="-128"/>
              <a:ea typeface="ＭＳ Ｐゴシック" panose="020B0600070205080204" pitchFamily="50" charset="-128"/>
            </a:rPr>
            <a:t>4.4</a:t>
          </a:r>
          <a:r>
            <a:rPr kumimoji="1" lang="ja-JP" altLang="en-US" sz="1100">
              <a:latin typeface="ＭＳ Ｐゴシック" panose="020B0600070205080204" pitchFamily="50" charset="-128"/>
              <a:ea typeface="ＭＳ Ｐゴシック" panose="020B0600070205080204" pitchFamily="50" charset="-128"/>
            </a:rPr>
            <a:t>ポイント、全国平均を</a:t>
          </a:r>
          <a:r>
            <a:rPr kumimoji="1" lang="en-US" altLang="ja-JP" sz="1100">
              <a:latin typeface="ＭＳ Ｐゴシック" panose="020B0600070205080204" pitchFamily="50" charset="-128"/>
              <a:ea typeface="ＭＳ Ｐゴシック" panose="020B0600070205080204" pitchFamily="50" charset="-128"/>
            </a:rPr>
            <a:t>5.6</a:t>
          </a:r>
          <a:r>
            <a:rPr kumimoji="1" lang="ja-JP" altLang="en-US" sz="1100">
              <a:latin typeface="ＭＳ Ｐゴシック" panose="020B0600070205080204" pitchFamily="50" charset="-128"/>
              <a:ea typeface="ＭＳ Ｐゴシック" panose="020B0600070205080204" pitchFamily="50" charset="-128"/>
            </a:rPr>
            <a:t>ポイント、滋賀県平均を</a:t>
          </a:r>
          <a:r>
            <a:rPr kumimoji="1" lang="en-US" altLang="ja-JP" sz="1100">
              <a:latin typeface="ＭＳ Ｐゴシック" panose="020B0600070205080204" pitchFamily="50" charset="-128"/>
              <a:ea typeface="ＭＳ Ｐゴシック" panose="020B0600070205080204" pitchFamily="50" charset="-128"/>
            </a:rPr>
            <a:t>4.6</a:t>
          </a:r>
          <a:r>
            <a:rPr kumimoji="1" lang="ja-JP" altLang="en-US" sz="1100">
              <a:latin typeface="ＭＳ Ｐゴシック" panose="020B0600070205080204" pitchFamily="50" charset="-128"/>
              <a:ea typeface="ＭＳ Ｐゴシック" panose="020B0600070205080204" pitchFamily="50" charset="-128"/>
            </a:rPr>
            <a:t>ポイントそれぞれ下回った。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20</a:t>
          </a:r>
          <a:r>
            <a:rPr kumimoji="1" lang="ja-JP" altLang="en-US" sz="1100">
              <a:latin typeface="ＭＳ Ｐゴシック" panose="020B0600070205080204" pitchFamily="50" charset="-128"/>
              <a:ea typeface="ＭＳ Ｐゴシック" panose="020B0600070205080204" pitchFamily="50" charset="-128"/>
            </a:rPr>
            <a:t>年度決算に基づく実質公債費比率が</a:t>
          </a:r>
          <a:r>
            <a:rPr kumimoji="1" lang="en-US" altLang="ja-JP" sz="1100">
              <a:latin typeface="ＭＳ Ｐゴシック" panose="020B0600070205080204" pitchFamily="50" charset="-128"/>
              <a:ea typeface="ＭＳ Ｐゴシック" panose="020B0600070205080204" pitchFamily="50" charset="-128"/>
            </a:rPr>
            <a:t>18.0</a:t>
          </a:r>
          <a:r>
            <a:rPr kumimoji="1" lang="ja-JP" altLang="en-US" sz="1100">
              <a:latin typeface="ＭＳ Ｐゴシック" panose="020B0600070205080204" pitchFamily="50" charset="-128"/>
              <a:ea typeface="ＭＳ Ｐゴシック" panose="020B0600070205080204" pitchFamily="50" charset="-128"/>
            </a:rPr>
            <a:t>％を超えたことによる平成</a:t>
          </a:r>
          <a:r>
            <a:rPr kumimoji="1" lang="en-US" altLang="ja-JP" sz="1100">
              <a:latin typeface="ＭＳ Ｐゴシック" panose="020B0600070205080204" pitchFamily="50" charset="-128"/>
              <a:ea typeface="ＭＳ Ｐゴシック" panose="020B0600070205080204" pitchFamily="50" charset="-128"/>
            </a:rPr>
            <a:t>21</a:t>
          </a:r>
          <a:r>
            <a:rPr kumimoji="1" lang="ja-JP" altLang="en-US" sz="1100">
              <a:latin typeface="ＭＳ Ｐゴシック" panose="020B0600070205080204" pitchFamily="50" charset="-128"/>
              <a:ea typeface="ＭＳ Ｐゴシック" panose="020B0600070205080204" pitchFamily="50" charset="-128"/>
            </a:rPr>
            <a:t>年度の公債費負担適正化計画策定以降、町債の繰上償還等公債費の圧縮および適切な町債残高の管理に努めており、今後の各施設の老朽化に伴う維持修繕費の増嵩も視野に、引き続き普通建設事業の計画的な実施等による町債残高の適切な管理等の取組を進め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49276</xdr:rowOff>
    </xdr:from>
    <xdr:to>
      <xdr:col>24</xdr:col>
      <xdr:colOff>25400</xdr:colOff>
      <xdr:row>79</xdr:row>
      <xdr:rowOff>161289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736576"/>
          <a:ext cx="0" cy="969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133366</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677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161289</xdr:rowOff>
    </xdr:from>
    <xdr:to>
      <xdr:col>24</xdr:col>
      <xdr:colOff>114300</xdr:colOff>
      <xdr:row>79</xdr:row>
      <xdr:rowOff>161289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705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135653</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48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49276</xdr:rowOff>
    </xdr:from>
    <xdr:to>
      <xdr:col>24</xdr:col>
      <xdr:colOff>114300</xdr:colOff>
      <xdr:row>74</xdr:row>
      <xdr:rowOff>49276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73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124714</xdr:rowOff>
    </xdr:from>
    <xdr:to>
      <xdr:col>24</xdr:col>
      <xdr:colOff>25400</xdr:colOff>
      <xdr:row>75</xdr:row>
      <xdr:rowOff>156718</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298346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107714</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37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124714</xdr:rowOff>
    </xdr:from>
    <xdr:to>
      <xdr:col>19</xdr:col>
      <xdr:colOff>187325</xdr:colOff>
      <xdr:row>75</xdr:row>
      <xdr:rowOff>129286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3098800" y="129834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129286</xdr:rowOff>
    </xdr:from>
    <xdr:to>
      <xdr:col>15</xdr:col>
      <xdr:colOff>98425</xdr:colOff>
      <xdr:row>75</xdr:row>
      <xdr:rowOff>133858</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29880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23622</xdr:rowOff>
    </xdr:from>
    <xdr:to>
      <xdr:col>15</xdr:col>
      <xdr:colOff>149225</xdr:colOff>
      <xdr:row>77</xdr:row>
      <xdr:rowOff>125222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109999</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133858</xdr:rowOff>
    </xdr:from>
    <xdr:to>
      <xdr:col>11</xdr:col>
      <xdr:colOff>9525</xdr:colOff>
      <xdr:row>76</xdr:row>
      <xdr:rowOff>26415</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2992608"/>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5335</xdr:rowOff>
    </xdr:from>
    <xdr:to>
      <xdr:col>11</xdr:col>
      <xdr:colOff>60325</xdr:colOff>
      <xdr:row>77</xdr:row>
      <xdr:rowOff>106935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91712</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105918</xdr:rowOff>
    </xdr:from>
    <xdr:to>
      <xdr:col>24</xdr:col>
      <xdr:colOff>76200</xdr:colOff>
      <xdr:row>76</xdr:row>
      <xdr:rowOff>36069</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122445</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80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73914</xdr:rowOff>
    </xdr:from>
    <xdr:to>
      <xdr:col>20</xdr:col>
      <xdr:colOff>38100</xdr:colOff>
      <xdr:row>76</xdr:row>
      <xdr:rowOff>4065</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29326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14241</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7015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78486</xdr:rowOff>
    </xdr:from>
    <xdr:to>
      <xdr:col>15</xdr:col>
      <xdr:colOff>149225</xdr:colOff>
      <xdr:row>76</xdr:row>
      <xdr:rowOff>8635</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29372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18813</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70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83058</xdr:rowOff>
    </xdr:from>
    <xdr:to>
      <xdr:col>11</xdr:col>
      <xdr:colOff>60325</xdr:colOff>
      <xdr:row>76</xdr:row>
      <xdr:rowOff>13208</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294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23385</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71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147065</xdr:rowOff>
    </xdr:from>
    <xdr:to>
      <xdr:col>6</xdr:col>
      <xdr:colOff>171450</xdr:colOff>
      <xdr:row>76</xdr:row>
      <xdr:rowOff>77215</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87393</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ポイント減少し、類似団体平均を</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ポイント上回り、全国平均を</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ポイント、滋賀県平均を</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ポイント下回る結果となった。主な要因は、一部事務組合に対する負担金を含む補助費等の減を受けた経常一般財源充当額の減少によるものである。</a:t>
          </a: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140716</xdr:rowOff>
    </xdr:from>
    <xdr:to>
      <xdr:col>82</xdr:col>
      <xdr:colOff>107950</xdr:colOff>
      <xdr:row>81</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56566"/>
          <a:ext cx="0" cy="1243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156227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387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12700</xdr:rowOff>
    </xdr:from>
    <xdr:to>
      <xdr:col>82</xdr:col>
      <xdr:colOff>196850</xdr:colOff>
      <xdr:row>81</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390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55643</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40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140716</xdr:rowOff>
    </xdr:from>
    <xdr:to>
      <xdr:col>82</xdr:col>
      <xdr:colOff>196850</xdr:colOff>
      <xdr:row>73</xdr:row>
      <xdr:rowOff>140716</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56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83566</xdr:rowOff>
    </xdr:from>
    <xdr:to>
      <xdr:col>82</xdr:col>
      <xdr:colOff>107950</xdr:colOff>
      <xdr:row>75</xdr:row>
      <xdr:rowOff>168148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5671800" y="12942316"/>
          <a:ext cx="8382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35577</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2722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19050</xdr:rowOff>
    </xdr:from>
    <xdr:to>
      <xdr:col>82</xdr:col>
      <xdr:colOff>158750</xdr:colOff>
      <xdr:row>75</xdr:row>
      <xdr:rowOff>120650</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62992</xdr:rowOff>
    </xdr:from>
    <xdr:to>
      <xdr:col>78</xdr:col>
      <xdr:colOff>69850</xdr:colOff>
      <xdr:row>75</xdr:row>
      <xdr:rowOff>168148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4782800" y="12921742"/>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151638</xdr:rowOff>
    </xdr:from>
    <xdr:to>
      <xdr:col>78</xdr:col>
      <xdr:colOff>120650</xdr:colOff>
      <xdr:row>75</xdr:row>
      <xdr:rowOff>81788</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2838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91965</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2607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152146</xdr:rowOff>
    </xdr:from>
    <xdr:to>
      <xdr:col>73</xdr:col>
      <xdr:colOff>180975</xdr:colOff>
      <xdr:row>75</xdr:row>
      <xdr:rowOff>62992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3893800" y="1283944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110490</xdr:rowOff>
    </xdr:from>
    <xdr:to>
      <xdr:col>74</xdr:col>
      <xdr:colOff>31750</xdr:colOff>
      <xdr:row>75</xdr:row>
      <xdr:rowOff>40640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279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50817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256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152146</xdr:rowOff>
    </xdr:from>
    <xdr:to>
      <xdr:col>69</xdr:col>
      <xdr:colOff>92075</xdr:colOff>
      <xdr:row>75</xdr:row>
      <xdr:rowOff>136144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2839446"/>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53340</xdr:rowOff>
    </xdr:from>
    <xdr:to>
      <xdr:col>69</xdr:col>
      <xdr:colOff>142875</xdr:colOff>
      <xdr:row>74</xdr:row>
      <xdr:rowOff>154940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274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165117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250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133350</xdr:rowOff>
    </xdr:from>
    <xdr:to>
      <xdr:col>65</xdr:col>
      <xdr:colOff>53975</xdr:colOff>
      <xdr:row>75</xdr:row>
      <xdr:rowOff>63500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73677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32766</xdr:rowOff>
    </xdr:from>
    <xdr:to>
      <xdr:col>82</xdr:col>
      <xdr:colOff>158750</xdr:colOff>
      <xdr:row>75</xdr:row>
      <xdr:rowOff>134366</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289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4843</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2863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117348</xdr:rowOff>
    </xdr:from>
    <xdr:to>
      <xdr:col>78</xdr:col>
      <xdr:colOff>120650</xdr:colOff>
      <xdr:row>76</xdr:row>
      <xdr:rowOff>47498</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297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32275</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0624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12192</xdr:rowOff>
    </xdr:from>
    <xdr:to>
      <xdr:col>74</xdr:col>
      <xdr:colOff>31750</xdr:colOff>
      <xdr:row>75</xdr:row>
      <xdr:rowOff>113792</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287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98569</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2957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101346</xdr:rowOff>
    </xdr:from>
    <xdr:to>
      <xdr:col>69</xdr:col>
      <xdr:colOff>142875</xdr:colOff>
      <xdr:row>75</xdr:row>
      <xdr:rowOff>31496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2788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16273</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2875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85344</xdr:rowOff>
    </xdr:from>
    <xdr:to>
      <xdr:col>65</xdr:col>
      <xdr:colOff>53975</xdr:colOff>
      <xdr:row>76</xdr:row>
      <xdr:rowOff>15494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2944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271</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03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126528</xdr:rowOff>
    </xdr:from>
    <xdr:to>
      <xdr:col>29</xdr:col>
      <xdr:colOff>127000</xdr:colOff>
      <xdr:row>19</xdr:row>
      <xdr:rowOff>134803</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1553"/>
          <a:ext cx="0" cy="120842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106880</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412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134803</xdr:rowOff>
    </xdr:from>
    <xdr:to>
      <xdr:col>30</xdr:col>
      <xdr:colOff>25400</xdr:colOff>
      <xdr:row>19</xdr:row>
      <xdr:rowOff>134803</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4399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41455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126528</xdr:rowOff>
    </xdr:from>
    <xdr:to>
      <xdr:col>30</xdr:col>
      <xdr:colOff>25400</xdr:colOff>
      <xdr:row>12</xdr:row>
      <xdr:rowOff>126528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15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71549</xdr:rowOff>
    </xdr:from>
    <xdr:to>
      <xdr:col>29</xdr:col>
      <xdr:colOff>127000</xdr:colOff>
      <xdr:row>17</xdr:row>
      <xdr:rowOff>165172</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3033824"/>
          <a:ext cx="647700" cy="936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103600</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30658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131523</xdr:rowOff>
    </xdr:from>
    <xdr:to>
      <xdr:col>29</xdr:col>
      <xdr:colOff>177800</xdr:colOff>
      <xdr:row>18</xdr:row>
      <xdr:rowOff>61673</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3093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165172</xdr:rowOff>
    </xdr:from>
    <xdr:to>
      <xdr:col>26</xdr:col>
      <xdr:colOff>50800</xdr:colOff>
      <xdr:row>18</xdr:row>
      <xdr:rowOff>41460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3127447"/>
          <a:ext cx="698500" cy="477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21418</xdr:rowOff>
    </xdr:from>
    <xdr:to>
      <xdr:col>26</xdr:col>
      <xdr:colOff>101600</xdr:colOff>
      <xdr:row>18</xdr:row>
      <xdr:rowOff>123018</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3155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107795</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3241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32356</xdr:rowOff>
    </xdr:from>
    <xdr:to>
      <xdr:col>22</xdr:col>
      <xdr:colOff>114300</xdr:colOff>
      <xdr:row>18</xdr:row>
      <xdr:rowOff>41460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3606800" y="3166081"/>
          <a:ext cx="698500" cy="91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61040</xdr:rowOff>
    </xdr:from>
    <xdr:to>
      <xdr:col>22</xdr:col>
      <xdr:colOff>165100</xdr:colOff>
      <xdr:row>18</xdr:row>
      <xdr:rowOff>162640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31947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147417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3281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32356</xdr:rowOff>
    </xdr:from>
    <xdr:to>
      <xdr:col>18</xdr:col>
      <xdr:colOff>177800</xdr:colOff>
      <xdr:row>18</xdr:row>
      <xdr:rowOff>56833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3166081"/>
          <a:ext cx="698500" cy="244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74985</xdr:rowOff>
    </xdr:from>
    <xdr:to>
      <xdr:col>19</xdr:col>
      <xdr:colOff>38100</xdr:colOff>
      <xdr:row>19</xdr:row>
      <xdr:rowOff>5135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208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161362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3295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102239</xdr:rowOff>
    </xdr:from>
    <xdr:to>
      <xdr:col>15</xdr:col>
      <xdr:colOff>101600</xdr:colOff>
      <xdr:row>19</xdr:row>
      <xdr:rowOff>32389</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2359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17166</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3322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20749</xdr:rowOff>
    </xdr:from>
    <xdr:to>
      <xdr:col>29</xdr:col>
      <xdr:colOff>177800</xdr:colOff>
      <xdr:row>17</xdr:row>
      <xdr:rowOff>122349</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29830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37276</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2828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114372</xdr:rowOff>
    </xdr:from>
    <xdr:to>
      <xdr:col>26</xdr:col>
      <xdr:colOff>101600</xdr:colOff>
      <xdr:row>18</xdr:row>
      <xdr:rowOff>44522</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30766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54699</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28455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162110</xdr:rowOff>
    </xdr:from>
    <xdr:to>
      <xdr:col>22</xdr:col>
      <xdr:colOff>165100</xdr:colOff>
      <xdr:row>18</xdr:row>
      <xdr:rowOff>92260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31243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102437</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2893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153006</xdr:rowOff>
    </xdr:from>
    <xdr:to>
      <xdr:col>19</xdr:col>
      <xdr:colOff>38100</xdr:colOff>
      <xdr:row>18</xdr:row>
      <xdr:rowOff>83156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31152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93333</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2884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6033</xdr:rowOff>
    </xdr:from>
    <xdr:to>
      <xdr:col>15</xdr:col>
      <xdr:colOff>101600</xdr:colOff>
      <xdr:row>18</xdr:row>
      <xdr:rowOff>107633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31397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117810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2908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0" name="人口1人当たり決算額の推移グラフ枠445">
          <a:extLst>
            <a:ext uri="{FF2B5EF4-FFF2-40B4-BE49-F238E27FC236}">
              <a16:creationId xmlns:a16="http://schemas.microsoft.com/office/drawing/2014/main" id="{00000000-0008-0000-0500-000064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128737</xdr:rowOff>
    </xdr:from>
    <xdr:to>
      <xdr:col>29</xdr:col>
      <xdr:colOff>127000</xdr:colOff>
      <xdr:row>37</xdr:row>
      <xdr:rowOff>152626</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flipV="1">
          <a:off x="5651500" y="6053287"/>
          <a:ext cx="0" cy="12240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124703</xdr:rowOff>
    </xdr:from>
    <xdr:ext cx="762000" cy="259045"/>
    <xdr:sp macro="" textlink="">
      <xdr:nvSpPr>
        <xdr:cNvPr id="102" name="人口1人当たり決算額の推移最小値テキスト445">
          <a:extLst>
            <a:ext uri="{FF2B5EF4-FFF2-40B4-BE49-F238E27FC236}">
              <a16:creationId xmlns:a16="http://schemas.microsoft.com/office/drawing/2014/main" id="{00000000-0008-0000-0500-000066000000}"/>
            </a:ext>
          </a:extLst>
        </xdr:cNvPr>
        <xdr:cNvSpPr txBox="1"/>
      </xdr:nvSpPr>
      <xdr:spPr>
        <a:xfrm>
          <a:off x="5740400" y="724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152626</xdr:rowOff>
    </xdr:from>
    <xdr:to>
      <xdr:col>30</xdr:col>
      <xdr:colOff>25400</xdr:colOff>
      <xdr:row>37</xdr:row>
      <xdr:rowOff>152626</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5562600" y="72773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43664</xdr:rowOff>
    </xdr:from>
    <xdr:ext cx="762000" cy="259045"/>
    <xdr:sp macro="" textlink="">
      <xdr:nvSpPr>
        <xdr:cNvPr id="104" name="人口1人当たり決算額の推移最大値テキスト445">
          <a:extLst>
            <a:ext uri="{FF2B5EF4-FFF2-40B4-BE49-F238E27FC236}">
              <a16:creationId xmlns:a16="http://schemas.microsoft.com/office/drawing/2014/main" id="{00000000-0008-0000-0500-000068000000}"/>
            </a:ext>
          </a:extLst>
        </xdr:cNvPr>
        <xdr:cNvSpPr txBox="1"/>
      </xdr:nvSpPr>
      <xdr:spPr>
        <a:xfrm>
          <a:off x="5740400" y="5796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128737</xdr:rowOff>
    </xdr:from>
    <xdr:to>
      <xdr:col>30</xdr:col>
      <xdr:colOff>25400</xdr:colOff>
      <xdr:row>33</xdr:row>
      <xdr:rowOff>128737</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60532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88778</xdr:rowOff>
    </xdr:from>
    <xdr:to>
      <xdr:col>29</xdr:col>
      <xdr:colOff>127000</xdr:colOff>
      <xdr:row>37</xdr:row>
      <xdr:rowOff>98013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003800" y="7213478"/>
          <a:ext cx="647700" cy="92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35417</xdr:rowOff>
    </xdr:from>
    <xdr:ext cx="762000" cy="259045"/>
    <xdr:sp macro="" textlink="">
      <xdr:nvSpPr>
        <xdr:cNvPr id="107" name="人口1人当たり決算額の推移平均値テキスト445">
          <a:extLst>
            <a:ext uri="{FF2B5EF4-FFF2-40B4-BE49-F238E27FC236}">
              <a16:creationId xmlns:a16="http://schemas.microsoft.com/office/drawing/2014/main" id="{00000000-0008-0000-0500-00006B000000}"/>
            </a:ext>
          </a:extLst>
        </xdr:cNvPr>
        <xdr:cNvSpPr txBox="1"/>
      </xdr:nvSpPr>
      <xdr:spPr>
        <a:xfrm>
          <a:off x="5740400" y="66457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190340</xdr:rowOff>
    </xdr:from>
    <xdr:to>
      <xdr:col>29</xdr:col>
      <xdr:colOff>177800</xdr:colOff>
      <xdr:row>35</xdr:row>
      <xdr:rowOff>291940</xdr:rowOff>
    </xdr:to>
    <xdr:sp macro="" textlink="">
      <xdr:nvSpPr>
        <xdr:cNvPr id="108" name="フローチャート: 判断 107">
          <a:extLst>
            <a:ext uri="{FF2B5EF4-FFF2-40B4-BE49-F238E27FC236}">
              <a16:creationId xmlns:a16="http://schemas.microsoft.com/office/drawing/2014/main" id="{00000000-0008-0000-0500-00006C000000}"/>
            </a:ext>
          </a:extLst>
        </xdr:cNvPr>
        <xdr:cNvSpPr/>
      </xdr:nvSpPr>
      <xdr:spPr bwMode="auto">
        <a:xfrm>
          <a:off x="5600700" y="6800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39355</xdr:rowOff>
    </xdr:from>
    <xdr:to>
      <xdr:col>26</xdr:col>
      <xdr:colOff>50800</xdr:colOff>
      <xdr:row>37</xdr:row>
      <xdr:rowOff>88778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4305300" y="7164055"/>
          <a:ext cx="698500" cy="494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156690</xdr:rowOff>
    </xdr:from>
    <xdr:to>
      <xdr:col>26</xdr:col>
      <xdr:colOff>101600</xdr:colOff>
      <xdr:row>35</xdr:row>
      <xdr:rowOff>258290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4953000" y="6767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268467</xdr:rowOff>
    </xdr:from>
    <xdr:ext cx="7366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4622800" y="6535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133127</xdr:rowOff>
    </xdr:from>
    <xdr:to>
      <xdr:col>22</xdr:col>
      <xdr:colOff>114300</xdr:colOff>
      <xdr:row>37</xdr:row>
      <xdr:rowOff>39355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3606800" y="7086377"/>
          <a:ext cx="698500" cy="77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152324</xdr:rowOff>
    </xdr:from>
    <xdr:to>
      <xdr:col>22</xdr:col>
      <xdr:colOff>165100</xdr:colOff>
      <xdr:row>35</xdr:row>
      <xdr:rowOff>253924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254500" y="6762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264101</xdr:rowOff>
    </xdr:from>
    <xdr:ext cx="7620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3924300" y="6531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30256</xdr:rowOff>
    </xdr:from>
    <xdr:to>
      <xdr:col>18</xdr:col>
      <xdr:colOff>177800</xdr:colOff>
      <xdr:row>36</xdr:row>
      <xdr:rowOff>133127</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2908300" y="6983506"/>
          <a:ext cx="698500" cy="1028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193198</xdr:rowOff>
    </xdr:from>
    <xdr:to>
      <xdr:col>19</xdr:col>
      <xdr:colOff>38100</xdr:colOff>
      <xdr:row>35</xdr:row>
      <xdr:rowOff>294798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3556000" y="6803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304975</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225800" y="657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241706</xdr:rowOff>
    </xdr:from>
    <xdr:to>
      <xdr:col>15</xdr:col>
      <xdr:colOff>101600</xdr:colOff>
      <xdr:row>36</xdr:row>
      <xdr:rowOff>406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2857500" y="6852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10583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2527300" y="662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47213</xdr:rowOff>
    </xdr:from>
    <xdr:to>
      <xdr:col>29</xdr:col>
      <xdr:colOff>177800</xdr:colOff>
      <xdr:row>37</xdr:row>
      <xdr:rowOff>148813</xdr:rowOff>
    </xdr:to>
    <xdr:sp macro="" textlink="">
      <xdr:nvSpPr>
        <xdr:cNvPr id="125" name="楕円 124">
          <a:extLst>
            <a:ext uri="{FF2B5EF4-FFF2-40B4-BE49-F238E27FC236}">
              <a16:creationId xmlns:a16="http://schemas.microsoft.com/office/drawing/2014/main" id="{00000000-0008-0000-0500-00007D000000}"/>
            </a:ext>
          </a:extLst>
        </xdr:cNvPr>
        <xdr:cNvSpPr/>
      </xdr:nvSpPr>
      <xdr:spPr bwMode="auto">
        <a:xfrm>
          <a:off x="5600700" y="71719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127240</xdr:rowOff>
    </xdr:from>
    <xdr:ext cx="762000" cy="259045"/>
    <xdr:sp macro="" textlink="">
      <xdr:nvSpPr>
        <xdr:cNvPr id="126" name="人口1人当たり決算額の推移該当値テキスト445">
          <a:extLst>
            <a:ext uri="{FF2B5EF4-FFF2-40B4-BE49-F238E27FC236}">
              <a16:creationId xmlns:a16="http://schemas.microsoft.com/office/drawing/2014/main" id="{00000000-0008-0000-0500-00007E000000}"/>
            </a:ext>
          </a:extLst>
        </xdr:cNvPr>
        <xdr:cNvSpPr txBox="1"/>
      </xdr:nvSpPr>
      <xdr:spPr>
        <a:xfrm>
          <a:off x="5740400" y="708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37978</xdr:rowOff>
    </xdr:from>
    <xdr:to>
      <xdr:col>26</xdr:col>
      <xdr:colOff>101600</xdr:colOff>
      <xdr:row>37</xdr:row>
      <xdr:rowOff>139578</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4953000" y="7162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124355</xdr:rowOff>
    </xdr:from>
    <xdr:ext cx="7366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622800" y="72490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160005</xdr:rowOff>
    </xdr:from>
    <xdr:to>
      <xdr:col>22</xdr:col>
      <xdr:colOff>165100</xdr:colOff>
      <xdr:row>37</xdr:row>
      <xdr:rowOff>90155</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254500" y="71132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74932</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924300" y="7199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82327</xdr:rowOff>
    </xdr:from>
    <xdr:to>
      <xdr:col>19</xdr:col>
      <xdr:colOff>38100</xdr:colOff>
      <xdr:row>37</xdr:row>
      <xdr:rowOff>12477</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3556000" y="70355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168704</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225800" y="7121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322356</xdr:rowOff>
    </xdr:from>
    <xdr:to>
      <xdr:col>15</xdr:col>
      <xdr:colOff>101600</xdr:colOff>
      <xdr:row>36</xdr:row>
      <xdr:rowOff>81056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2857500" y="6932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65833</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2527300" y="7019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11,239
11,003
44.55
11,563,716
11,066,448
351,864
4,179,255
6,966,321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77303</xdr:rowOff>
    </xdr:from>
    <xdr:to>
      <xdr:col>24</xdr:col>
      <xdr:colOff>62865</xdr:colOff>
      <xdr:row>39</xdr:row>
      <xdr:rowOff>10704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20803"/>
          <a:ext cx="1270" cy="1476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0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10704</xdr:rowOff>
    </xdr:from>
    <xdr:to>
      <xdr:col>24</xdr:col>
      <xdr:colOff>152400</xdr:colOff>
      <xdr:row>39</xdr:row>
      <xdr:rowOff>10704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97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23980</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6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77303</xdr:rowOff>
    </xdr:from>
    <xdr:to>
      <xdr:col>24</xdr:col>
      <xdr:colOff>152400</xdr:colOff>
      <xdr:row>30</xdr:row>
      <xdr:rowOff>77303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20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21612</xdr:rowOff>
    </xdr:from>
    <xdr:to>
      <xdr:col>24</xdr:col>
      <xdr:colOff>63500</xdr:colOff>
      <xdr:row>35</xdr:row>
      <xdr:rowOff>11554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850912"/>
          <a:ext cx="838200" cy="161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79508</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02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101081</xdr:rowOff>
    </xdr:from>
    <xdr:to>
      <xdr:col>24</xdr:col>
      <xdr:colOff>114300</xdr:colOff>
      <xdr:row>36</xdr:row>
      <xdr:rowOff>31231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1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11554</xdr:rowOff>
    </xdr:from>
    <xdr:to>
      <xdr:col>19</xdr:col>
      <xdr:colOff>177800</xdr:colOff>
      <xdr:row>35</xdr:row>
      <xdr:rowOff>86610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012304"/>
          <a:ext cx="889000" cy="75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28419</xdr:rowOff>
    </xdr:from>
    <xdr:to>
      <xdr:col>20</xdr:col>
      <xdr:colOff>38100</xdr:colOff>
      <xdr:row>36</xdr:row>
      <xdr:rowOff>130019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0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121146</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293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78816</xdr:rowOff>
    </xdr:from>
    <xdr:to>
      <xdr:col>15</xdr:col>
      <xdr:colOff>50800</xdr:colOff>
      <xdr:row>35</xdr:row>
      <xdr:rowOff>86610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079566"/>
          <a:ext cx="889000" cy="7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80235</xdr:rowOff>
    </xdr:from>
    <xdr:to>
      <xdr:col>15</xdr:col>
      <xdr:colOff>101600</xdr:colOff>
      <xdr:row>37</xdr:row>
      <xdr:rowOff>10385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5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1512</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345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78816</xdr:rowOff>
    </xdr:from>
    <xdr:to>
      <xdr:col>10</xdr:col>
      <xdr:colOff>114300</xdr:colOff>
      <xdr:row>35</xdr:row>
      <xdr:rowOff>105497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079566"/>
          <a:ext cx="889000" cy="2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98980</xdr:rowOff>
    </xdr:from>
    <xdr:to>
      <xdr:col>10</xdr:col>
      <xdr:colOff>165100</xdr:colOff>
      <xdr:row>37</xdr:row>
      <xdr:rowOff>29130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7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20257</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6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137886</xdr:rowOff>
    </xdr:from>
    <xdr:to>
      <xdr:col>6</xdr:col>
      <xdr:colOff>38100</xdr:colOff>
      <xdr:row>37</xdr:row>
      <xdr:rowOff>68036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1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59163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02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142262</xdr:rowOff>
    </xdr:from>
    <xdr:to>
      <xdr:col>24</xdr:col>
      <xdr:colOff>114300</xdr:colOff>
      <xdr:row>34</xdr:row>
      <xdr:rowOff>72412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0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165139</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51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132204</xdr:rowOff>
    </xdr:from>
    <xdr:to>
      <xdr:col>20</xdr:col>
      <xdr:colOff>38100</xdr:colOff>
      <xdr:row>35</xdr:row>
      <xdr:rowOff>62354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96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78881</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736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35810</xdr:rowOff>
    </xdr:from>
    <xdr:to>
      <xdr:col>15</xdr:col>
      <xdr:colOff>101600</xdr:colOff>
      <xdr:row>35</xdr:row>
      <xdr:rowOff>137410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3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153937</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811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28016</xdr:rowOff>
    </xdr:from>
    <xdr:to>
      <xdr:col>10</xdr:col>
      <xdr:colOff>165100</xdr:colOff>
      <xdr:row>35</xdr:row>
      <xdr:rowOff>129616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2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146143</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803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54697</xdr:rowOff>
    </xdr:from>
    <xdr:to>
      <xdr:col>6</xdr:col>
      <xdr:colOff>38100</xdr:colOff>
      <xdr:row>35</xdr:row>
      <xdr:rowOff>156297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5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1374</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5830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119454</xdr:rowOff>
    </xdr:from>
    <xdr:to>
      <xdr:col>24</xdr:col>
      <xdr:colOff>62865</xdr:colOff>
      <xdr:row>57</xdr:row>
      <xdr:rowOff>128186</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691954"/>
          <a:ext cx="1270" cy="1208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132013</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990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128186</xdr:rowOff>
    </xdr:from>
    <xdr:to>
      <xdr:col>24</xdr:col>
      <xdr:colOff>152400</xdr:colOff>
      <xdr:row>57</xdr:row>
      <xdr:rowOff>128186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9900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66131</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467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119454</xdr:rowOff>
    </xdr:from>
    <xdr:to>
      <xdr:col>24</xdr:col>
      <xdr:colOff>152400</xdr:colOff>
      <xdr:row>50</xdr:row>
      <xdr:rowOff>119454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69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15867</xdr:rowOff>
    </xdr:from>
    <xdr:to>
      <xdr:col>24</xdr:col>
      <xdr:colOff>63500</xdr:colOff>
      <xdr:row>56</xdr:row>
      <xdr:rowOff>69360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3797300" y="9445617"/>
          <a:ext cx="838200" cy="22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28614</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629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50187</xdr:rowOff>
    </xdr:from>
    <xdr:to>
      <xdr:col>24</xdr:col>
      <xdr:colOff>114300</xdr:colOff>
      <xdr:row>56</xdr:row>
      <xdr:rowOff>151787</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65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69360</xdr:rowOff>
    </xdr:from>
    <xdr:to>
      <xdr:col>19</xdr:col>
      <xdr:colOff>177800</xdr:colOff>
      <xdr:row>56</xdr:row>
      <xdr:rowOff>161352</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908300" y="9670560"/>
          <a:ext cx="889000" cy="91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92409</xdr:rowOff>
    </xdr:from>
    <xdr:to>
      <xdr:col>20</xdr:col>
      <xdr:colOff>38100</xdr:colOff>
      <xdr:row>57</xdr:row>
      <xdr:rowOff>22559</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6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13686</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9786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161352</xdr:rowOff>
    </xdr:from>
    <xdr:to>
      <xdr:col>15</xdr:col>
      <xdr:colOff>50800</xdr:colOff>
      <xdr:row>57</xdr:row>
      <xdr:rowOff>3732</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019300" y="9762552"/>
          <a:ext cx="889000" cy="1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108712</xdr:rowOff>
    </xdr:from>
    <xdr:to>
      <xdr:col>15</xdr:col>
      <xdr:colOff>101600</xdr:colOff>
      <xdr:row>57</xdr:row>
      <xdr:rowOff>38862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70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55389</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08795" y="9485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3732</xdr:rowOff>
    </xdr:from>
    <xdr:to>
      <xdr:col>10</xdr:col>
      <xdr:colOff>114300</xdr:colOff>
      <xdr:row>57</xdr:row>
      <xdr:rowOff>30334</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1130300" y="9776382"/>
          <a:ext cx="889000" cy="26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134540</xdr:rowOff>
    </xdr:from>
    <xdr:to>
      <xdr:col>10</xdr:col>
      <xdr:colOff>165100</xdr:colOff>
      <xdr:row>57</xdr:row>
      <xdr:rowOff>64690</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73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55817</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52111" y="982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163546</xdr:rowOff>
    </xdr:from>
    <xdr:to>
      <xdr:col>6</xdr:col>
      <xdr:colOff>38100</xdr:colOff>
      <xdr:row>57</xdr:row>
      <xdr:rowOff>93696</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7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84823</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63111" y="985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136517</xdr:rowOff>
    </xdr:from>
    <xdr:to>
      <xdr:col>24</xdr:col>
      <xdr:colOff>114300</xdr:colOff>
      <xdr:row>55</xdr:row>
      <xdr:rowOff>66667</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394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159394</xdr:rowOff>
    </xdr:from>
    <xdr:ext cx="599010"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246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18560</xdr:rowOff>
    </xdr:from>
    <xdr:to>
      <xdr:col>20</xdr:col>
      <xdr:colOff>38100</xdr:colOff>
      <xdr:row>56</xdr:row>
      <xdr:rowOff>120160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61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136687</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497795" y="9394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110552</xdr:rowOff>
    </xdr:from>
    <xdr:to>
      <xdr:col>15</xdr:col>
      <xdr:colOff>101600</xdr:colOff>
      <xdr:row>57</xdr:row>
      <xdr:rowOff>40702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71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31829</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08795" y="980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124382</xdr:rowOff>
    </xdr:from>
    <xdr:to>
      <xdr:col>10</xdr:col>
      <xdr:colOff>165100</xdr:colOff>
      <xdr:row>57</xdr:row>
      <xdr:rowOff>54532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972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71059</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19795" y="950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150984</xdr:rowOff>
    </xdr:from>
    <xdr:to>
      <xdr:col>6</xdr:col>
      <xdr:colOff>38100</xdr:colOff>
      <xdr:row>57</xdr:row>
      <xdr:rowOff>81134</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9752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97661</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63111" y="952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106134</xdr:rowOff>
    </xdr:from>
    <xdr:to>
      <xdr:col>24</xdr:col>
      <xdr:colOff>62865</xdr:colOff>
      <xdr:row>79</xdr:row>
      <xdr:rowOff>44335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79084"/>
          <a:ext cx="1270" cy="1309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48162</xdr:rowOff>
    </xdr:from>
    <xdr:ext cx="249299"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927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44335</xdr:rowOff>
    </xdr:from>
    <xdr:to>
      <xdr:col>24</xdr:col>
      <xdr:colOff>152400</xdr:colOff>
      <xdr:row>79</xdr:row>
      <xdr:rowOff>44335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88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52811</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205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106134</xdr:rowOff>
    </xdr:from>
    <xdr:to>
      <xdr:col>24</xdr:col>
      <xdr:colOff>152400</xdr:colOff>
      <xdr:row>71</xdr:row>
      <xdr:rowOff>106134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7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168427</xdr:rowOff>
    </xdr:from>
    <xdr:to>
      <xdr:col>24</xdr:col>
      <xdr:colOff>63500</xdr:colOff>
      <xdr:row>79</xdr:row>
      <xdr:rowOff>18066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3797300" y="13541527"/>
          <a:ext cx="838200" cy="2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129875</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600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106998</xdr:rowOff>
    </xdr:from>
    <xdr:to>
      <xdr:col>24</xdr:col>
      <xdr:colOff>114300</xdr:colOff>
      <xdr:row>78</xdr:row>
      <xdr:rowOff>37148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308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168427</xdr:rowOff>
    </xdr:from>
    <xdr:to>
      <xdr:col>19</xdr:col>
      <xdr:colOff>177800</xdr:colOff>
      <xdr:row>79</xdr:row>
      <xdr:rowOff>6674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541527"/>
          <a:ext cx="889000" cy="9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162034</xdr:rowOff>
    </xdr:from>
    <xdr:to>
      <xdr:col>20</xdr:col>
      <xdr:colOff>38100</xdr:colOff>
      <xdr:row>78</xdr:row>
      <xdr:rowOff>92184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108711</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62428" y="13138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6674</xdr:rowOff>
    </xdr:from>
    <xdr:to>
      <xdr:col>15</xdr:col>
      <xdr:colOff>50800</xdr:colOff>
      <xdr:row>79</xdr:row>
      <xdr:rowOff>20332</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551224"/>
          <a:ext cx="889000" cy="1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163595</xdr:rowOff>
    </xdr:from>
    <xdr:to>
      <xdr:col>15</xdr:col>
      <xdr:colOff>101600</xdr:colOff>
      <xdr:row>78</xdr:row>
      <xdr:rowOff>93745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6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110272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314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168466</xdr:rowOff>
    </xdr:from>
    <xdr:to>
      <xdr:col>10</xdr:col>
      <xdr:colOff>114300</xdr:colOff>
      <xdr:row>79</xdr:row>
      <xdr:rowOff>20332</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1130300" y="13541566"/>
          <a:ext cx="889000" cy="2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149307</xdr:rowOff>
    </xdr:from>
    <xdr:to>
      <xdr:col>10</xdr:col>
      <xdr:colOff>165100</xdr:colOff>
      <xdr:row>78</xdr:row>
      <xdr:rowOff>79457</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5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95984</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126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150318</xdr:rowOff>
    </xdr:from>
    <xdr:to>
      <xdr:col>6</xdr:col>
      <xdr:colOff>38100</xdr:colOff>
      <xdr:row>78</xdr:row>
      <xdr:rowOff>80468</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351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96995</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127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138716</xdr:rowOff>
    </xdr:from>
    <xdr:to>
      <xdr:col>24</xdr:col>
      <xdr:colOff>114300</xdr:colOff>
      <xdr:row>79</xdr:row>
      <xdr:rowOff>68866</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51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53643</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426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117627</xdr:rowOff>
    </xdr:from>
    <xdr:to>
      <xdr:col>20</xdr:col>
      <xdr:colOff>38100</xdr:colOff>
      <xdr:row>79</xdr:row>
      <xdr:rowOff>47777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49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38904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58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127324</xdr:rowOff>
    </xdr:from>
    <xdr:to>
      <xdr:col>15</xdr:col>
      <xdr:colOff>101600</xdr:colOff>
      <xdr:row>79</xdr:row>
      <xdr:rowOff>57474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50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48601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593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140982</xdr:rowOff>
    </xdr:from>
    <xdr:to>
      <xdr:col>10</xdr:col>
      <xdr:colOff>165100</xdr:colOff>
      <xdr:row>79</xdr:row>
      <xdr:rowOff>71132</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51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62259</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606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117666</xdr:rowOff>
    </xdr:from>
    <xdr:to>
      <xdr:col>6</xdr:col>
      <xdr:colOff>38100</xdr:colOff>
      <xdr:row>79</xdr:row>
      <xdr:rowOff>47816</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49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38943</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583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144323</xdr:rowOff>
    </xdr:from>
    <xdr:to>
      <xdr:col>24</xdr:col>
      <xdr:colOff>62865</xdr:colOff>
      <xdr:row>97</xdr:row>
      <xdr:rowOff>132868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403373"/>
          <a:ext cx="1270" cy="1360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136695</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6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132868</xdr:rowOff>
    </xdr:from>
    <xdr:to>
      <xdr:col>24</xdr:col>
      <xdr:colOff>152400</xdr:colOff>
      <xdr:row>97</xdr:row>
      <xdr:rowOff>132868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63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91000</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78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144323</xdr:rowOff>
    </xdr:from>
    <xdr:to>
      <xdr:col>24</xdr:col>
      <xdr:colOff>152400</xdr:colOff>
      <xdr:row>89</xdr:row>
      <xdr:rowOff>144323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403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153225</xdr:rowOff>
    </xdr:from>
    <xdr:to>
      <xdr:col>24</xdr:col>
      <xdr:colOff>63500</xdr:colOff>
      <xdr:row>94</xdr:row>
      <xdr:rowOff>156324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098075"/>
          <a:ext cx="838200" cy="17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85717</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020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107290</xdr:rowOff>
    </xdr:from>
    <xdr:to>
      <xdr:col>24</xdr:col>
      <xdr:colOff>114300</xdr:colOff>
      <xdr:row>95</xdr:row>
      <xdr:rowOff>37440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22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156324</xdr:rowOff>
    </xdr:from>
    <xdr:to>
      <xdr:col>19</xdr:col>
      <xdr:colOff>177800</xdr:colOff>
      <xdr:row>95</xdr:row>
      <xdr:rowOff>84544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272624"/>
          <a:ext cx="889000" cy="99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1575</xdr:rowOff>
    </xdr:from>
    <xdr:to>
      <xdr:col>20</xdr:col>
      <xdr:colOff>38100</xdr:colOff>
      <xdr:row>95</xdr:row>
      <xdr:rowOff>103175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28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94302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38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80874</xdr:rowOff>
    </xdr:from>
    <xdr:to>
      <xdr:col>15</xdr:col>
      <xdr:colOff>50800</xdr:colOff>
      <xdr:row>95</xdr:row>
      <xdr:rowOff>84544</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197174"/>
          <a:ext cx="889000" cy="175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113728</xdr:rowOff>
    </xdr:from>
    <xdr:to>
      <xdr:col>15</xdr:col>
      <xdr:colOff>101600</xdr:colOff>
      <xdr:row>96</xdr:row>
      <xdr:rowOff>43878</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4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35005</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49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80874</xdr:rowOff>
    </xdr:from>
    <xdr:to>
      <xdr:col>10</xdr:col>
      <xdr:colOff>114300</xdr:colOff>
      <xdr:row>95</xdr:row>
      <xdr:rowOff>159969</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197174"/>
          <a:ext cx="889000" cy="250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149898</xdr:rowOff>
    </xdr:from>
    <xdr:to>
      <xdr:col>10</xdr:col>
      <xdr:colOff>165100</xdr:colOff>
      <xdr:row>95</xdr:row>
      <xdr:rowOff>80048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26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71175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35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64821</xdr:rowOff>
    </xdr:from>
    <xdr:to>
      <xdr:col>6</xdr:col>
      <xdr:colOff>38100</xdr:colOff>
      <xdr:row>96</xdr:row>
      <xdr:rowOff>166421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524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157548</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61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102425</xdr:rowOff>
    </xdr:from>
    <xdr:to>
      <xdr:col>24</xdr:col>
      <xdr:colOff>114300</xdr:colOff>
      <xdr:row>94</xdr:row>
      <xdr:rowOff>32575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04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125302</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5898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105524</xdr:rowOff>
    </xdr:from>
    <xdr:to>
      <xdr:col>20</xdr:col>
      <xdr:colOff>38100</xdr:colOff>
      <xdr:row>95</xdr:row>
      <xdr:rowOff>35674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22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52201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5997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33744</xdr:rowOff>
    </xdr:from>
    <xdr:to>
      <xdr:col>15</xdr:col>
      <xdr:colOff>101600</xdr:colOff>
      <xdr:row>95</xdr:row>
      <xdr:rowOff>135344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32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151871</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096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30074</xdr:rowOff>
    </xdr:from>
    <xdr:to>
      <xdr:col>10</xdr:col>
      <xdr:colOff>165100</xdr:colOff>
      <xdr:row>94</xdr:row>
      <xdr:rowOff>131674</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14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148201</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5921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109169</xdr:rowOff>
    </xdr:from>
    <xdr:to>
      <xdr:col>6</xdr:col>
      <xdr:colOff>38100</xdr:colOff>
      <xdr:row>96</xdr:row>
      <xdr:rowOff>39319</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39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55846</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17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67382</xdr:rowOff>
    </xdr:from>
    <xdr:to>
      <xdr:col>54</xdr:col>
      <xdr:colOff>189865</xdr:colOff>
      <xdr:row>37</xdr:row>
      <xdr:rowOff>116051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82332"/>
          <a:ext cx="1270" cy="1077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119878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6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116051</xdr:rowOff>
    </xdr:from>
    <xdr:to>
      <xdr:col>55</xdr:col>
      <xdr:colOff>88900</xdr:colOff>
      <xdr:row>37</xdr:row>
      <xdr:rowOff>116051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5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14059</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57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67382</xdr:rowOff>
    </xdr:from>
    <xdr:to>
      <xdr:col>55</xdr:col>
      <xdr:colOff>88900</xdr:colOff>
      <xdr:row>31</xdr:row>
      <xdr:rowOff>67382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8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81449</xdr:rowOff>
    </xdr:from>
    <xdr:to>
      <xdr:col>55</xdr:col>
      <xdr:colOff>0</xdr:colOff>
      <xdr:row>36</xdr:row>
      <xdr:rowOff>123302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253649"/>
          <a:ext cx="838200" cy="41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14851</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15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163424</xdr:rowOff>
    </xdr:from>
    <xdr:to>
      <xdr:col>55</xdr:col>
      <xdr:colOff>50800</xdr:colOff>
      <xdr:row>36</xdr:row>
      <xdr:rowOff>93574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16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123302</xdr:rowOff>
    </xdr:from>
    <xdr:to>
      <xdr:col>50</xdr:col>
      <xdr:colOff>114300</xdr:colOff>
      <xdr:row>36</xdr:row>
      <xdr:rowOff>158350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295502"/>
          <a:ext cx="889000" cy="35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34246</xdr:rowOff>
    </xdr:from>
    <xdr:to>
      <xdr:col>50</xdr:col>
      <xdr:colOff>165100</xdr:colOff>
      <xdr:row>36</xdr:row>
      <xdr:rowOff>135846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0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152373</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5981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149896</xdr:rowOff>
    </xdr:from>
    <xdr:to>
      <xdr:col>45</xdr:col>
      <xdr:colOff>177800</xdr:colOff>
      <xdr:row>36</xdr:row>
      <xdr:rowOff>158350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322096"/>
          <a:ext cx="889000" cy="8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54176</xdr:rowOff>
    </xdr:from>
    <xdr:to>
      <xdr:col>46</xdr:col>
      <xdr:colOff>38100</xdr:colOff>
      <xdr:row>36</xdr:row>
      <xdr:rowOff>155776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2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853</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01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118063</xdr:rowOff>
    </xdr:from>
    <xdr:to>
      <xdr:col>41</xdr:col>
      <xdr:colOff>50800</xdr:colOff>
      <xdr:row>36</xdr:row>
      <xdr:rowOff>149896</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947363"/>
          <a:ext cx="889000" cy="374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91399</xdr:rowOff>
    </xdr:from>
    <xdr:to>
      <xdr:col>41</xdr:col>
      <xdr:colOff>101600</xdr:colOff>
      <xdr:row>37</xdr:row>
      <xdr:rowOff>21549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26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38076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038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23029</xdr:rowOff>
    </xdr:from>
    <xdr:to>
      <xdr:col>36</xdr:col>
      <xdr:colOff>165100</xdr:colOff>
      <xdr:row>34</xdr:row>
      <xdr:rowOff>124629</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85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141156</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627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30649</xdr:rowOff>
    </xdr:from>
    <xdr:to>
      <xdr:col>55</xdr:col>
      <xdr:colOff>50800</xdr:colOff>
      <xdr:row>36</xdr:row>
      <xdr:rowOff>132249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20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9076</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181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72502</xdr:rowOff>
    </xdr:from>
    <xdr:to>
      <xdr:col>50</xdr:col>
      <xdr:colOff>165100</xdr:colOff>
      <xdr:row>37</xdr:row>
      <xdr:rowOff>2652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24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165229</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337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107550</xdr:rowOff>
    </xdr:from>
    <xdr:to>
      <xdr:col>46</xdr:col>
      <xdr:colOff>38100</xdr:colOff>
      <xdr:row>37</xdr:row>
      <xdr:rowOff>37700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27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28827</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372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99096</xdr:rowOff>
    </xdr:from>
    <xdr:to>
      <xdr:col>41</xdr:col>
      <xdr:colOff>101600</xdr:colOff>
      <xdr:row>37</xdr:row>
      <xdr:rowOff>29246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27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20373</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36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67263</xdr:rowOff>
    </xdr:from>
    <xdr:to>
      <xdr:col>36</xdr:col>
      <xdr:colOff>165100</xdr:colOff>
      <xdr:row>34</xdr:row>
      <xdr:rowOff>168863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89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159990</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989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93511</xdr:rowOff>
    </xdr:from>
    <xdr:to>
      <xdr:col>54</xdr:col>
      <xdr:colOff>189865</xdr:colOff>
      <xdr:row>58</xdr:row>
      <xdr:rowOff>163192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837461"/>
          <a:ext cx="1270" cy="1269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167019</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1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163192</xdr:rowOff>
    </xdr:from>
    <xdr:to>
      <xdr:col>55</xdr:col>
      <xdr:colOff>88900</xdr:colOff>
      <xdr:row>58</xdr:row>
      <xdr:rowOff>163192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07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40188</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612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93511</xdr:rowOff>
    </xdr:from>
    <xdr:to>
      <xdr:col>55</xdr:col>
      <xdr:colOff>88900</xdr:colOff>
      <xdr:row>51</xdr:row>
      <xdr:rowOff>93511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837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144363</xdr:rowOff>
    </xdr:from>
    <xdr:to>
      <xdr:col>55</xdr:col>
      <xdr:colOff>0</xdr:colOff>
      <xdr:row>57</xdr:row>
      <xdr:rowOff>136003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745563"/>
          <a:ext cx="838200" cy="163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87743</xdr:rowOff>
    </xdr:from>
    <xdr:ext cx="599010"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8603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109316</xdr:rowOff>
    </xdr:from>
    <xdr:to>
      <xdr:col>55</xdr:col>
      <xdr:colOff>50800</xdr:colOff>
      <xdr:row>58</xdr:row>
      <xdr:rowOff>39466</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88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136003</xdr:rowOff>
    </xdr:from>
    <xdr:to>
      <xdr:col>50</xdr:col>
      <xdr:colOff>114300</xdr:colOff>
      <xdr:row>58</xdr:row>
      <xdr:rowOff>67396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908653"/>
          <a:ext cx="889000" cy="10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149525</xdr:rowOff>
    </xdr:from>
    <xdr:to>
      <xdr:col>50</xdr:col>
      <xdr:colOff>165100</xdr:colOff>
      <xdr:row>58</xdr:row>
      <xdr:rowOff>79675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9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70802</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1001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67396</xdr:rowOff>
    </xdr:from>
    <xdr:to>
      <xdr:col>45</xdr:col>
      <xdr:colOff>177800</xdr:colOff>
      <xdr:row>58</xdr:row>
      <xdr:rowOff>149782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10011496"/>
          <a:ext cx="889000" cy="8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155562</xdr:rowOff>
    </xdr:from>
    <xdr:to>
      <xdr:col>46</xdr:col>
      <xdr:colOff>38100</xdr:colOff>
      <xdr:row>58</xdr:row>
      <xdr:rowOff>85712</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928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102239</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70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20562</xdr:rowOff>
    </xdr:from>
    <xdr:to>
      <xdr:col>41</xdr:col>
      <xdr:colOff>50800</xdr:colOff>
      <xdr:row>58</xdr:row>
      <xdr:rowOff>149782</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964662"/>
          <a:ext cx="889000" cy="129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1381</xdr:rowOff>
    </xdr:from>
    <xdr:to>
      <xdr:col>41</xdr:col>
      <xdr:colOff>101600</xdr:colOff>
      <xdr:row>58</xdr:row>
      <xdr:rowOff>102981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94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119508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720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155963</xdr:rowOff>
    </xdr:from>
    <xdr:to>
      <xdr:col>36</xdr:col>
      <xdr:colOff>165100</xdr:colOff>
      <xdr:row>58</xdr:row>
      <xdr:rowOff>86113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92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77240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1002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93563</xdr:rowOff>
    </xdr:from>
    <xdr:to>
      <xdr:col>55</xdr:col>
      <xdr:colOff>50800</xdr:colOff>
      <xdr:row>57</xdr:row>
      <xdr:rowOff>23713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69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116440</xdr:rowOff>
    </xdr:from>
    <xdr:ext cx="599010"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546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85203</xdr:rowOff>
    </xdr:from>
    <xdr:to>
      <xdr:col>50</xdr:col>
      <xdr:colOff>165100</xdr:colOff>
      <xdr:row>58</xdr:row>
      <xdr:rowOff>15353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85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31880</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39795" y="963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16596</xdr:rowOff>
    </xdr:from>
    <xdr:to>
      <xdr:col>46</xdr:col>
      <xdr:colOff>38100</xdr:colOff>
      <xdr:row>58</xdr:row>
      <xdr:rowOff>118196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96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109323</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05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98982</xdr:rowOff>
    </xdr:from>
    <xdr:to>
      <xdr:col>41</xdr:col>
      <xdr:colOff>101600</xdr:colOff>
      <xdr:row>59</xdr:row>
      <xdr:rowOff>29132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1004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20259</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10135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141212</xdr:rowOff>
    </xdr:from>
    <xdr:to>
      <xdr:col>36</xdr:col>
      <xdr:colOff>165100</xdr:colOff>
      <xdr:row>58</xdr:row>
      <xdr:rowOff>71362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913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87889</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672795" y="9689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25976</xdr:rowOff>
    </xdr:from>
    <xdr:to>
      <xdr:col>54</xdr:col>
      <xdr:colOff>189865</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27476"/>
          <a:ext cx="1270" cy="1485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144103</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02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25976</xdr:rowOff>
    </xdr:from>
    <xdr:to>
      <xdr:col>55</xdr:col>
      <xdr:colOff>88900</xdr:colOff>
      <xdr:row>70</xdr:row>
      <xdr:rowOff>25976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2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150675</xdr:rowOff>
    </xdr:from>
    <xdr:to>
      <xdr:col>55</xdr:col>
      <xdr:colOff>0</xdr:colOff>
      <xdr:row>78</xdr:row>
      <xdr:rowOff>62078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180875"/>
          <a:ext cx="838200" cy="254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145638</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47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167211</xdr:rowOff>
    </xdr:from>
    <xdr:to>
      <xdr:col>55</xdr:col>
      <xdr:colOff>50800</xdr:colOff>
      <xdr:row>78</xdr:row>
      <xdr:rowOff>97361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68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62078</xdr:rowOff>
    </xdr:from>
    <xdr:to>
      <xdr:col>50</xdr:col>
      <xdr:colOff>114300</xdr:colOff>
      <xdr:row>78</xdr:row>
      <xdr:rowOff>104361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435178"/>
          <a:ext cx="889000" cy="42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23228</xdr:rowOff>
    </xdr:from>
    <xdr:to>
      <xdr:col>50</xdr:col>
      <xdr:colOff>165100</xdr:colOff>
      <xdr:row>78</xdr:row>
      <xdr:rowOff>124828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9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115955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48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104361</xdr:rowOff>
    </xdr:from>
    <xdr:to>
      <xdr:col>45</xdr:col>
      <xdr:colOff>177800</xdr:colOff>
      <xdr:row>78</xdr:row>
      <xdr:rowOff>116887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477461"/>
          <a:ext cx="889000" cy="12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19817</xdr:rowOff>
    </xdr:from>
    <xdr:to>
      <xdr:col>46</xdr:col>
      <xdr:colOff>38100</xdr:colOff>
      <xdr:row>78</xdr:row>
      <xdr:rowOff>121417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9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137944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6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42573</xdr:rowOff>
    </xdr:from>
    <xdr:to>
      <xdr:col>41</xdr:col>
      <xdr:colOff>50800</xdr:colOff>
      <xdr:row>78</xdr:row>
      <xdr:rowOff>116887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415673"/>
          <a:ext cx="889000" cy="7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33662</xdr:rowOff>
    </xdr:from>
    <xdr:to>
      <xdr:col>41</xdr:col>
      <xdr:colOff>101600</xdr:colOff>
      <xdr:row>78</xdr:row>
      <xdr:rowOff>135262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06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151789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18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19645</xdr:rowOff>
    </xdr:from>
    <xdr:to>
      <xdr:col>36</xdr:col>
      <xdr:colOff>165100</xdr:colOff>
      <xdr:row>78</xdr:row>
      <xdr:rowOff>121245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9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112372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485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99875</xdr:rowOff>
    </xdr:from>
    <xdr:to>
      <xdr:col>55</xdr:col>
      <xdr:colOff>50800</xdr:colOff>
      <xdr:row>77</xdr:row>
      <xdr:rowOff>30025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13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122752</xdr:rowOff>
    </xdr:from>
    <xdr:ext cx="599010"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2981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11278</xdr:rowOff>
    </xdr:from>
    <xdr:to>
      <xdr:col>50</xdr:col>
      <xdr:colOff>165100</xdr:colOff>
      <xdr:row>78</xdr:row>
      <xdr:rowOff>112878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38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129405</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15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53561</xdr:rowOff>
    </xdr:from>
    <xdr:to>
      <xdr:col>46</xdr:col>
      <xdr:colOff>38100</xdr:colOff>
      <xdr:row>78</xdr:row>
      <xdr:rowOff>155161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2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146288</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51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66087</xdr:rowOff>
    </xdr:from>
    <xdr:to>
      <xdr:col>41</xdr:col>
      <xdr:colOff>101600</xdr:colOff>
      <xdr:row>78</xdr:row>
      <xdr:rowOff>167687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3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158814</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531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163223</xdr:rowOff>
    </xdr:from>
    <xdr:to>
      <xdr:col>36</xdr:col>
      <xdr:colOff>165100</xdr:colOff>
      <xdr:row>78</xdr:row>
      <xdr:rowOff>93373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364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109900</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140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66063</xdr:rowOff>
    </xdr:from>
    <xdr:to>
      <xdr:col>54</xdr:col>
      <xdr:colOff>189865</xdr:colOff>
      <xdr:row>98</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839463"/>
          <a:ext cx="1270" cy="1102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12740</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614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66063</xdr:rowOff>
    </xdr:from>
    <xdr:to>
      <xdr:col>55</xdr:col>
      <xdr:colOff>88900</xdr:colOff>
      <xdr:row>92</xdr:row>
      <xdr:rowOff>66063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83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131931</xdr:rowOff>
    </xdr:from>
    <xdr:to>
      <xdr:col>55</xdr:col>
      <xdr:colOff>0</xdr:colOff>
      <xdr:row>97</xdr:row>
      <xdr:rowOff>139576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762581"/>
          <a:ext cx="838200" cy="7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164268</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52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141391</xdr:rowOff>
    </xdr:from>
    <xdr:to>
      <xdr:col>55</xdr:col>
      <xdr:colOff>50800</xdr:colOff>
      <xdr:row>97</xdr:row>
      <xdr:rowOff>71541</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60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125019</xdr:rowOff>
    </xdr:from>
    <xdr:to>
      <xdr:col>50</xdr:col>
      <xdr:colOff>114300</xdr:colOff>
      <xdr:row>97</xdr:row>
      <xdr:rowOff>139576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755669"/>
          <a:ext cx="889000" cy="14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160631</xdr:rowOff>
    </xdr:from>
    <xdr:to>
      <xdr:col>50</xdr:col>
      <xdr:colOff>165100</xdr:colOff>
      <xdr:row>97</xdr:row>
      <xdr:rowOff>90781</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6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107308</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39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125019</xdr:rowOff>
    </xdr:from>
    <xdr:to>
      <xdr:col>45</xdr:col>
      <xdr:colOff>177800</xdr:colOff>
      <xdr:row>98</xdr:row>
      <xdr:rowOff>38650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755669"/>
          <a:ext cx="889000" cy="8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14345</xdr:rowOff>
    </xdr:from>
    <xdr:to>
      <xdr:col>46</xdr:col>
      <xdr:colOff>38100</xdr:colOff>
      <xdr:row>97</xdr:row>
      <xdr:rowOff>115945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4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132472</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42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80136</xdr:rowOff>
    </xdr:from>
    <xdr:to>
      <xdr:col>41</xdr:col>
      <xdr:colOff>50800</xdr:colOff>
      <xdr:row>98</xdr:row>
      <xdr:rowOff>38650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710786"/>
          <a:ext cx="889000" cy="129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39463</xdr:rowOff>
    </xdr:from>
    <xdr:to>
      <xdr:col>41</xdr:col>
      <xdr:colOff>101600</xdr:colOff>
      <xdr:row>97</xdr:row>
      <xdr:rowOff>141063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7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157590</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44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15839</xdr:rowOff>
    </xdr:from>
    <xdr:to>
      <xdr:col>36</xdr:col>
      <xdr:colOff>165100</xdr:colOff>
      <xdr:row>97</xdr:row>
      <xdr:rowOff>117439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646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133966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42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81131</xdr:rowOff>
    </xdr:from>
    <xdr:to>
      <xdr:col>55</xdr:col>
      <xdr:colOff>50800</xdr:colOff>
      <xdr:row>98</xdr:row>
      <xdr:rowOff>11281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71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59558</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690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88776</xdr:rowOff>
    </xdr:from>
    <xdr:to>
      <xdr:col>50</xdr:col>
      <xdr:colOff>165100</xdr:colOff>
      <xdr:row>98</xdr:row>
      <xdr:rowOff>18926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71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10053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812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74219</xdr:rowOff>
    </xdr:from>
    <xdr:to>
      <xdr:col>46</xdr:col>
      <xdr:colOff>38100</xdr:colOff>
      <xdr:row>98</xdr:row>
      <xdr:rowOff>4369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704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166946</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79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159300</xdr:rowOff>
    </xdr:from>
    <xdr:to>
      <xdr:col>41</xdr:col>
      <xdr:colOff>101600</xdr:colOff>
      <xdr:row>98</xdr:row>
      <xdr:rowOff>89450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8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80577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88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29336</xdr:rowOff>
    </xdr:from>
    <xdr:to>
      <xdr:col>36</xdr:col>
      <xdr:colOff>165100</xdr:colOff>
      <xdr:row>97</xdr:row>
      <xdr:rowOff>130936</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659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122063</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752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31229</xdr:rowOff>
    </xdr:from>
    <xdr:to>
      <xdr:col>85</xdr:col>
      <xdr:colOff>126364</xdr:colOff>
      <xdr:row>38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346179"/>
          <a:ext cx="1269" cy="11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49086</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5641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149356</xdr:rowOff>
    </xdr:from>
    <xdr:ext cx="599010"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512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31229</xdr:rowOff>
    </xdr:from>
    <xdr:to>
      <xdr:col>86</xdr:col>
      <xdr:colOff>25400</xdr:colOff>
      <xdr:row>31</xdr:row>
      <xdr:rowOff>31229</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346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25291</xdr:rowOff>
    </xdr:from>
    <xdr:to>
      <xdr:col>85</xdr:col>
      <xdr:colOff>127000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540391"/>
          <a:ext cx="8382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137986</xdr:rowOff>
    </xdr:from>
    <xdr:ext cx="469744"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310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115109</xdr:rowOff>
    </xdr:from>
    <xdr:to>
      <xdr:col>85</xdr:col>
      <xdr:colOff>177800</xdr:colOff>
      <xdr:row>38</xdr:row>
      <xdr:rowOff>45259</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45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22068</xdr:rowOff>
    </xdr:from>
    <xdr:to>
      <xdr:col>81</xdr:col>
      <xdr:colOff>50800</xdr:colOff>
      <xdr:row>38</xdr:row>
      <xdr:rowOff>25291</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537168"/>
          <a:ext cx="889000" cy="3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106256</xdr:rowOff>
    </xdr:from>
    <xdr:to>
      <xdr:col>81</xdr:col>
      <xdr:colOff>101600</xdr:colOff>
      <xdr:row>38</xdr:row>
      <xdr:rowOff>36406</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44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52933</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46428" y="622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22068</xdr:rowOff>
    </xdr:from>
    <xdr:to>
      <xdr:col>76</xdr:col>
      <xdr:colOff>114300</xdr:colOff>
      <xdr:row>38</xdr:row>
      <xdr:rowOff>24211</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3703300" y="6537168"/>
          <a:ext cx="889000" cy="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89426</xdr:rowOff>
    </xdr:from>
    <xdr:to>
      <xdr:col>76</xdr:col>
      <xdr:colOff>165100</xdr:colOff>
      <xdr:row>38</xdr:row>
      <xdr:rowOff>19576</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43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36103</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57428" y="6208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24211</xdr:rowOff>
    </xdr:from>
    <xdr:to>
      <xdr:col>71</xdr:col>
      <xdr:colOff>177800</xdr:colOff>
      <xdr:row>38</xdr:row>
      <xdr:rowOff>25234</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2814300" y="6539311"/>
          <a:ext cx="889000" cy="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92403</xdr:rowOff>
    </xdr:from>
    <xdr:to>
      <xdr:col>72</xdr:col>
      <xdr:colOff>38100</xdr:colOff>
      <xdr:row>38</xdr:row>
      <xdr:rowOff>22554</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43605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39080</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68428" y="6211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56587</xdr:rowOff>
    </xdr:from>
    <xdr:to>
      <xdr:col>67</xdr:col>
      <xdr:colOff>101600</xdr:colOff>
      <xdr:row>37</xdr:row>
      <xdr:rowOff>158187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40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3264</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47111" y="617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93536</xdr:rowOff>
    </xdr:from>
    <xdr:ext cx="249299"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43718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145941</xdr:rowOff>
    </xdr:from>
    <xdr:to>
      <xdr:col>81</xdr:col>
      <xdr:colOff>101600</xdr:colOff>
      <xdr:row>38</xdr:row>
      <xdr:rowOff>76091</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48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38</xdr:row>
      <xdr:rowOff>67218</xdr:rowOff>
    </xdr:from>
    <xdr:ext cx="313932"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324333" y="65823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142718</xdr:rowOff>
    </xdr:from>
    <xdr:to>
      <xdr:col>76</xdr:col>
      <xdr:colOff>165100</xdr:colOff>
      <xdr:row>38</xdr:row>
      <xdr:rowOff>72868</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486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63995</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3017" y="65790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144861</xdr:rowOff>
    </xdr:from>
    <xdr:to>
      <xdr:col>72</xdr:col>
      <xdr:colOff>38100</xdr:colOff>
      <xdr:row>38</xdr:row>
      <xdr:rowOff>75011</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488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66138</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4017" y="6581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145884</xdr:rowOff>
    </xdr:from>
    <xdr:to>
      <xdr:col>67</xdr:col>
      <xdr:colOff>101600</xdr:colOff>
      <xdr:row>38</xdr:row>
      <xdr:rowOff>76034</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489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38</xdr:row>
      <xdr:rowOff>67161</xdr:rowOff>
    </xdr:from>
    <xdr:ext cx="313932"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57333" y="65822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4535</xdr:rowOff>
    </xdr:from>
    <xdr:to>
      <xdr:col>67</xdr:col>
      <xdr:colOff>101600</xdr:colOff>
      <xdr:row>51</xdr:row>
      <xdr:rowOff>106135</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49</xdr:row>
      <xdr:rowOff>122662</xdr:rowOff>
    </xdr:from>
    <xdr:ext cx="313932"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57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17983</xdr:rowOff>
    </xdr:from>
    <xdr:to>
      <xdr:col>85</xdr:col>
      <xdr:colOff>126364</xdr:colOff>
      <xdr:row>79</xdr:row>
      <xdr:rowOff>102033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019483"/>
          <a:ext cx="1269" cy="1627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105860</xdr:rowOff>
    </xdr:from>
    <xdr:ext cx="534377"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65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102033</xdr:rowOff>
    </xdr:from>
    <xdr:to>
      <xdr:col>86</xdr:col>
      <xdr:colOff>25400</xdr:colOff>
      <xdr:row>79</xdr:row>
      <xdr:rowOff>102033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646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136110</xdr:rowOff>
    </xdr:from>
    <xdr:ext cx="599010"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794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17983</xdr:rowOff>
    </xdr:from>
    <xdr:to>
      <xdr:col>86</xdr:col>
      <xdr:colOff>25400</xdr:colOff>
      <xdr:row>70</xdr:row>
      <xdr:rowOff>17983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019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2756</xdr:rowOff>
    </xdr:from>
    <xdr:to>
      <xdr:col>85</xdr:col>
      <xdr:colOff>127000</xdr:colOff>
      <xdr:row>79</xdr:row>
      <xdr:rowOff>19444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5481300" y="13547306"/>
          <a:ext cx="838200" cy="1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119676</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978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96799</xdr:rowOff>
    </xdr:from>
    <xdr:to>
      <xdr:col>85</xdr:col>
      <xdr:colOff>177800</xdr:colOff>
      <xdr:row>77</xdr:row>
      <xdr:rowOff>26949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126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14872</xdr:rowOff>
    </xdr:from>
    <xdr:to>
      <xdr:col>81</xdr:col>
      <xdr:colOff>50800</xdr:colOff>
      <xdr:row>79</xdr:row>
      <xdr:rowOff>19444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4592300" y="1355942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35230</xdr:rowOff>
    </xdr:from>
    <xdr:to>
      <xdr:col>81</xdr:col>
      <xdr:colOff>101600</xdr:colOff>
      <xdr:row>76</xdr:row>
      <xdr:rowOff>136830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6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153357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84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165519</xdr:rowOff>
    </xdr:from>
    <xdr:to>
      <xdr:col>76</xdr:col>
      <xdr:colOff>114300</xdr:colOff>
      <xdr:row>79</xdr:row>
      <xdr:rowOff>14872</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3703300" y="13538619"/>
          <a:ext cx="889000" cy="20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55538</xdr:rowOff>
    </xdr:from>
    <xdr:to>
      <xdr:col>76</xdr:col>
      <xdr:colOff>165100</xdr:colOff>
      <xdr:row>76</xdr:row>
      <xdr:rowOff>157138</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85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2214</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860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1105</xdr:rowOff>
    </xdr:from>
    <xdr:to>
      <xdr:col>71</xdr:col>
      <xdr:colOff>177800</xdr:colOff>
      <xdr:row>78</xdr:row>
      <xdr:rowOff>165519</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2814300" y="13374205"/>
          <a:ext cx="889000" cy="164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85776</xdr:rowOff>
    </xdr:from>
    <xdr:to>
      <xdr:col>72</xdr:col>
      <xdr:colOff>38100</xdr:colOff>
      <xdr:row>77</xdr:row>
      <xdr:rowOff>15926</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115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32453</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891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145262</xdr:rowOff>
    </xdr:from>
    <xdr:to>
      <xdr:col>67</xdr:col>
      <xdr:colOff>101600</xdr:colOff>
      <xdr:row>77</xdr:row>
      <xdr:rowOff>75412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17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91939</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95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123406</xdr:rowOff>
    </xdr:from>
    <xdr:to>
      <xdr:col>85</xdr:col>
      <xdr:colOff>177800</xdr:colOff>
      <xdr:row>79</xdr:row>
      <xdr:rowOff>53556</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49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38333</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41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140094</xdr:rowOff>
    </xdr:from>
    <xdr:to>
      <xdr:col>81</xdr:col>
      <xdr:colOff>101600</xdr:colOff>
      <xdr:row>79</xdr:row>
      <xdr:rowOff>70244</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513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61371</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360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135522</xdr:rowOff>
    </xdr:from>
    <xdr:to>
      <xdr:col>76</xdr:col>
      <xdr:colOff>165100</xdr:colOff>
      <xdr:row>79</xdr:row>
      <xdr:rowOff>65672</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508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56799</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60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114719</xdr:rowOff>
    </xdr:from>
    <xdr:to>
      <xdr:col>72</xdr:col>
      <xdr:colOff>38100</xdr:colOff>
      <xdr:row>79</xdr:row>
      <xdr:rowOff>44869</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48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35996</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3580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121755</xdr:rowOff>
    </xdr:from>
    <xdr:to>
      <xdr:col>67</xdr:col>
      <xdr:colOff>101600</xdr:colOff>
      <xdr:row>78</xdr:row>
      <xdr:rowOff>51905</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32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43032</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341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27054</xdr:rowOff>
    </xdr:from>
    <xdr:to>
      <xdr:col>85</xdr:col>
      <xdr:colOff>126364</xdr:colOff>
      <xdr:row>99</xdr:row>
      <xdr:rowOff>21309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629004"/>
          <a:ext cx="1269" cy="1365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25136</xdr:rowOff>
    </xdr:from>
    <xdr:ext cx="469744"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6998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21309</xdr:rowOff>
    </xdr:from>
    <xdr:to>
      <xdr:col>86</xdr:col>
      <xdr:colOff>25400</xdr:colOff>
      <xdr:row>99</xdr:row>
      <xdr:rowOff>21309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6994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145181</xdr:rowOff>
    </xdr:from>
    <xdr:ext cx="599010"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40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27054</xdr:rowOff>
    </xdr:from>
    <xdr:to>
      <xdr:col>86</xdr:col>
      <xdr:colOff>25400</xdr:colOff>
      <xdr:row>91</xdr:row>
      <xdr:rowOff>27054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629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36396</xdr:rowOff>
    </xdr:from>
    <xdr:to>
      <xdr:col>85</xdr:col>
      <xdr:colOff>127000</xdr:colOff>
      <xdr:row>97</xdr:row>
      <xdr:rowOff>11798</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5481300" y="15981246"/>
          <a:ext cx="838200" cy="66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153533</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6127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3656</xdr:rowOff>
    </xdr:from>
    <xdr:to>
      <xdr:col>85</xdr:col>
      <xdr:colOff>177800</xdr:colOff>
      <xdr:row>97</xdr:row>
      <xdr:rowOff>105256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63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11798</xdr:rowOff>
    </xdr:from>
    <xdr:to>
      <xdr:col>81</xdr:col>
      <xdr:colOff>50800</xdr:colOff>
      <xdr:row>98</xdr:row>
      <xdr:rowOff>19349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4592300" y="16642448"/>
          <a:ext cx="889000" cy="179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477</xdr:rowOff>
    </xdr:from>
    <xdr:to>
      <xdr:col>81</xdr:col>
      <xdr:colOff>101600</xdr:colOff>
      <xdr:row>97</xdr:row>
      <xdr:rowOff>102077</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631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93204</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72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47978</xdr:rowOff>
    </xdr:from>
    <xdr:to>
      <xdr:col>76</xdr:col>
      <xdr:colOff>114300</xdr:colOff>
      <xdr:row>98</xdr:row>
      <xdr:rowOff>19349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3703300" y="16678628"/>
          <a:ext cx="889000" cy="142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140519</xdr:rowOff>
    </xdr:from>
    <xdr:to>
      <xdr:col>76</xdr:col>
      <xdr:colOff>165100</xdr:colOff>
      <xdr:row>97</xdr:row>
      <xdr:rowOff>70669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5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87196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3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47978</xdr:rowOff>
    </xdr:from>
    <xdr:to>
      <xdr:col>71</xdr:col>
      <xdr:colOff>177800</xdr:colOff>
      <xdr:row>98</xdr:row>
      <xdr:rowOff>60216</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2814300" y="16678628"/>
          <a:ext cx="889000" cy="183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124653</xdr:rowOff>
    </xdr:from>
    <xdr:to>
      <xdr:col>72</xdr:col>
      <xdr:colOff>38100</xdr:colOff>
      <xdr:row>97</xdr:row>
      <xdr:rowOff>54803</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58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71330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35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92664</xdr:rowOff>
    </xdr:from>
    <xdr:to>
      <xdr:col>67</xdr:col>
      <xdr:colOff>101600</xdr:colOff>
      <xdr:row>98</xdr:row>
      <xdr:rowOff>22814</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7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39341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498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157046</xdr:rowOff>
    </xdr:from>
    <xdr:to>
      <xdr:col>85</xdr:col>
      <xdr:colOff>177800</xdr:colOff>
      <xdr:row>93</xdr:row>
      <xdr:rowOff>87196</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5930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8473</xdr:rowOff>
    </xdr:from>
    <xdr:ext cx="599010"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5781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132448</xdr:rowOff>
    </xdr:from>
    <xdr:to>
      <xdr:col>81</xdr:col>
      <xdr:colOff>101600</xdr:colOff>
      <xdr:row>97</xdr:row>
      <xdr:rowOff>62598</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59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79125</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14111" y="16366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139999</xdr:rowOff>
    </xdr:from>
    <xdr:to>
      <xdr:col>76</xdr:col>
      <xdr:colOff>165100</xdr:colOff>
      <xdr:row>98</xdr:row>
      <xdr:rowOff>70149</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77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61276</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325111" y="16863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168628</xdr:rowOff>
    </xdr:from>
    <xdr:to>
      <xdr:col>72</xdr:col>
      <xdr:colOff>38100</xdr:colOff>
      <xdr:row>97</xdr:row>
      <xdr:rowOff>98778</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662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89905</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36111" y="16720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9416</xdr:rowOff>
    </xdr:from>
    <xdr:to>
      <xdr:col>67</xdr:col>
      <xdr:colOff>101600</xdr:colOff>
      <xdr:row>98</xdr:row>
      <xdr:rowOff>111016</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81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102143</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47111" y="1690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40442</xdr:rowOff>
    </xdr:from>
    <xdr:to>
      <xdr:col>116</xdr:col>
      <xdr:colOff>62864</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355392"/>
          <a:ext cx="1269" cy="1299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158569</xdr:rowOff>
    </xdr:from>
    <xdr:ext cx="534377"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513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40442</xdr:rowOff>
    </xdr:from>
    <xdr:to>
      <xdr:col>116</xdr:col>
      <xdr:colOff>152400</xdr:colOff>
      <xdr:row>31</xdr:row>
      <xdr:rowOff>40442</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355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122338</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294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99461</xdr:rowOff>
    </xdr:from>
    <xdr:to>
      <xdr:col>116</xdr:col>
      <xdr:colOff>114300</xdr:colOff>
      <xdr:row>38</xdr:row>
      <xdr:rowOff>29611</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44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146027</xdr:rowOff>
    </xdr:from>
    <xdr:to>
      <xdr:col>112</xdr:col>
      <xdr:colOff>38100</xdr:colOff>
      <xdr:row>38</xdr:row>
      <xdr:rowOff>76177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48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92704</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626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157206</xdr:rowOff>
    </xdr:from>
    <xdr:to>
      <xdr:col>107</xdr:col>
      <xdr:colOff>101600</xdr:colOff>
      <xdr:row>38</xdr:row>
      <xdr:rowOff>87356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500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103883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6276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160086</xdr:rowOff>
    </xdr:from>
    <xdr:to>
      <xdr:col>102</xdr:col>
      <xdr:colOff>165100</xdr:colOff>
      <xdr:row>38</xdr:row>
      <xdr:rowOff>90236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5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106763</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27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165915</xdr:rowOff>
    </xdr:from>
    <xdr:to>
      <xdr:col>98</xdr:col>
      <xdr:colOff>38100</xdr:colOff>
      <xdr:row>38</xdr:row>
      <xdr:rowOff>96065</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112592</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284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42621</xdr:rowOff>
    </xdr:from>
    <xdr:to>
      <xdr:col>116</xdr:col>
      <xdr:colOff>62864</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615121"/>
          <a:ext cx="1269" cy="1544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160748</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39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42621</xdr:rowOff>
    </xdr:from>
    <xdr:to>
      <xdr:col>116</xdr:col>
      <xdr:colOff>152400</xdr:colOff>
      <xdr:row>50</xdr:row>
      <xdr:rowOff>42621</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61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41135</xdr:rowOff>
    </xdr:from>
    <xdr:to>
      <xdr:col>116</xdr:col>
      <xdr:colOff>63500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1323300" y="10156685"/>
          <a:ext cx="838200" cy="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19994</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7926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168567</xdr:rowOff>
    </xdr:from>
    <xdr:to>
      <xdr:col>116</xdr:col>
      <xdr:colOff>114300</xdr:colOff>
      <xdr:row>58</xdr:row>
      <xdr:rowOff>98717</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94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41135</xdr:rowOff>
    </xdr:from>
    <xdr:to>
      <xdr:col>111</xdr:col>
      <xdr:colOff>177800</xdr:colOff>
      <xdr:row>59</xdr:row>
      <xdr:rowOff>41135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0434300" y="10156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140183</xdr:rowOff>
    </xdr:from>
    <xdr:to>
      <xdr:col>112</xdr:col>
      <xdr:colOff>38100</xdr:colOff>
      <xdr:row>58</xdr:row>
      <xdr:rowOff>70333</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91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86860</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68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41135</xdr:rowOff>
    </xdr:from>
    <xdr:to>
      <xdr:col>107</xdr:col>
      <xdr:colOff>50800</xdr:colOff>
      <xdr:row>59</xdr:row>
      <xdr:rowOff>41211</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9545300" y="10156685"/>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5461</xdr:rowOff>
    </xdr:from>
    <xdr:to>
      <xdr:col>107</xdr:col>
      <xdr:colOff>101600</xdr:colOff>
      <xdr:row>58</xdr:row>
      <xdr:rowOff>107061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94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123588</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72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41211</xdr:rowOff>
    </xdr:from>
    <xdr:to>
      <xdr:col>102</xdr:col>
      <xdr:colOff>114300</xdr:colOff>
      <xdr:row>59</xdr:row>
      <xdr:rowOff>41249</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8656300" y="10156761"/>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162585</xdr:rowOff>
    </xdr:from>
    <xdr:to>
      <xdr:col>102</xdr:col>
      <xdr:colOff>165100</xdr:colOff>
      <xdr:row>58</xdr:row>
      <xdr:rowOff>92735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9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109262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71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159842</xdr:rowOff>
    </xdr:from>
    <xdr:to>
      <xdr:col>98</xdr:col>
      <xdr:colOff>38100</xdr:colOff>
      <xdr:row>58</xdr:row>
      <xdr:rowOff>89992</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93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106519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70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161785</xdr:rowOff>
    </xdr:from>
    <xdr:to>
      <xdr:col>112</xdr:col>
      <xdr:colOff>38100</xdr:colOff>
      <xdr:row>59</xdr:row>
      <xdr:rowOff>91935</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1010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83062</xdr:rowOff>
    </xdr:from>
    <xdr:ext cx="313932"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66333" y="101986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161785</xdr:rowOff>
    </xdr:from>
    <xdr:to>
      <xdr:col>107</xdr:col>
      <xdr:colOff>101600</xdr:colOff>
      <xdr:row>59</xdr:row>
      <xdr:rowOff>91935</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1010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83062</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77333" y="101986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161861</xdr:rowOff>
    </xdr:from>
    <xdr:to>
      <xdr:col>102</xdr:col>
      <xdr:colOff>165100</xdr:colOff>
      <xdr:row>59</xdr:row>
      <xdr:rowOff>92011</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1010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83138</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88333" y="101986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161899</xdr:rowOff>
    </xdr:from>
    <xdr:to>
      <xdr:col>98</xdr:col>
      <xdr:colOff>38100</xdr:colOff>
      <xdr:row>59</xdr:row>
      <xdr:rowOff>92049</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1010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83176</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99333" y="101987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57267</xdr:rowOff>
    </xdr:from>
    <xdr:to>
      <xdr:col>116</xdr:col>
      <xdr:colOff>62864</xdr:colOff>
      <xdr:row>77</xdr:row>
      <xdr:rowOff>151245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58767"/>
          <a:ext cx="1269" cy="129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155072</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356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151245</xdr:rowOff>
    </xdr:from>
    <xdr:to>
      <xdr:col>116</xdr:col>
      <xdr:colOff>152400</xdr:colOff>
      <xdr:row>77</xdr:row>
      <xdr:rowOff>151245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352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3944</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3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57267</xdr:rowOff>
    </xdr:from>
    <xdr:to>
      <xdr:col>116</xdr:col>
      <xdr:colOff>152400</xdr:colOff>
      <xdr:row>70</xdr:row>
      <xdr:rowOff>57267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5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132956</xdr:rowOff>
    </xdr:from>
    <xdr:to>
      <xdr:col>116</xdr:col>
      <xdr:colOff>63500</xdr:colOff>
      <xdr:row>76</xdr:row>
      <xdr:rowOff>136020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3163156"/>
          <a:ext cx="838200" cy="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87957</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603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65080</xdr:rowOff>
    </xdr:from>
    <xdr:to>
      <xdr:col>116</xdr:col>
      <xdr:colOff>114300</xdr:colOff>
      <xdr:row>74</xdr:row>
      <xdr:rowOff>166680</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7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136020</xdr:rowOff>
    </xdr:from>
    <xdr:to>
      <xdr:col>111</xdr:col>
      <xdr:colOff>177800</xdr:colOff>
      <xdr:row>77</xdr:row>
      <xdr:rowOff>28006</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3166220"/>
          <a:ext cx="889000" cy="63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15954</xdr:rowOff>
    </xdr:from>
    <xdr:to>
      <xdr:col>112</xdr:col>
      <xdr:colOff>38100</xdr:colOff>
      <xdr:row>73</xdr:row>
      <xdr:rowOff>117554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531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134081</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307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24919</xdr:rowOff>
    </xdr:from>
    <xdr:to>
      <xdr:col>107</xdr:col>
      <xdr:colOff>50800</xdr:colOff>
      <xdr:row>77</xdr:row>
      <xdr:rowOff>28006</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9545300" y="13226569"/>
          <a:ext cx="889000" cy="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150073</xdr:rowOff>
    </xdr:from>
    <xdr:to>
      <xdr:col>107</xdr:col>
      <xdr:colOff>101600</xdr:colOff>
      <xdr:row>73</xdr:row>
      <xdr:rowOff>80223</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494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96750</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226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322</xdr:rowOff>
    </xdr:from>
    <xdr:to>
      <xdr:col>102</xdr:col>
      <xdr:colOff>114300</xdr:colOff>
      <xdr:row>77</xdr:row>
      <xdr:rowOff>24919</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656300" y="13201972"/>
          <a:ext cx="889000" cy="2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25875</xdr:rowOff>
    </xdr:from>
    <xdr:to>
      <xdr:col>102</xdr:col>
      <xdr:colOff>165100</xdr:colOff>
      <xdr:row>73</xdr:row>
      <xdr:rowOff>127475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54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144002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31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32276</xdr:rowOff>
    </xdr:from>
    <xdr:to>
      <xdr:col>98</xdr:col>
      <xdr:colOff>38100</xdr:colOff>
      <xdr:row>73</xdr:row>
      <xdr:rowOff>133876</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54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150403</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323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82156</xdr:rowOff>
    </xdr:from>
    <xdr:to>
      <xdr:col>116</xdr:col>
      <xdr:colOff>114300</xdr:colOff>
      <xdr:row>77</xdr:row>
      <xdr:rowOff>12306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311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60583</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309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85220</xdr:rowOff>
    </xdr:from>
    <xdr:to>
      <xdr:col>112</xdr:col>
      <xdr:colOff>38100</xdr:colOff>
      <xdr:row>77</xdr:row>
      <xdr:rowOff>15370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311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6497</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3208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148656</xdr:rowOff>
    </xdr:from>
    <xdr:to>
      <xdr:col>107</xdr:col>
      <xdr:colOff>101600</xdr:colOff>
      <xdr:row>77</xdr:row>
      <xdr:rowOff>78806</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317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69933</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3271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145569</xdr:rowOff>
    </xdr:from>
    <xdr:to>
      <xdr:col>102</xdr:col>
      <xdr:colOff>165100</xdr:colOff>
      <xdr:row>77</xdr:row>
      <xdr:rowOff>75719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317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66846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3268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120972</xdr:rowOff>
    </xdr:from>
    <xdr:to>
      <xdr:col>98</xdr:col>
      <xdr:colOff>38100</xdr:colOff>
      <xdr:row>77</xdr:row>
      <xdr:rowOff>51122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3151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42249</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324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性質別歳出総額は、住民一人当たりコストが</a:t>
          </a:r>
          <a:r>
            <a:rPr kumimoji="1" lang="en-US" altLang="ja-JP" sz="1300">
              <a:latin typeface="ＭＳ Ｐゴシック" panose="020B0600070205080204" pitchFamily="50" charset="-128"/>
              <a:ea typeface="ＭＳ Ｐゴシック" panose="020B0600070205080204" pitchFamily="50" charset="-128"/>
            </a:rPr>
            <a:t>984,647</a:t>
          </a:r>
          <a:r>
            <a:rPr kumimoji="1" lang="ja-JP" altLang="en-US" sz="1300">
              <a:latin typeface="ＭＳ Ｐゴシック" panose="020B0600070205080204" pitchFamily="50" charset="-128"/>
              <a:ea typeface="ＭＳ Ｐゴシック" panose="020B0600070205080204" pitchFamily="50" charset="-128"/>
            </a:rPr>
            <a:t>円となっており、この総額を各費目ごとに分類し、類似団体と比較すると、人件費、物件費、普通建設事業費、扶助費および積立金は上回っており、特に人件費、物件費および積立金は大きく上回っている。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については、年々増加傾向にあり、類似団体平均のみならず、全国平均および滋賀県平均を上回っていることから、今後も引き続いて集中改革プランおよびこれに基づく適正な定員管理の実施と併せて、事業の規模・内容について適正化を図りつつ、これによる結果を踏まえて、民間業務委託を始めとする民間活力の導入等により、人件費の抑制に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物件費についてはふるさと納税業務委託料の増、積立金については未来につなぐふるさと交竜基金積立金の増が主な増加要因である。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11,239
11,003
44.55
11,563,716
11,066,448
351,864
4,179,255
6,966,321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125603</xdr:rowOff>
    </xdr:from>
    <xdr:to>
      <xdr:col>24</xdr:col>
      <xdr:colOff>62865</xdr:colOff>
      <xdr:row>38</xdr:row>
      <xdr:rowOff>91504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097653"/>
          <a:ext cx="1270" cy="1508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95331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1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91504</xdr:rowOff>
    </xdr:from>
    <xdr:to>
      <xdr:col>24</xdr:col>
      <xdr:colOff>152400</xdr:colOff>
      <xdr:row>38</xdr:row>
      <xdr:rowOff>91504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06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72280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7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125603</xdr:rowOff>
    </xdr:from>
    <xdr:to>
      <xdr:col>24</xdr:col>
      <xdr:colOff>152400</xdr:colOff>
      <xdr:row>29</xdr:row>
      <xdr:rowOff>125603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097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169990</xdr:rowOff>
    </xdr:from>
    <xdr:to>
      <xdr:col>24</xdr:col>
      <xdr:colOff>63500</xdr:colOff>
      <xdr:row>36</xdr:row>
      <xdr:rowOff>25591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70740"/>
          <a:ext cx="838200" cy="2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127207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56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104330</xdr:rowOff>
    </xdr:from>
    <xdr:to>
      <xdr:col>24</xdr:col>
      <xdr:colOff>114300</xdr:colOff>
      <xdr:row>36</xdr:row>
      <xdr:rowOff>34480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0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25591</xdr:rowOff>
    </xdr:from>
    <xdr:to>
      <xdr:col>19</xdr:col>
      <xdr:colOff>177800</xdr:colOff>
      <xdr:row>36</xdr:row>
      <xdr:rowOff>121603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97791"/>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130048</xdr:rowOff>
    </xdr:from>
    <xdr:to>
      <xdr:col>20</xdr:col>
      <xdr:colOff>38100</xdr:colOff>
      <xdr:row>36</xdr:row>
      <xdr:rowOff>60198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76725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06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121603</xdr:rowOff>
    </xdr:from>
    <xdr:to>
      <xdr:col>15</xdr:col>
      <xdr:colOff>50800</xdr:colOff>
      <xdr:row>36</xdr:row>
      <xdr:rowOff>137985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293803"/>
          <a:ext cx="889000" cy="16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163957</xdr:rowOff>
    </xdr:from>
    <xdr:to>
      <xdr:col>15</xdr:col>
      <xdr:colOff>101600</xdr:colOff>
      <xdr:row>36</xdr:row>
      <xdr:rowOff>94107</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6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110634</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3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131699</xdr:rowOff>
    </xdr:from>
    <xdr:to>
      <xdr:col>10</xdr:col>
      <xdr:colOff>114300</xdr:colOff>
      <xdr:row>36</xdr:row>
      <xdr:rowOff>137985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03899"/>
          <a:ext cx="889000" cy="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24130</xdr:rowOff>
    </xdr:from>
    <xdr:to>
      <xdr:col>10</xdr:col>
      <xdr:colOff>165100</xdr:colOff>
      <xdr:row>36</xdr:row>
      <xdr:rowOff>125730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142257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7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143781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119190</xdr:rowOff>
    </xdr:from>
    <xdr:to>
      <xdr:col>24</xdr:col>
      <xdr:colOff>114300</xdr:colOff>
      <xdr:row>36</xdr:row>
      <xdr:rowOff>49340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1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97617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98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146241</xdr:rowOff>
    </xdr:from>
    <xdr:to>
      <xdr:col>20</xdr:col>
      <xdr:colOff>38100</xdr:colOff>
      <xdr:row>36</xdr:row>
      <xdr:rowOff>76391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4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67518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239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70803</xdr:rowOff>
    </xdr:from>
    <xdr:to>
      <xdr:col>15</xdr:col>
      <xdr:colOff>101600</xdr:colOff>
      <xdr:row>37</xdr:row>
      <xdr:rowOff>953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43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163530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35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87185</xdr:rowOff>
    </xdr:from>
    <xdr:to>
      <xdr:col>10</xdr:col>
      <xdr:colOff>165100</xdr:colOff>
      <xdr:row>37</xdr:row>
      <xdr:rowOff>17335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5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8462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52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80899</xdr:rowOff>
    </xdr:from>
    <xdr:to>
      <xdr:col>6</xdr:col>
      <xdr:colOff>38100</xdr:colOff>
      <xdr:row>37</xdr:row>
      <xdr:rowOff>11049</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5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2176</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45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40638</xdr:rowOff>
    </xdr:from>
    <xdr:to>
      <xdr:col>24</xdr:col>
      <xdr:colOff>62865</xdr:colOff>
      <xdr:row>58</xdr:row>
      <xdr:rowOff>77260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84588"/>
          <a:ext cx="1270" cy="1236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81087</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2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77260</xdr:rowOff>
    </xdr:from>
    <xdr:to>
      <xdr:col>24</xdr:col>
      <xdr:colOff>152400</xdr:colOff>
      <xdr:row>58</xdr:row>
      <xdr:rowOff>77260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2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158765</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59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437,834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40638</xdr:rowOff>
    </xdr:from>
    <xdr:to>
      <xdr:col>24</xdr:col>
      <xdr:colOff>152400</xdr:colOff>
      <xdr:row>51</xdr:row>
      <xdr:rowOff>40638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8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140262</xdr:rowOff>
    </xdr:from>
    <xdr:to>
      <xdr:col>24</xdr:col>
      <xdr:colOff>63500</xdr:colOff>
      <xdr:row>55</xdr:row>
      <xdr:rowOff>48968</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8884212"/>
          <a:ext cx="838200" cy="594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34693</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35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56266</xdr:rowOff>
    </xdr:from>
    <xdr:to>
      <xdr:col>24</xdr:col>
      <xdr:colOff>114300</xdr:colOff>
      <xdr:row>56</xdr:row>
      <xdr:rowOff>157866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65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48968</xdr:rowOff>
    </xdr:from>
    <xdr:to>
      <xdr:col>19</xdr:col>
      <xdr:colOff>177800</xdr:colOff>
      <xdr:row>57</xdr:row>
      <xdr:rowOff>47479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478718"/>
          <a:ext cx="889000" cy="341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98194</xdr:rowOff>
    </xdr:from>
    <xdr:to>
      <xdr:col>20</xdr:col>
      <xdr:colOff>38100</xdr:colOff>
      <xdr:row>57</xdr:row>
      <xdr:rowOff>28344</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99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19471</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792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24904</xdr:rowOff>
    </xdr:from>
    <xdr:to>
      <xdr:col>15</xdr:col>
      <xdr:colOff>50800</xdr:colOff>
      <xdr:row>57</xdr:row>
      <xdr:rowOff>47479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797554"/>
          <a:ext cx="889000" cy="2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112887</xdr:rowOff>
    </xdr:from>
    <xdr:to>
      <xdr:col>15</xdr:col>
      <xdr:colOff>101600</xdr:colOff>
      <xdr:row>57</xdr:row>
      <xdr:rowOff>43037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71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59564</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489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139988</xdr:rowOff>
    </xdr:from>
    <xdr:to>
      <xdr:col>10</xdr:col>
      <xdr:colOff>114300</xdr:colOff>
      <xdr:row>57</xdr:row>
      <xdr:rowOff>24904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569738"/>
          <a:ext cx="889000" cy="227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121655</xdr:rowOff>
    </xdr:from>
    <xdr:to>
      <xdr:col>10</xdr:col>
      <xdr:colOff>165100</xdr:colOff>
      <xdr:row>57</xdr:row>
      <xdr:rowOff>51805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72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68332</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498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160289</xdr:rowOff>
    </xdr:from>
    <xdr:to>
      <xdr:col>6</xdr:col>
      <xdr:colOff>38100</xdr:colOff>
      <xdr:row>55</xdr:row>
      <xdr:rowOff>90439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4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106966</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193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89462</xdr:rowOff>
    </xdr:from>
    <xdr:to>
      <xdr:col>24</xdr:col>
      <xdr:colOff>114300</xdr:colOff>
      <xdr:row>52</xdr:row>
      <xdr:rowOff>19612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883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4389</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8748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169618</xdr:rowOff>
    </xdr:from>
    <xdr:to>
      <xdr:col>20</xdr:col>
      <xdr:colOff>38100</xdr:colOff>
      <xdr:row>55</xdr:row>
      <xdr:rowOff>99768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42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116295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203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168129</xdr:rowOff>
    </xdr:from>
    <xdr:to>
      <xdr:col>15</xdr:col>
      <xdr:colOff>101600</xdr:colOff>
      <xdr:row>57</xdr:row>
      <xdr:rowOff>98279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76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89406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862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145554</xdr:rowOff>
    </xdr:from>
    <xdr:to>
      <xdr:col>10</xdr:col>
      <xdr:colOff>165100</xdr:colOff>
      <xdr:row>57</xdr:row>
      <xdr:rowOff>75704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74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66831</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839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89188</xdr:rowOff>
    </xdr:from>
    <xdr:to>
      <xdr:col>6</xdr:col>
      <xdr:colOff>38100</xdr:colOff>
      <xdr:row>56</xdr:row>
      <xdr:rowOff>19338</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51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10465</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611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3646</xdr:rowOff>
    </xdr:from>
    <xdr:to>
      <xdr:col>24</xdr:col>
      <xdr:colOff>62865</xdr:colOff>
      <xdr:row>79</xdr:row>
      <xdr:rowOff>28135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76596"/>
          <a:ext cx="1270" cy="1396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31962</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76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28135</xdr:rowOff>
    </xdr:from>
    <xdr:to>
      <xdr:col>24</xdr:col>
      <xdr:colOff>152400</xdr:colOff>
      <xdr:row>79</xdr:row>
      <xdr:rowOff>28135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72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121773</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5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296,129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3646</xdr:rowOff>
    </xdr:from>
    <xdr:to>
      <xdr:col>24</xdr:col>
      <xdr:colOff>152400</xdr:colOff>
      <xdr:row>71</xdr:row>
      <xdr:rowOff>3646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7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56353</xdr:rowOff>
    </xdr:from>
    <xdr:to>
      <xdr:col>24</xdr:col>
      <xdr:colOff>63500</xdr:colOff>
      <xdr:row>78</xdr:row>
      <xdr:rowOff>34206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258003"/>
          <a:ext cx="838200" cy="149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61549</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202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38672</xdr:rowOff>
    </xdr:from>
    <xdr:to>
      <xdr:col>24</xdr:col>
      <xdr:colOff>114300</xdr:colOff>
      <xdr:row>76</xdr:row>
      <xdr:rowOff>140272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34206</xdr:rowOff>
    </xdr:from>
    <xdr:to>
      <xdr:col>19</xdr:col>
      <xdr:colOff>177800</xdr:colOff>
      <xdr:row>78</xdr:row>
      <xdr:rowOff>101322</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407306"/>
          <a:ext cx="889000" cy="6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166413</xdr:rowOff>
    </xdr:from>
    <xdr:to>
      <xdr:col>20</xdr:col>
      <xdr:colOff>38100</xdr:colOff>
      <xdr:row>77</xdr:row>
      <xdr:rowOff>96563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6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113090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71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83465</xdr:rowOff>
    </xdr:from>
    <xdr:to>
      <xdr:col>15</xdr:col>
      <xdr:colOff>50800</xdr:colOff>
      <xdr:row>78</xdr:row>
      <xdr:rowOff>101322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456565"/>
          <a:ext cx="889000" cy="17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114064</xdr:rowOff>
    </xdr:from>
    <xdr:to>
      <xdr:col>15</xdr:col>
      <xdr:colOff>101600</xdr:colOff>
      <xdr:row>78</xdr:row>
      <xdr:rowOff>44214</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31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60741</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90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83465</xdr:rowOff>
    </xdr:from>
    <xdr:to>
      <xdr:col>10</xdr:col>
      <xdr:colOff>114300</xdr:colOff>
      <xdr:row>79</xdr:row>
      <xdr:rowOff>29341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456565"/>
          <a:ext cx="889000" cy="117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10261</xdr:rowOff>
    </xdr:from>
    <xdr:to>
      <xdr:col>10</xdr:col>
      <xdr:colOff>165100</xdr:colOff>
      <xdr:row>77</xdr:row>
      <xdr:rowOff>111861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128388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87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72926</xdr:rowOff>
    </xdr:from>
    <xdr:to>
      <xdr:col>6</xdr:col>
      <xdr:colOff>38100</xdr:colOff>
      <xdr:row>79</xdr:row>
      <xdr:rowOff>3076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4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19603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221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5553</xdr:rowOff>
    </xdr:from>
    <xdr:to>
      <xdr:col>24</xdr:col>
      <xdr:colOff>114300</xdr:colOff>
      <xdr:row>77</xdr:row>
      <xdr:rowOff>107153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207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155430</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185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154856</xdr:rowOff>
    </xdr:from>
    <xdr:to>
      <xdr:col>20</xdr:col>
      <xdr:colOff>38100</xdr:colOff>
      <xdr:row>78</xdr:row>
      <xdr:rowOff>85006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35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76133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449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50522</xdr:rowOff>
    </xdr:from>
    <xdr:to>
      <xdr:col>15</xdr:col>
      <xdr:colOff>101600</xdr:colOff>
      <xdr:row>78</xdr:row>
      <xdr:rowOff>152122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42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143249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516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32665</xdr:rowOff>
    </xdr:from>
    <xdr:to>
      <xdr:col>10</xdr:col>
      <xdr:colOff>165100</xdr:colOff>
      <xdr:row>78</xdr:row>
      <xdr:rowOff>134265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40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125392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498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149991</xdr:rowOff>
    </xdr:from>
    <xdr:to>
      <xdr:col>6</xdr:col>
      <xdr:colOff>38100</xdr:colOff>
      <xdr:row>79</xdr:row>
      <xdr:rowOff>80141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52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71268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615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56338</xdr:rowOff>
    </xdr:from>
    <xdr:to>
      <xdr:col>24</xdr:col>
      <xdr:colOff>62865</xdr:colOff>
      <xdr:row>99</xdr:row>
      <xdr:rowOff>133429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58288"/>
          <a:ext cx="1270" cy="1448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137256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11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133429</xdr:rowOff>
    </xdr:from>
    <xdr:to>
      <xdr:col>24</xdr:col>
      <xdr:colOff>152400</xdr:colOff>
      <xdr:row>99</xdr:row>
      <xdr:rowOff>133429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106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3015</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433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159,908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56338</xdr:rowOff>
    </xdr:from>
    <xdr:to>
      <xdr:col>24</xdr:col>
      <xdr:colOff>152400</xdr:colOff>
      <xdr:row>91</xdr:row>
      <xdr:rowOff>56338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58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114260</xdr:rowOff>
    </xdr:from>
    <xdr:to>
      <xdr:col>24</xdr:col>
      <xdr:colOff>63500</xdr:colOff>
      <xdr:row>98</xdr:row>
      <xdr:rowOff>122414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916360"/>
          <a:ext cx="838200" cy="8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12205</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71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160778</xdr:rowOff>
    </xdr:from>
    <xdr:to>
      <xdr:col>24</xdr:col>
      <xdr:colOff>114300</xdr:colOff>
      <xdr:row>97</xdr:row>
      <xdr:rowOff>90928</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6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88243</xdr:rowOff>
    </xdr:from>
    <xdr:to>
      <xdr:col>19</xdr:col>
      <xdr:colOff>177800</xdr:colOff>
      <xdr:row>98</xdr:row>
      <xdr:rowOff>114260</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890343"/>
          <a:ext cx="889000" cy="26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31587</xdr:rowOff>
    </xdr:from>
    <xdr:to>
      <xdr:col>20</xdr:col>
      <xdr:colOff>38100</xdr:colOff>
      <xdr:row>97</xdr:row>
      <xdr:rowOff>133187</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6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149714</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43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88243</xdr:rowOff>
    </xdr:from>
    <xdr:to>
      <xdr:col>15</xdr:col>
      <xdr:colOff>50800</xdr:colOff>
      <xdr:row>98</xdr:row>
      <xdr:rowOff>132820</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890343"/>
          <a:ext cx="8890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54611</xdr:rowOff>
    </xdr:from>
    <xdr:to>
      <xdr:col>15</xdr:col>
      <xdr:colOff>101600</xdr:colOff>
      <xdr:row>97</xdr:row>
      <xdr:rowOff>156211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8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1288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46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132820</xdr:rowOff>
    </xdr:from>
    <xdr:to>
      <xdr:col>10</xdr:col>
      <xdr:colOff>114300</xdr:colOff>
      <xdr:row>99</xdr:row>
      <xdr:rowOff>19337</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934920"/>
          <a:ext cx="889000" cy="57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66399</xdr:rowOff>
    </xdr:from>
    <xdr:to>
      <xdr:col>10</xdr:col>
      <xdr:colOff>165100</xdr:colOff>
      <xdr:row>97</xdr:row>
      <xdr:rowOff>167999</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9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13076</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7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156815</xdr:rowOff>
    </xdr:from>
    <xdr:to>
      <xdr:col>6</xdr:col>
      <xdr:colOff>38100</xdr:colOff>
      <xdr:row>98</xdr:row>
      <xdr:rowOff>86965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103492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62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71614</xdr:rowOff>
    </xdr:from>
    <xdr:to>
      <xdr:col>24</xdr:col>
      <xdr:colOff>114300</xdr:colOff>
      <xdr:row>99</xdr:row>
      <xdr:rowOff>1764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87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50041</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85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63460</xdr:rowOff>
    </xdr:from>
    <xdr:to>
      <xdr:col>20</xdr:col>
      <xdr:colOff>38100</xdr:colOff>
      <xdr:row>98</xdr:row>
      <xdr:rowOff>165060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86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156187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95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37443</xdr:rowOff>
    </xdr:from>
    <xdr:to>
      <xdr:col>15</xdr:col>
      <xdr:colOff>101600</xdr:colOff>
      <xdr:row>98</xdr:row>
      <xdr:rowOff>139043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83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130170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93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82020</xdr:rowOff>
    </xdr:from>
    <xdr:to>
      <xdr:col>10</xdr:col>
      <xdr:colOff>165100</xdr:colOff>
      <xdr:row>99</xdr:row>
      <xdr:rowOff>12170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8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3297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97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139987</xdr:rowOff>
    </xdr:from>
    <xdr:to>
      <xdr:col>6</xdr:col>
      <xdr:colOff>38100</xdr:colOff>
      <xdr:row>99</xdr:row>
      <xdr:rowOff>70137</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942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61264</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703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55412"/>
          <a:ext cx="127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23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55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146939</xdr:rowOff>
    </xdr:from>
    <xdr:to>
      <xdr:col>55</xdr:col>
      <xdr:colOff>0</xdr:colOff>
      <xdr:row>36</xdr:row>
      <xdr:rowOff>155702</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319139"/>
          <a:ext cx="8382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133240</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4768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154813</xdr:rowOff>
    </xdr:from>
    <xdr:to>
      <xdr:col>55</xdr:col>
      <xdr:colOff>50800</xdr:colOff>
      <xdr:row>38</xdr:row>
      <xdr:rowOff>84963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498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155702</xdr:rowOff>
    </xdr:from>
    <xdr:to>
      <xdr:col>50</xdr:col>
      <xdr:colOff>114300</xdr:colOff>
      <xdr:row>36</xdr:row>
      <xdr:rowOff>168656</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327902"/>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139954</xdr:rowOff>
    </xdr:from>
    <xdr:to>
      <xdr:col>50</xdr:col>
      <xdr:colOff>165100</xdr:colOff>
      <xdr:row>38</xdr:row>
      <xdr:rowOff>70104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8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61231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576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168656</xdr:rowOff>
    </xdr:from>
    <xdr:to>
      <xdr:col>45</xdr:col>
      <xdr:colOff>177800</xdr:colOff>
      <xdr:row>37</xdr:row>
      <xdr:rowOff>5969</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340856"/>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158242</xdr:rowOff>
    </xdr:from>
    <xdr:to>
      <xdr:col>46</xdr:col>
      <xdr:colOff>38100</xdr:colOff>
      <xdr:row>38</xdr:row>
      <xdr:rowOff>88392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79519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594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146939</xdr:rowOff>
    </xdr:from>
    <xdr:to>
      <xdr:col>41</xdr:col>
      <xdr:colOff>50800</xdr:colOff>
      <xdr:row>37</xdr:row>
      <xdr:rowOff>5969</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319139"/>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6604</xdr:rowOff>
    </xdr:from>
    <xdr:to>
      <xdr:col>41</xdr:col>
      <xdr:colOff>101600</xdr:colOff>
      <xdr:row>38</xdr:row>
      <xdr:rowOff>108204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21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99331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614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69469</xdr:rowOff>
    </xdr:from>
    <xdr:to>
      <xdr:col>36</xdr:col>
      <xdr:colOff>165100</xdr:colOff>
      <xdr:row>37</xdr:row>
      <xdr:rowOff>171069</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413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162196</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5058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96139</xdr:rowOff>
    </xdr:from>
    <xdr:to>
      <xdr:col>55</xdr:col>
      <xdr:colOff>50800</xdr:colOff>
      <xdr:row>37</xdr:row>
      <xdr:rowOff>26289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26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119016</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119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104902</xdr:rowOff>
    </xdr:from>
    <xdr:to>
      <xdr:col>50</xdr:col>
      <xdr:colOff>165100</xdr:colOff>
      <xdr:row>37</xdr:row>
      <xdr:rowOff>35052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27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51579</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605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117856</xdr:rowOff>
    </xdr:from>
    <xdr:to>
      <xdr:col>46</xdr:col>
      <xdr:colOff>38100</xdr:colOff>
      <xdr:row>37</xdr:row>
      <xdr:rowOff>48006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29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64533</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606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126619</xdr:rowOff>
    </xdr:from>
    <xdr:to>
      <xdr:col>41</xdr:col>
      <xdr:colOff>101600</xdr:colOff>
      <xdr:row>37</xdr:row>
      <xdr:rowOff>56769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29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73296</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6074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96139</xdr:rowOff>
    </xdr:from>
    <xdr:to>
      <xdr:col>36</xdr:col>
      <xdr:colOff>165100</xdr:colOff>
      <xdr:row>37</xdr:row>
      <xdr:rowOff>26289</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26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42816</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604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49476</xdr:rowOff>
    </xdr:from>
    <xdr:to>
      <xdr:col>54</xdr:col>
      <xdr:colOff>189865</xdr:colOff>
      <xdr:row>58</xdr:row>
      <xdr:rowOff>93797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93426"/>
          <a:ext cx="1270" cy="1244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97624</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41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93797</xdr:rowOff>
    </xdr:from>
    <xdr:to>
      <xdr:col>55</xdr:col>
      <xdr:colOff>88900</xdr:colOff>
      <xdr:row>58</xdr:row>
      <xdr:rowOff>93797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37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167603</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68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282,234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49476</xdr:rowOff>
    </xdr:from>
    <xdr:to>
      <xdr:col>55</xdr:col>
      <xdr:colOff>88900</xdr:colOff>
      <xdr:row>51</xdr:row>
      <xdr:rowOff>49476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93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103293</xdr:rowOff>
    </xdr:from>
    <xdr:to>
      <xdr:col>55</xdr:col>
      <xdr:colOff>0</xdr:colOff>
      <xdr:row>57</xdr:row>
      <xdr:rowOff>155450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875943"/>
          <a:ext cx="838200" cy="52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90202</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691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67325</xdr:rowOff>
    </xdr:from>
    <xdr:to>
      <xdr:col>55</xdr:col>
      <xdr:colOff>50800</xdr:colOff>
      <xdr:row>57</xdr:row>
      <xdr:rowOff>168925</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3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93930</xdr:rowOff>
    </xdr:from>
    <xdr:to>
      <xdr:col>50</xdr:col>
      <xdr:colOff>114300</xdr:colOff>
      <xdr:row>57</xdr:row>
      <xdr:rowOff>103293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9866580"/>
          <a:ext cx="889000" cy="9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68001</xdr:rowOff>
    </xdr:from>
    <xdr:to>
      <xdr:col>50</xdr:col>
      <xdr:colOff>165100</xdr:colOff>
      <xdr:row>57</xdr:row>
      <xdr:rowOff>169601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40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160728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933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93930</xdr:rowOff>
    </xdr:from>
    <xdr:to>
      <xdr:col>45</xdr:col>
      <xdr:colOff>177800</xdr:colOff>
      <xdr:row>58</xdr:row>
      <xdr:rowOff>15236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866580"/>
          <a:ext cx="889000" cy="92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79061</xdr:rowOff>
    </xdr:from>
    <xdr:to>
      <xdr:col>46</xdr:col>
      <xdr:colOff>38100</xdr:colOff>
      <xdr:row>58</xdr:row>
      <xdr:rowOff>9211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5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338</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94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15236</xdr:rowOff>
    </xdr:from>
    <xdr:to>
      <xdr:col>41</xdr:col>
      <xdr:colOff>50800</xdr:colOff>
      <xdr:row>58</xdr:row>
      <xdr:rowOff>20096</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959336"/>
          <a:ext cx="889000" cy="4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83262</xdr:rowOff>
    </xdr:from>
    <xdr:to>
      <xdr:col>41</xdr:col>
      <xdr:colOff>101600</xdr:colOff>
      <xdr:row>58</xdr:row>
      <xdr:rowOff>13412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5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29939</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6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93106</xdr:rowOff>
    </xdr:from>
    <xdr:to>
      <xdr:col>36</xdr:col>
      <xdr:colOff>165100</xdr:colOff>
      <xdr:row>58</xdr:row>
      <xdr:rowOff>23256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39783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40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104650</xdr:rowOff>
    </xdr:from>
    <xdr:to>
      <xdr:col>55</xdr:col>
      <xdr:colOff>50800</xdr:colOff>
      <xdr:row>58</xdr:row>
      <xdr:rowOff>34800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7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45751</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81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52493</xdr:rowOff>
    </xdr:from>
    <xdr:to>
      <xdr:col>50</xdr:col>
      <xdr:colOff>165100</xdr:colOff>
      <xdr:row>57</xdr:row>
      <xdr:rowOff>154093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2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170620</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60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43130</xdr:rowOff>
    </xdr:from>
    <xdr:to>
      <xdr:col>46</xdr:col>
      <xdr:colOff>38100</xdr:colOff>
      <xdr:row>57</xdr:row>
      <xdr:rowOff>144730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81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161257</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59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135886</xdr:rowOff>
    </xdr:from>
    <xdr:to>
      <xdr:col>41</xdr:col>
      <xdr:colOff>101600</xdr:colOff>
      <xdr:row>58</xdr:row>
      <xdr:rowOff>66036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0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57163</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10001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140746</xdr:rowOff>
    </xdr:from>
    <xdr:to>
      <xdr:col>36</xdr:col>
      <xdr:colOff>165100</xdr:colOff>
      <xdr:row>58</xdr:row>
      <xdr:rowOff>70896</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913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62023</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1000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156597</xdr:rowOff>
    </xdr:from>
    <xdr:to>
      <xdr:col>54</xdr:col>
      <xdr:colOff>189865</xdr:colOff>
      <xdr:row>78</xdr:row>
      <xdr:rowOff>146081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58097"/>
          <a:ext cx="1270" cy="1361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149908</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23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146081</xdr:rowOff>
    </xdr:from>
    <xdr:to>
      <xdr:col>55</xdr:col>
      <xdr:colOff>88900</xdr:colOff>
      <xdr:row>78</xdr:row>
      <xdr:rowOff>146081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19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103274</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3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75,113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156597</xdr:rowOff>
    </xdr:from>
    <xdr:to>
      <xdr:col>55</xdr:col>
      <xdr:colOff>88900</xdr:colOff>
      <xdr:row>70</xdr:row>
      <xdr:rowOff>156597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58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20200</xdr:rowOff>
    </xdr:from>
    <xdr:to>
      <xdr:col>55</xdr:col>
      <xdr:colOff>0</xdr:colOff>
      <xdr:row>77</xdr:row>
      <xdr:rowOff>97428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2878950"/>
          <a:ext cx="838200" cy="420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67708</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9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89281</xdr:rowOff>
    </xdr:from>
    <xdr:to>
      <xdr:col>55</xdr:col>
      <xdr:colOff>50800</xdr:colOff>
      <xdr:row>77</xdr:row>
      <xdr:rowOff>19431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1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97428</xdr:rowOff>
    </xdr:from>
    <xdr:to>
      <xdr:col>50</xdr:col>
      <xdr:colOff>114300</xdr:colOff>
      <xdr:row>78</xdr:row>
      <xdr:rowOff>23191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299078"/>
          <a:ext cx="889000" cy="97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58305</xdr:rowOff>
    </xdr:from>
    <xdr:to>
      <xdr:col>50</xdr:col>
      <xdr:colOff>165100</xdr:colOff>
      <xdr:row>76</xdr:row>
      <xdr:rowOff>159905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08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4983</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286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47289</xdr:rowOff>
    </xdr:from>
    <xdr:to>
      <xdr:col>45</xdr:col>
      <xdr:colOff>177800</xdr:colOff>
      <xdr:row>78</xdr:row>
      <xdr:rowOff>23191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248939"/>
          <a:ext cx="889000" cy="1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87909</xdr:rowOff>
    </xdr:from>
    <xdr:to>
      <xdr:col>46</xdr:col>
      <xdr:colOff>38100</xdr:colOff>
      <xdr:row>76</xdr:row>
      <xdr:rowOff>18059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294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34586</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721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47289</xdr:rowOff>
    </xdr:from>
    <xdr:to>
      <xdr:col>41</xdr:col>
      <xdr:colOff>50800</xdr:colOff>
      <xdr:row>77</xdr:row>
      <xdr:rowOff>116821</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248939"/>
          <a:ext cx="889000" cy="69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10167</xdr:rowOff>
    </xdr:from>
    <xdr:to>
      <xdr:col>41</xdr:col>
      <xdr:colOff>101600</xdr:colOff>
      <xdr:row>76</xdr:row>
      <xdr:rowOff>111767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40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128293</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2815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85013</xdr:rowOff>
    </xdr:from>
    <xdr:to>
      <xdr:col>36</xdr:col>
      <xdr:colOff>165100</xdr:colOff>
      <xdr:row>76</xdr:row>
      <xdr:rowOff>15163</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294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31690</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2718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140850</xdr:rowOff>
    </xdr:from>
    <xdr:to>
      <xdr:col>55</xdr:col>
      <xdr:colOff>50800</xdr:colOff>
      <xdr:row>75</xdr:row>
      <xdr:rowOff>71000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282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163727</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267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46628</xdr:rowOff>
    </xdr:from>
    <xdr:to>
      <xdr:col>50</xdr:col>
      <xdr:colOff>165100</xdr:colOff>
      <xdr:row>77</xdr:row>
      <xdr:rowOff>148228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24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139355</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341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143841</xdr:rowOff>
    </xdr:from>
    <xdr:to>
      <xdr:col>46</xdr:col>
      <xdr:colOff>38100</xdr:colOff>
      <xdr:row>78</xdr:row>
      <xdr:rowOff>73991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4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65118</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43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167939</xdr:rowOff>
    </xdr:from>
    <xdr:to>
      <xdr:col>41</xdr:col>
      <xdr:colOff>101600</xdr:colOff>
      <xdr:row>77</xdr:row>
      <xdr:rowOff>98089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19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89216</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290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66021</xdr:rowOff>
    </xdr:from>
    <xdr:to>
      <xdr:col>36</xdr:col>
      <xdr:colOff>165100</xdr:colOff>
      <xdr:row>77</xdr:row>
      <xdr:rowOff>167621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267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158748</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36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159017</xdr:rowOff>
    </xdr:from>
    <xdr:to>
      <xdr:col>54</xdr:col>
      <xdr:colOff>189865</xdr:colOff>
      <xdr:row>98</xdr:row>
      <xdr:rowOff>2901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60967"/>
          <a:ext cx="1270" cy="104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6728</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0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2901</xdr:rowOff>
    </xdr:from>
    <xdr:to>
      <xdr:col>55</xdr:col>
      <xdr:colOff>88900</xdr:colOff>
      <xdr:row>98</xdr:row>
      <xdr:rowOff>2901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05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105694</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3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159017</xdr:rowOff>
    </xdr:from>
    <xdr:to>
      <xdr:col>55</xdr:col>
      <xdr:colOff>88900</xdr:colOff>
      <xdr:row>91</xdr:row>
      <xdr:rowOff>159017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6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81338</xdr:rowOff>
    </xdr:from>
    <xdr:to>
      <xdr:col>55</xdr:col>
      <xdr:colOff>0</xdr:colOff>
      <xdr:row>97</xdr:row>
      <xdr:rowOff>20503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540538"/>
          <a:ext cx="838200" cy="110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47942</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507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69515</xdr:rowOff>
    </xdr:from>
    <xdr:to>
      <xdr:col>55</xdr:col>
      <xdr:colOff>50800</xdr:colOff>
      <xdr:row>96</xdr:row>
      <xdr:rowOff>171115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2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160572</xdr:rowOff>
    </xdr:from>
    <xdr:to>
      <xdr:col>50</xdr:col>
      <xdr:colOff>114300</xdr:colOff>
      <xdr:row>97</xdr:row>
      <xdr:rowOff>20503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619772"/>
          <a:ext cx="889000" cy="31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86257</xdr:rowOff>
    </xdr:from>
    <xdr:to>
      <xdr:col>50</xdr:col>
      <xdr:colOff>165100</xdr:colOff>
      <xdr:row>97</xdr:row>
      <xdr:rowOff>16407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4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32934</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2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160572</xdr:rowOff>
    </xdr:from>
    <xdr:to>
      <xdr:col>45</xdr:col>
      <xdr:colOff>177800</xdr:colOff>
      <xdr:row>96</xdr:row>
      <xdr:rowOff>162601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619772"/>
          <a:ext cx="889000" cy="2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61362</xdr:rowOff>
    </xdr:from>
    <xdr:to>
      <xdr:col>46</xdr:col>
      <xdr:colOff>38100</xdr:colOff>
      <xdr:row>96</xdr:row>
      <xdr:rowOff>162962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2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8039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9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82409</xdr:rowOff>
    </xdr:from>
    <xdr:to>
      <xdr:col>41</xdr:col>
      <xdr:colOff>50800</xdr:colOff>
      <xdr:row>96</xdr:row>
      <xdr:rowOff>162601</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541609"/>
          <a:ext cx="889000" cy="8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109835</xdr:rowOff>
    </xdr:from>
    <xdr:to>
      <xdr:col>41</xdr:col>
      <xdr:colOff>101600</xdr:colOff>
      <xdr:row>97</xdr:row>
      <xdr:rowOff>39985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6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56512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44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123044</xdr:rowOff>
    </xdr:from>
    <xdr:to>
      <xdr:col>36</xdr:col>
      <xdr:colOff>165100</xdr:colOff>
      <xdr:row>97</xdr:row>
      <xdr:rowOff>53194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8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44321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67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30538</xdr:rowOff>
    </xdr:from>
    <xdr:to>
      <xdr:col>55</xdr:col>
      <xdr:colOff>50800</xdr:colOff>
      <xdr:row>96</xdr:row>
      <xdr:rowOff>132138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48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53415</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34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141153</xdr:rowOff>
    </xdr:from>
    <xdr:to>
      <xdr:col>50</xdr:col>
      <xdr:colOff>165100</xdr:colOff>
      <xdr:row>97</xdr:row>
      <xdr:rowOff>71303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00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62430</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693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109772</xdr:rowOff>
    </xdr:from>
    <xdr:to>
      <xdr:col>46</xdr:col>
      <xdr:colOff>38100</xdr:colOff>
      <xdr:row>97</xdr:row>
      <xdr:rowOff>39922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56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31049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66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111801</xdr:rowOff>
    </xdr:from>
    <xdr:to>
      <xdr:col>41</xdr:col>
      <xdr:colOff>101600</xdr:colOff>
      <xdr:row>97</xdr:row>
      <xdr:rowOff>41951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71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33078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663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31609</xdr:rowOff>
    </xdr:from>
    <xdr:to>
      <xdr:col>36</xdr:col>
      <xdr:colOff>165100</xdr:colOff>
      <xdr:row>96</xdr:row>
      <xdr:rowOff>133209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49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149736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266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134956</xdr:rowOff>
    </xdr:from>
    <xdr:to>
      <xdr:col>85</xdr:col>
      <xdr:colOff>126364</xdr:colOff>
      <xdr:row>39</xdr:row>
      <xdr:rowOff>75254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78456"/>
          <a:ext cx="1269" cy="14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79081</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6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75254</xdr:rowOff>
    </xdr:from>
    <xdr:to>
      <xdr:col>86</xdr:col>
      <xdr:colOff>25400</xdr:colOff>
      <xdr:row>39</xdr:row>
      <xdr:rowOff>75254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6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81633</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05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96,249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134956</xdr:rowOff>
    </xdr:from>
    <xdr:to>
      <xdr:col>86</xdr:col>
      <xdr:colOff>25400</xdr:colOff>
      <xdr:row>30</xdr:row>
      <xdr:rowOff>134956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7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25476</xdr:rowOff>
    </xdr:from>
    <xdr:to>
      <xdr:col>85</xdr:col>
      <xdr:colOff>127000</xdr:colOff>
      <xdr:row>38</xdr:row>
      <xdr:rowOff>112116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5481300" y="6540576"/>
          <a:ext cx="838200" cy="86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159135</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33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136258</xdr:rowOff>
    </xdr:from>
    <xdr:to>
      <xdr:col>85</xdr:col>
      <xdr:colOff>177800</xdr:colOff>
      <xdr:row>38</xdr:row>
      <xdr:rowOff>66408</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479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25476</xdr:rowOff>
    </xdr:from>
    <xdr:to>
      <xdr:col>81</xdr:col>
      <xdr:colOff>50800</xdr:colOff>
      <xdr:row>38</xdr:row>
      <xdr:rowOff>129604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540576"/>
          <a:ext cx="889000" cy="10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153708</xdr:rowOff>
    </xdr:from>
    <xdr:to>
      <xdr:col>81</xdr:col>
      <xdr:colOff>101600</xdr:colOff>
      <xdr:row>38</xdr:row>
      <xdr:rowOff>83858</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49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74985</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590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129604</xdr:rowOff>
    </xdr:from>
    <xdr:to>
      <xdr:col>76</xdr:col>
      <xdr:colOff>114300</xdr:colOff>
      <xdr:row>39</xdr:row>
      <xdr:rowOff>13741</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644704"/>
          <a:ext cx="889000" cy="55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17329</xdr:rowOff>
    </xdr:from>
    <xdr:to>
      <xdr:col>76</xdr:col>
      <xdr:colOff>165100</xdr:colOff>
      <xdr:row>38</xdr:row>
      <xdr:rowOff>118929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532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135456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307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106325</xdr:rowOff>
    </xdr:from>
    <xdr:to>
      <xdr:col>71</xdr:col>
      <xdr:colOff>177800</xdr:colOff>
      <xdr:row>39</xdr:row>
      <xdr:rowOff>13741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5935625"/>
          <a:ext cx="889000" cy="764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15577</xdr:rowOff>
    </xdr:from>
    <xdr:to>
      <xdr:col>72</xdr:col>
      <xdr:colOff>38100</xdr:colOff>
      <xdr:row>38</xdr:row>
      <xdr:rowOff>117177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53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133704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30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132886</xdr:rowOff>
    </xdr:from>
    <xdr:to>
      <xdr:col>67</xdr:col>
      <xdr:colOff>101600</xdr:colOff>
      <xdr:row>38</xdr:row>
      <xdr:rowOff>63036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54163</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56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61316</xdr:rowOff>
    </xdr:from>
    <xdr:to>
      <xdr:col>85</xdr:col>
      <xdr:colOff>177800</xdr:colOff>
      <xdr:row>38</xdr:row>
      <xdr:rowOff>162916</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5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39743</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55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146126</xdr:rowOff>
    </xdr:from>
    <xdr:to>
      <xdr:col>81</xdr:col>
      <xdr:colOff>101600</xdr:colOff>
      <xdr:row>38</xdr:row>
      <xdr:rowOff>76276</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489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92803</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26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78804</xdr:rowOff>
    </xdr:from>
    <xdr:to>
      <xdr:col>76</xdr:col>
      <xdr:colOff>165100</xdr:colOff>
      <xdr:row>39</xdr:row>
      <xdr:rowOff>8954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59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81</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686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134391</xdr:rowOff>
    </xdr:from>
    <xdr:to>
      <xdr:col>72</xdr:col>
      <xdr:colOff>38100</xdr:colOff>
      <xdr:row>39</xdr:row>
      <xdr:rowOff>64541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649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55668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742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55525</xdr:rowOff>
    </xdr:from>
    <xdr:to>
      <xdr:col>67</xdr:col>
      <xdr:colOff>101600</xdr:colOff>
      <xdr:row>34</xdr:row>
      <xdr:rowOff>157125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588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2202</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566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17885</xdr:rowOff>
    </xdr:from>
    <xdr:to>
      <xdr:col>85</xdr:col>
      <xdr:colOff>126364</xdr:colOff>
      <xdr:row>58</xdr:row>
      <xdr:rowOff>124847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61835"/>
          <a:ext cx="1269" cy="130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128674</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07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124847</xdr:rowOff>
    </xdr:from>
    <xdr:to>
      <xdr:col>86</xdr:col>
      <xdr:colOff>25400</xdr:colOff>
      <xdr:row>58</xdr:row>
      <xdr:rowOff>124847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068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136012</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37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733,945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17885</xdr:rowOff>
    </xdr:from>
    <xdr:to>
      <xdr:col>86</xdr:col>
      <xdr:colOff>25400</xdr:colOff>
      <xdr:row>51</xdr:row>
      <xdr:rowOff>17885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61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139660</xdr:rowOff>
    </xdr:from>
    <xdr:to>
      <xdr:col>85</xdr:col>
      <xdr:colOff>127000</xdr:colOff>
      <xdr:row>58</xdr:row>
      <xdr:rowOff>47919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912310"/>
          <a:ext cx="838200" cy="79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118735</xdr:rowOff>
    </xdr:from>
    <xdr:ext cx="599010"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891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140308</xdr:rowOff>
    </xdr:from>
    <xdr:to>
      <xdr:col>85</xdr:col>
      <xdr:colOff>177800</xdr:colOff>
      <xdr:row>58</xdr:row>
      <xdr:rowOff>70458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912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47919</xdr:rowOff>
    </xdr:from>
    <xdr:to>
      <xdr:col>81</xdr:col>
      <xdr:colOff>50800</xdr:colOff>
      <xdr:row>58</xdr:row>
      <xdr:rowOff>80597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992019"/>
          <a:ext cx="889000" cy="32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3655</xdr:rowOff>
    </xdr:from>
    <xdr:to>
      <xdr:col>81</xdr:col>
      <xdr:colOff>101600</xdr:colOff>
      <xdr:row>58</xdr:row>
      <xdr:rowOff>105255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96382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10040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80597</xdr:rowOff>
    </xdr:from>
    <xdr:to>
      <xdr:col>76</xdr:col>
      <xdr:colOff>114300</xdr:colOff>
      <xdr:row>58</xdr:row>
      <xdr:rowOff>82013</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10024697"/>
          <a:ext cx="889000" cy="1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24381</xdr:rowOff>
    </xdr:from>
    <xdr:to>
      <xdr:col>76</xdr:col>
      <xdr:colOff>165100</xdr:colOff>
      <xdr:row>58</xdr:row>
      <xdr:rowOff>125981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96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142508</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74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61946</xdr:rowOff>
    </xdr:from>
    <xdr:to>
      <xdr:col>71</xdr:col>
      <xdr:colOff>177800</xdr:colOff>
      <xdr:row>58</xdr:row>
      <xdr:rowOff>82013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10006046"/>
          <a:ext cx="889000" cy="2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36688</xdr:rowOff>
    </xdr:from>
    <xdr:to>
      <xdr:col>72</xdr:col>
      <xdr:colOff>38100</xdr:colOff>
      <xdr:row>58</xdr:row>
      <xdr:rowOff>138288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98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129415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10073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27925</xdr:rowOff>
    </xdr:from>
    <xdr:to>
      <xdr:col>67</xdr:col>
      <xdr:colOff>101600</xdr:colOff>
      <xdr:row>58</xdr:row>
      <xdr:rowOff>129525</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972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120652</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1006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88860</xdr:rowOff>
    </xdr:from>
    <xdr:to>
      <xdr:col>85</xdr:col>
      <xdr:colOff>177800</xdr:colOff>
      <xdr:row>58</xdr:row>
      <xdr:rowOff>19010</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86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111737</xdr:rowOff>
    </xdr:from>
    <xdr:ext cx="599010"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712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168569</xdr:rowOff>
    </xdr:from>
    <xdr:to>
      <xdr:col>81</xdr:col>
      <xdr:colOff>101600</xdr:colOff>
      <xdr:row>58</xdr:row>
      <xdr:rowOff>98719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4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115246</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716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29797</xdr:rowOff>
    </xdr:from>
    <xdr:to>
      <xdr:col>76</xdr:col>
      <xdr:colOff>165100</xdr:colOff>
      <xdr:row>58</xdr:row>
      <xdr:rowOff>131397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73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122524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66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31213</xdr:rowOff>
    </xdr:from>
    <xdr:to>
      <xdr:col>72</xdr:col>
      <xdr:colOff>38100</xdr:colOff>
      <xdr:row>58</xdr:row>
      <xdr:rowOff>132813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7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149340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75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11146</xdr:rowOff>
    </xdr:from>
    <xdr:to>
      <xdr:col>67</xdr:col>
      <xdr:colOff>101600</xdr:colOff>
      <xdr:row>58</xdr:row>
      <xdr:rowOff>112746</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5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129273</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730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31229</xdr:rowOff>
    </xdr:from>
    <xdr:to>
      <xdr:col>85</xdr:col>
      <xdr:colOff>126364</xdr:colOff>
      <xdr:row>78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04179"/>
          <a:ext cx="1269" cy="11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49080</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4221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149356</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1979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208,980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31229</xdr:rowOff>
    </xdr:from>
    <xdr:to>
      <xdr:col>86</xdr:col>
      <xdr:colOff>25400</xdr:colOff>
      <xdr:row>71</xdr:row>
      <xdr:rowOff>31229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04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25291</xdr:rowOff>
    </xdr:from>
    <xdr:to>
      <xdr:col>85</xdr:col>
      <xdr:colOff>127000</xdr:colOff>
      <xdr:row>78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5481300" y="13398391"/>
          <a:ext cx="8382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137980</xdr:rowOff>
    </xdr:from>
    <xdr:ext cx="469744"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168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115103</xdr:rowOff>
    </xdr:from>
    <xdr:to>
      <xdr:col>85</xdr:col>
      <xdr:colOff>177800</xdr:colOff>
      <xdr:row>78</xdr:row>
      <xdr:rowOff>45253</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31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22068</xdr:rowOff>
    </xdr:from>
    <xdr:to>
      <xdr:col>81</xdr:col>
      <xdr:colOff>50800</xdr:colOff>
      <xdr:row>78</xdr:row>
      <xdr:rowOff>25291</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592300" y="13395168"/>
          <a:ext cx="889000" cy="3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106257</xdr:rowOff>
    </xdr:from>
    <xdr:to>
      <xdr:col>81</xdr:col>
      <xdr:colOff>101600</xdr:colOff>
      <xdr:row>78</xdr:row>
      <xdr:rowOff>36407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30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52934</xdr:rowOff>
    </xdr:from>
    <xdr:ext cx="469744"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46428" y="13083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22068</xdr:rowOff>
    </xdr:from>
    <xdr:to>
      <xdr:col>76</xdr:col>
      <xdr:colOff>114300</xdr:colOff>
      <xdr:row>78</xdr:row>
      <xdr:rowOff>24211</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3703300" y="13395168"/>
          <a:ext cx="889000" cy="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89426</xdr:rowOff>
    </xdr:from>
    <xdr:to>
      <xdr:col>76</xdr:col>
      <xdr:colOff>165100</xdr:colOff>
      <xdr:row>78</xdr:row>
      <xdr:rowOff>19576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291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36103</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066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24211</xdr:rowOff>
    </xdr:from>
    <xdr:to>
      <xdr:col>71</xdr:col>
      <xdr:colOff>177800</xdr:colOff>
      <xdr:row>78</xdr:row>
      <xdr:rowOff>25234</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2814300" y="13397311"/>
          <a:ext cx="889000" cy="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92404</xdr:rowOff>
    </xdr:from>
    <xdr:to>
      <xdr:col>72</xdr:col>
      <xdr:colOff>38100</xdr:colOff>
      <xdr:row>78</xdr:row>
      <xdr:rowOff>22554</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29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39081</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68428" y="13069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56490</xdr:rowOff>
    </xdr:from>
    <xdr:to>
      <xdr:col>67</xdr:col>
      <xdr:colOff>101600</xdr:colOff>
      <xdr:row>77</xdr:row>
      <xdr:rowOff>158090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25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3167</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033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93530</xdr:rowOff>
    </xdr:from>
    <xdr:ext cx="249299"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2951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145941</xdr:rowOff>
    </xdr:from>
    <xdr:to>
      <xdr:col>81</xdr:col>
      <xdr:colOff>101600</xdr:colOff>
      <xdr:row>78</xdr:row>
      <xdr:rowOff>76091</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347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78</xdr:row>
      <xdr:rowOff>67218</xdr:rowOff>
    </xdr:from>
    <xdr:ext cx="313932"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324333" y="134403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142718</xdr:rowOff>
    </xdr:from>
    <xdr:to>
      <xdr:col>76</xdr:col>
      <xdr:colOff>165100</xdr:colOff>
      <xdr:row>78</xdr:row>
      <xdr:rowOff>72868</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34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63995</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3017" y="134370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144861</xdr:rowOff>
    </xdr:from>
    <xdr:to>
      <xdr:col>72</xdr:col>
      <xdr:colOff>38100</xdr:colOff>
      <xdr:row>78</xdr:row>
      <xdr:rowOff>75011</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346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66138</xdr:rowOff>
    </xdr:from>
    <xdr:ext cx="378565"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4017" y="13439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145884</xdr:rowOff>
    </xdr:from>
    <xdr:to>
      <xdr:col>67</xdr:col>
      <xdr:colOff>101600</xdr:colOff>
      <xdr:row>78</xdr:row>
      <xdr:rowOff>76034</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34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78</xdr:row>
      <xdr:rowOff>67161</xdr:rowOff>
    </xdr:from>
    <xdr:ext cx="313932"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57333" y="134402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17983</xdr:rowOff>
    </xdr:from>
    <xdr:to>
      <xdr:col>85</xdr:col>
      <xdr:colOff>126364</xdr:colOff>
      <xdr:row>99</xdr:row>
      <xdr:rowOff>102033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448483"/>
          <a:ext cx="1269" cy="1627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105860</xdr:rowOff>
    </xdr:from>
    <xdr:ext cx="534377"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7079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102033</xdr:rowOff>
    </xdr:from>
    <xdr:to>
      <xdr:col>86</xdr:col>
      <xdr:colOff>25400</xdr:colOff>
      <xdr:row>99</xdr:row>
      <xdr:rowOff>102033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7075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136110</xdr:rowOff>
    </xdr:from>
    <xdr:ext cx="599010"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223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153,584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17983</xdr:rowOff>
    </xdr:from>
    <xdr:to>
      <xdr:col>86</xdr:col>
      <xdr:colOff>25400</xdr:colOff>
      <xdr:row>90</xdr:row>
      <xdr:rowOff>17983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44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2756</xdr:rowOff>
    </xdr:from>
    <xdr:to>
      <xdr:col>85</xdr:col>
      <xdr:colOff>127000</xdr:colOff>
      <xdr:row>99</xdr:row>
      <xdr:rowOff>19444</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5481300" y="16976306"/>
          <a:ext cx="838200" cy="1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119663</xdr:rowOff>
    </xdr:from>
    <xdr:ext cx="534377"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407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96786</xdr:rowOff>
    </xdr:from>
    <xdr:to>
      <xdr:col>85</xdr:col>
      <xdr:colOff>177800</xdr:colOff>
      <xdr:row>97</xdr:row>
      <xdr:rowOff>26936</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14872</xdr:rowOff>
    </xdr:from>
    <xdr:to>
      <xdr:col>81</xdr:col>
      <xdr:colOff>50800</xdr:colOff>
      <xdr:row>99</xdr:row>
      <xdr:rowOff>19444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4592300" y="1698842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35116</xdr:rowOff>
    </xdr:from>
    <xdr:to>
      <xdr:col>81</xdr:col>
      <xdr:colOff>101600</xdr:colOff>
      <xdr:row>96</xdr:row>
      <xdr:rowOff>136716</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49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153243</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14111" y="16269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165519</xdr:rowOff>
    </xdr:from>
    <xdr:to>
      <xdr:col>76</xdr:col>
      <xdr:colOff>114300</xdr:colOff>
      <xdr:row>99</xdr:row>
      <xdr:rowOff>14872</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3703300" y="16967619"/>
          <a:ext cx="889000" cy="20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55411</xdr:rowOff>
    </xdr:from>
    <xdr:to>
      <xdr:col>76</xdr:col>
      <xdr:colOff>165100</xdr:colOff>
      <xdr:row>96</xdr:row>
      <xdr:rowOff>157011</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51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2088</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25111" y="1628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1105</xdr:rowOff>
    </xdr:from>
    <xdr:to>
      <xdr:col>71</xdr:col>
      <xdr:colOff>177800</xdr:colOff>
      <xdr:row>98</xdr:row>
      <xdr:rowOff>165519</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2814300" y="16803205"/>
          <a:ext cx="889000" cy="164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85573</xdr:rowOff>
    </xdr:from>
    <xdr:to>
      <xdr:col>72</xdr:col>
      <xdr:colOff>38100</xdr:colOff>
      <xdr:row>97</xdr:row>
      <xdr:rowOff>15723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54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32250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36111" y="1632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145262</xdr:rowOff>
    </xdr:from>
    <xdr:to>
      <xdr:col>67</xdr:col>
      <xdr:colOff>101600</xdr:colOff>
      <xdr:row>97</xdr:row>
      <xdr:rowOff>75412</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60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91939</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47111" y="16379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123406</xdr:rowOff>
    </xdr:from>
    <xdr:to>
      <xdr:col>85</xdr:col>
      <xdr:colOff>177800</xdr:colOff>
      <xdr:row>99</xdr:row>
      <xdr:rowOff>53556</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92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38333</xdr:rowOff>
    </xdr:from>
    <xdr:ext cx="534377"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684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140094</xdr:rowOff>
    </xdr:from>
    <xdr:to>
      <xdr:col>81</xdr:col>
      <xdr:colOff>101600</xdr:colOff>
      <xdr:row>99</xdr:row>
      <xdr:rowOff>70244</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94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61371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14111" y="1703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135522</xdr:rowOff>
    </xdr:from>
    <xdr:to>
      <xdr:col>76</xdr:col>
      <xdr:colOff>165100</xdr:colOff>
      <xdr:row>99</xdr:row>
      <xdr:rowOff>65672</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93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56799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7030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114719</xdr:rowOff>
    </xdr:from>
    <xdr:to>
      <xdr:col>72</xdr:col>
      <xdr:colOff>38100</xdr:colOff>
      <xdr:row>99</xdr:row>
      <xdr:rowOff>44869</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91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35996</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7009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121755</xdr:rowOff>
    </xdr:from>
    <xdr:to>
      <xdr:col>67</xdr:col>
      <xdr:colOff>101600</xdr:colOff>
      <xdr:row>98</xdr:row>
      <xdr:rowOff>51905</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75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43032</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684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159760</xdr:rowOff>
    </xdr:from>
    <xdr:to>
      <xdr:col>116</xdr:col>
      <xdr:colOff>62864</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303260"/>
          <a:ext cx="1269" cy="1237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54652</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5697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106437</xdr:rowOff>
    </xdr:from>
    <xdr:ext cx="534377"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07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159760</xdr:rowOff>
    </xdr:from>
    <xdr:to>
      <xdr:col>116</xdr:col>
      <xdr:colOff>152400</xdr:colOff>
      <xdr:row>30</xdr:row>
      <xdr:rowOff>159760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30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143553</xdr:rowOff>
    </xdr:from>
    <xdr:ext cx="378565"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3157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120676</xdr:rowOff>
    </xdr:from>
    <xdr:to>
      <xdr:col>116</xdr:col>
      <xdr:colOff>114300</xdr:colOff>
      <xdr:row>38</xdr:row>
      <xdr:rowOff>50826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46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92215</xdr:rowOff>
    </xdr:from>
    <xdr:to>
      <xdr:col>112</xdr:col>
      <xdr:colOff>38100</xdr:colOff>
      <xdr:row>38</xdr:row>
      <xdr:rowOff>22365</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43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38892</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4017" y="6211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88786</xdr:rowOff>
    </xdr:from>
    <xdr:to>
      <xdr:col>107</xdr:col>
      <xdr:colOff>101600</xdr:colOff>
      <xdr:row>38</xdr:row>
      <xdr:rowOff>18935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4324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35463</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199428" y="6207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101987</xdr:rowOff>
    </xdr:from>
    <xdr:to>
      <xdr:col>102</xdr:col>
      <xdr:colOff>165100</xdr:colOff>
      <xdr:row>38</xdr:row>
      <xdr:rowOff>32138</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4456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48664</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56017" y="6220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130905</xdr:rowOff>
    </xdr:from>
    <xdr:to>
      <xdr:col>98</xdr:col>
      <xdr:colOff>38100</xdr:colOff>
      <xdr:row>38</xdr:row>
      <xdr:rowOff>61055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474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77582</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2497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99102</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4427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目的別歳出総額は、住民一人当たりコストが</a:t>
          </a:r>
          <a:r>
            <a:rPr kumimoji="1" lang="en-US" altLang="ja-JP" sz="1300">
              <a:latin typeface="ＭＳ Ｐゴシック" panose="020B0600070205080204" pitchFamily="50" charset="-128"/>
              <a:ea typeface="ＭＳ Ｐゴシック" panose="020B0600070205080204" pitchFamily="50" charset="-128"/>
            </a:rPr>
            <a:t>984,647</a:t>
          </a:r>
          <a:r>
            <a:rPr kumimoji="1" lang="ja-JP" altLang="en-US" sz="1300">
              <a:latin typeface="ＭＳ Ｐゴシック" panose="020B0600070205080204" pitchFamily="50" charset="-128"/>
              <a:ea typeface="ＭＳ Ｐゴシック" panose="020B0600070205080204" pitchFamily="50" charset="-128"/>
            </a:rPr>
            <a:t>円となっており、この総額を各費目ごとに分類し、これを類似団体と比較すると、全体的には類似団体平均と近い値となっているものが多い。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前年度と比較して増加が大きいものは、総務費、教育費および土木費である。総務費は、住民一人当たりコストが</a:t>
          </a:r>
          <a:r>
            <a:rPr kumimoji="1" lang="en-US" altLang="ja-JP" sz="1300">
              <a:latin typeface="ＭＳ Ｐゴシック" panose="020B0600070205080204" pitchFamily="50" charset="-128"/>
              <a:ea typeface="ＭＳ Ｐゴシック" panose="020B0600070205080204" pitchFamily="50" charset="-128"/>
            </a:rPr>
            <a:t>407,328</a:t>
          </a:r>
          <a:r>
            <a:rPr kumimoji="1" lang="ja-JP" altLang="en-US" sz="1300">
              <a:latin typeface="ＭＳ Ｐゴシック" panose="020B0600070205080204" pitchFamily="50" charset="-128"/>
              <a:ea typeface="ＭＳ Ｐゴシック" panose="020B0600070205080204" pitchFamily="50" charset="-128"/>
            </a:rPr>
            <a:t>円となっており、前年度と比較すると</a:t>
          </a:r>
          <a:r>
            <a:rPr kumimoji="1" lang="en-US" altLang="ja-JP" sz="1300">
              <a:latin typeface="ＭＳ Ｐゴシック" panose="020B0600070205080204" pitchFamily="50" charset="-128"/>
              <a:ea typeface="ＭＳ Ｐゴシック" panose="020B0600070205080204" pitchFamily="50" charset="-128"/>
            </a:rPr>
            <a:t>182,045</a:t>
          </a:r>
          <a:r>
            <a:rPr kumimoji="1" lang="ja-JP" altLang="en-US" sz="1300">
              <a:latin typeface="ＭＳ Ｐゴシック" panose="020B0600070205080204" pitchFamily="50" charset="-128"/>
              <a:ea typeface="ＭＳ Ｐゴシック" panose="020B0600070205080204" pitchFamily="50" charset="-128"/>
            </a:rPr>
            <a:t>円の増加となっている。これは、中心核整備事業に係る造成工事費およびふるさと納税業務委託料の増が主な要因である。教育費は、住民一人当たりコストが</a:t>
          </a:r>
          <a:r>
            <a:rPr kumimoji="1" lang="en-US" altLang="ja-JP" sz="1300">
              <a:latin typeface="ＭＳ Ｐゴシック" panose="020B0600070205080204" pitchFamily="50" charset="-128"/>
              <a:ea typeface="ＭＳ Ｐゴシック" panose="020B0600070205080204" pitchFamily="50" charset="-128"/>
            </a:rPr>
            <a:t>130,021</a:t>
          </a:r>
          <a:r>
            <a:rPr kumimoji="1" lang="ja-JP" altLang="en-US" sz="1300">
              <a:latin typeface="ＭＳ Ｐゴシック" panose="020B0600070205080204" pitchFamily="50" charset="-128"/>
              <a:ea typeface="ＭＳ Ｐゴシック" panose="020B0600070205080204" pitchFamily="50" charset="-128"/>
            </a:rPr>
            <a:t>円となっており、前年度と比較すると</a:t>
          </a:r>
          <a:r>
            <a:rPr kumimoji="1" lang="en-US" altLang="ja-JP" sz="1300">
              <a:latin typeface="ＭＳ Ｐゴシック" panose="020B0600070205080204" pitchFamily="50" charset="-128"/>
              <a:ea typeface="ＭＳ Ｐゴシック" panose="020B0600070205080204" pitchFamily="50" charset="-128"/>
            </a:rPr>
            <a:t>41,842</a:t>
          </a:r>
          <a:r>
            <a:rPr kumimoji="1" lang="ja-JP" altLang="en-US" sz="1300">
              <a:latin typeface="ＭＳ Ｐゴシック" panose="020B0600070205080204" pitchFamily="50" charset="-128"/>
              <a:ea typeface="ＭＳ Ｐゴシック" panose="020B0600070205080204" pitchFamily="50" charset="-128"/>
            </a:rPr>
            <a:t>円の増加となっている。これは、新竜王小学校の建築工事費の増が主な要因である。土木費は、住民一人当たりコストが</a:t>
          </a:r>
          <a:r>
            <a:rPr kumimoji="1" lang="en-US" altLang="ja-JP" sz="1300">
              <a:latin typeface="ＭＳ Ｐゴシック" panose="020B0600070205080204" pitchFamily="50" charset="-128"/>
              <a:ea typeface="ＭＳ Ｐゴシック" panose="020B0600070205080204" pitchFamily="50" charset="-128"/>
            </a:rPr>
            <a:t>87,765</a:t>
          </a:r>
          <a:r>
            <a:rPr kumimoji="1" lang="ja-JP" altLang="en-US" sz="1300">
              <a:latin typeface="ＭＳ Ｐゴシック" panose="020B0600070205080204" pitchFamily="50" charset="-128"/>
              <a:ea typeface="ＭＳ Ｐゴシック" panose="020B0600070205080204" pitchFamily="50" charset="-128"/>
            </a:rPr>
            <a:t>円となっており、前年度と比較すると</a:t>
          </a:r>
          <a:r>
            <a:rPr kumimoji="1" lang="en-US" altLang="ja-JP" sz="1300">
              <a:latin typeface="ＭＳ Ｐゴシック" panose="020B0600070205080204" pitchFamily="50" charset="-128"/>
              <a:ea typeface="ＭＳ Ｐゴシック" panose="020B0600070205080204" pitchFamily="50" charset="-128"/>
            </a:rPr>
            <a:t>24,194</a:t>
          </a:r>
          <a:r>
            <a:rPr kumimoji="1" lang="ja-JP" altLang="en-US" sz="1300">
              <a:latin typeface="ＭＳ Ｐゴシック" panose="020B0600070205080204" pitchFamily="50" charset="-128"/>
              <a:ea typeface="ＭＳ Ｐゴシック" panose="020B0600070205080204" pitchFamily="50" charset="-128"/>
            </a:rPr>
            <a:t>円の増加となっている。これは、総合運動公園施設の改修工事費の増が主な要因である。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前年度と比較して減少が大きいものは、農林水産業費および消防費である。農林水産業費は、住民一人当たりコストが</a:t>
          </a:r>
          <a:r>
            <a:rPr kumimoji="1" lang="en-US" altLang="ja-JP" sz="1300">
              <a:latin typeface="ＭＳ Ｐゴシック" panose="020B0600070205080204" pitchFamily="50" charset="-128"/>
              <a:ea typeface="ＭＳ Ｐゴシック" panose="020B0600070205080204" pitchFamily="50" charset="-128"/>
            </a:rPr>
            <a:t>34,055</a:t>
          </a:r>
          <a:r>
            <a:rPr kumimoji="1" lang="ja-JP" altLang="en-US" sz="1300">
              <a:latin typeface="ＭＳ Ｐゴシック" panose="020B0600070205080204" pitchFamily="50" charset="-128"/>
              <a:ea typeface="ＭＳ Ｐゴシック" panose="020B0600070205080204" pitchFamily="50" charset="-128"/>
            </a:rPr>
            <a:t>円となっており、前年度と比較すると</a:t>
          </a:r>
          <a:r>
            <a:rPr kumimoji="1" lang="en-US" altLang="ja-JP" sz="1300">
              <a:latin typeface="ＭＳ Ｐゴシック" panose="020B0600070205080204" pitchFamily="50" charset="-128"/>
              <a:ea typeface="ＭＳ Ｐゴシック" panose="020B0600070205080204" pitchFamily="50" charset="-128"/>
            </a:rPr>
            <a:t>11,408</a:t>
          </a:r>
          <a:r>
            <a:rPr kumimoji="1" lang="ja-JP" altLang="en-US" sz="1300">
              <a:latin typeface="ＭＳ Ｐゴシック" panose="020B0600070205080204" pitchFamily="50" charset="-128"/>
              <a:ea typeface="ＭＳ Ｐゴシック" panose="020B0600070205080204" pitchFamily="50" charset="-128"/>
            </a:rPr>
            <a:t>円の減少となっている。これは、国営日野川地区土地改良事業負担金の減が主な要因である。消防費は、住民一人当たりコストが</a:t>
          </a:r>
          <a:r>
            <a:rPr kumimoji="1" lang="en-US" altLang="ja-JP" sz="1300">
              <a:latin typeface="ＭＳ Ｐゴシック" panose="020B0600070205080204" pitchFamily="50" charset="-128"/>
              <a:ea typeface="ＭＳ Ｐゴシック" panose="020B0600070205080204" pitchFamily="50" charset="-128"/>
            </a:rPr>
            <a:t>25,448</a:t>
          </a:r>
          <a:r>
            <a:rPr kumimoji="1" lang="ja-JP" altLang="en-US" sz="1300">
              <a:latin typeface="ＭＳ Ｐゴシック" panose="020B0600070205080204" pitchFamily="50" charset="-128"/>
              <a:ea typeface="ＭＳ Ｐゴシック" panose="020B0600070205080204" pitchFamily="50" charset="-128"/>
            </a:rPr>
            <a:t>円となっており、前年度と比較すると</a:t>
          </a:r>
          <a:r>
            <a:rPr kumimoji="1" lang="en-US" altLang="ja-JP" sz="1300">
              <a:latin typeface="ＭＳ Ｐゴシック" panose="020B0600070205080204" pitchFamily="50" charset="-128"/>
              <a:ea typeface="ＭＳ Ｐゴシック" panose="020B0600070205080204" pitchFamily="50" charset="-128"/>
            </a:rPr>
            <a:t>4,548</a:t>
          </a:r>
          <a:r>
            <a:rPr kumimoji="1" lang="ja-JP" altLang="en-US" sz="1300">
              <a:latin typeface="ＭＳ Ｐゴシック" panose="020B0600070205080204" pitchFamily="50" charset="-128"/>
              <a:ea typeface="ＭＳ Ｐゴシック" panose="020B0600070205080204" pitchFamily="50" charset="-128"/>
            </a:rPr>
            <a:t>円の減少となっている。これは、南部地区防災センター解体撤去工事の完了による減が主な要因である。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実質単年度収支は、財政調整基金を</a:t>
          </a:r>
          <a:r>
            <a:rPr kumimoji="1" lang="en-US" altLang="ja-JP" sz="1200">
              <a:latin typeface="ＭＳ ゴシック" pitchFamily="49" charset="-128"/>
              <a:ea typeface="ＭＳ ゴシック" pitchFamily="49" charset="-128"/>
            </a:rPr>
            <a:t>472</a:t>
          </a:r>
          <a:r>
            <a:rPr kumimoji="1" lang="ja-JP" altLang="en-US" sz="1200">
              <a:latin typeface="ＭＳ ゴシック" pitchFamily="49" charset="-128"/>
              <a:ea typeface="ＭＳ ゴシック" pitchFamily="49" charset="-128"/>
            </a:rPr>
            <a:t>百万円取り崩したものの、寄附金および地方債が大幅に増加したことから、前年度を上回った。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本町の特徴である税収の急激な増減を踏まえ、この影響を最小限とするための減収時の補完財源となる各特定目的基金の充実活用に重点を置き、これに加えて事業の適正化を図ることにより経常経費の一層の抑制に努め、安定的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連結実質赤字比率については、全会計において黒字であるため、いずれも算定されていない。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しかしながら、下水道事業会計において、下水道の普及についての面整備はほぼ完了しているが、長寿命化等に向けた修繕等に係る需要、また、水道事業会計の今後における施設の更新需要を勘案すると、上下水道使用料の見直しに向けた検討を進めるほか、民間事業者、広域的な行政連携等も視野に入れることを検討し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11563716</v>
      </c>
      <c r="BO4" s="371"/>
      <c r="BP4" s="371"/>
      <c r="BQ4" s="371"/>
      <c r="BR4" s="371"/>
      <c r="BS4" s="371"/>
      <c r="BT4" s="371"/>
      <c r="BU4" s="372"/>
      <c r="BV4" s="370">
        <v>8476965</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8.4</v>
      </c>
      <c r="CU4" s="377"/>
      <c r="CV4" s="377"/>
      <c r="CW4" s="377"/>
      <c r="CX4" s="377"/>
      <c r="CY4" s="377"/>
      <c r="CZ4" s="377"/>
      <c r="DA4" s="378"/>
      <c r="DB4" s="376">
        <v>3.5</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11066448</v>
      </c>
      <c r="BO5" s="408"/>
      <c r="BP5" s="408"/>
      <c r="BQ5" s="408"/>
      <c r="BR5" s="408"/>
      <c r="BS5" s="408"/>
      <c r="BT5" s="408"/>
      <c r="BU5" s="409"/>
      <c r="BV5" s="407">
        <v>8156664</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85</v>
      </c>
      <c r="CU5" s="405"/>
      <c r="CV5" s="405"/>
      <c r="CW5" s="405"/>
      <c r="CX5" s="405"/>
      <c r="CY5" s="405"/>
      <c r="CZ5" s="405"/>
      <c r="DA5" s="406"/>
      <c r="DB5" s="404">
        <v>88</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497268</v>
      </c>
      <c r="BO6" s="408"/>
      <c r="BP6" s="408"/>
      <c r="BQ6" s="408"/>
      <c r="BR6" s="408"/>
      <c r="BS6" s="408"/>
      <c r="BT6" s="408"/>
      <c r="BU6" s="409"/>
      <c r="BV6" s="407">
        <v>320301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85</v>
      </c>
      <c r="CU6" s="445"/>
      <c r="CV6" s="445"/>
      <c r="CW6" s="445"/>
      <c r="CX6" s="445"/>
      <c r="CY6" s="445"/>
      <c r="CZ6" s="445"/>
      <c r="DA6" s="446"/>
      <c r="DB6" s="444">
        <v>88.3</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145404</v>
      </c>
      <c r="BO7" s="408"/>
      <c r="BP7" s="408"/>
      <c r="BQ7" s="408"/>
      <c r="BR7" s="408"/>
      <c r="BS7" s="408"/>
      <c r="BT7" s="408"/>
      <c r="BU7" s="409"/>
      <c r="BV7" s="407">
        <v>179555</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4179255</v>
      </c>
      <c r="CU7" s="408"/>
      <c r="CV7" s="408"/>
      <c r="CW7" s="408"/>
      <c r="CX7" s="408"/>
      <c r="CY7" s="408"/>
      <c r="CZ7" s="408"/>
      <c r="DA7" s="409"/>
      <c r="DB7" s="407">
        <v>4052647</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351864</v>
      </c>
      <c r="BO8" s="408"/>
      <c r="BP8" s="408"/>
      <c r="BQ8" s="408"/>
      <c r="BR8" s="408"/>
      <c r="BS8" s="408"/>
      <c r="BT8" s="408"/>
      <c r="BU8" s="409"/>
      <c r="BV8" s="407">
        <v>140746</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0.99</v>
      </c>
      <c r="CU8" s="448"/>
      <c r="CV8" s="448"/>
      <c r="CW8" s="448"/>
      <c r="CX8" s="448"/>
      <c r="CY8" s="448"/>
      <c r="CZ8" s="448"/>
      <c r="DA8" s="449"/>
      <c r="DB8" s="447">
        <v>0.98</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11789</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211118</v>
      </c>
      <c r="BO9" s="408"/>
      <c r="BP9" s="408"/>
      <c r="BQ9" s="408"/>
      <c r="BR9" s="408"/>
      <c r="BS9" s="408"/>
      <c r="BT9" s="408"/>
      <c r="BU9" s="409"/>
      <c r="BV9" s="407">
        <v>-70362</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5.3</v>
      </c>
      <c r="CU9" s="405"/>
      <c r="CV9" s="405"/>
      <c r="CW9" s="405"/>
      <c r="CX9" s="405"/>
      <c r="CY9" s="405"/>
      <c r="CZ9" s="405"/>
      <c r="DA9" s="406"/>
      <c r="DB9" s="404">
        <v>6.8</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7"/>
      <c r="N10" s="437"/>
      <c r="O10" s="437"/>
      <c r="P10" s="437"/>
      <c r="Q10" s="438"/>
      <c r="R10" s="458">
        <v>12434</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718</v>
      </c>
      <c r="BO10" s="408"/>
      <c r="BP10" s="408"/>
      <c r="BQ10" s="408"/>
      <c r="BR10" s="408"/>
      <c r="BS10" s="408"/>
      <c r="BT10" s="408"/>
      <c r="BU10" s="409"/>
      <c r="BV10" s="407">
        <v>380</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11239</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472055</v>
      </c>
      <c r="BO12" s="408"/>
      <c r="BP12" s="408"/>
      <c r="BQ12" s="408"/>
      <c r="BR12" s="408"/>
      <c r="BS12" s="408"/>
      <c r="BT12" s="408"/>
      <c r="BU12" s="409"/>
      <c r="BV12" s="407">
        <v>243036</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11003</v>
      </c>
      <c r="S13" s="492"/>
      <c r="T13" s="492"/>
      <c r="U13" s="492"/>
      <c r="V13" s="493"/>
      <c r="W13" s="423" t="s">
        <v>131</v>
      </c>
      <c r="X13" s="424"/>
      <c r="Y13" s="424"/>
      <c r="Z13" s="424"/>
      <c r="AA13" s="424"/>
      <c r="AB13" s="414"/>
      <c r="AC13" s="458">
        <v>406</v>
      </c>
      <c r="AD13" s="459"/>
      <c r="AE13" s="459"/>
      <c r="AF13" s="459"/>
      <c r="AG13" s="501"/>
      <c r="AH13" s="458">
        <v>459</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-260219</v>
      </c>
      <c r="BO13" s="408"/>
      <c r="BP13" s="408"/>
      <c r="BQ13" s="408"/>
      <c r="BR13" s="408"/>
      <c r="BS13" s="408"/>
      <c r="BT13" s="408"/>
      <c r="BU13" s="409"/>
      <c r="BV13" s="407">
        <v>-313018</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3.7</v>
      </c>
      <c r="CU13" s="405"/>
      <c r="CV13" s="405"/>
      <c r="CW13" s="405"/>
      <c r="CX13" s="405"/>
      <c r="CY13" s="405"/>
      <c r="CZ13" s="405"/>
      <c r="DA13" s="406"/>
      <c r="DB13" s="404">
        <v>4.5</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11433</v>
      </c>
      <c r="S14" s="492"/>
      <c r="T14" s="492"/>
      <c r="U14" s="492"/>
      <c r="V14" s="493"/>
      <c r="W14" s="397"/>
      <c r="X14" s="398"/>
      <c r="Y14" s="398"/>
      <c r="Z14" s="398"/>
      <c r="AA14" s="398"/>
      <c r="AB14" s="387"/>
      <c r="AC14" s="494">
        <v>6.3</v>
      </c>
      <c r="AD14" s="495"/>
      <c r="AE14" s="495"/>
      <c r="AF14" s="495"/>
      <c r="AG14" s="496"/>
      <c r="AH14" s="494">
        <v>6.6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29.1</v>
      </c>
      <c r="CU14" s="506"/>
      <c r="CV14" s="506"/>
      <c r="CW14" s="506"/>
      <c r="CX14" s="506"/>
      <c r="CY14" s="506"/>
      <c r="CZ14" s="506"/>
      <c r="DA14" s="507"/>
      <c r="DB14" s="505" t="s">
        <v>122</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11214</v>
      </c>
      <c r="S15" s="492"/>
      <c r="T15" s="492"/>
      <c r="U15" s="492"/>
      <c r="V15" s="493"/>
      <c r="W15" s="423" t="s">
        <v>137</v>
      </c>
      <c r="X15" s="424"/>
      <c r="Y15" s="424"/>
      <c r="Z15" s="424"/>
      <c r="AA15" s="424"/>
      <c r="AB15" s="414"/>
      <c r="AC15" s="458">
        <v>2790</v>
      </c>
      <c r="AD15" s="459"/>
      <c r="AE15" s="459"/>
      <c r="AF15" s="459"/>
      <c r="AG15" s="501"/>
      <c r="AH15" s="458">
        <v>3141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3147574</v>
      </c>
      <c r="BO15" s="371"/>
      <c r="BP15" s="371"/>
      <c r="BQ15" s="371"/>
      <c r="BR15" s="371"/>
      <c r="BS15" s="371"/>
      <c r="BT15" s="371"/>
      <c r="BU15" s="372"/>
      <c r="BV15" s="370">
        <v>3019729</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43</v>
      </c>
      <c r="AD16" s="495"/>
      <c r="AE16" s="495"/>
      <c r="AF16" s="495"/>
      <c r="AG16" s="496"/>
      <c r="AH16" s="494">
        <v>45.4</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3244703</v>
      </c>
      <c r="BO16" s="408"/>
      <c r="BP16" s="408"/>
      <c r="BQ16" s="408"/>
      <c r="BR16" s="408"/>
      <c r="BS16" s="408"/>
      <c r="BT16" s="408"/>
      <c r="BU16" s="409"/>
      <c r="BV16" s="407">
        <v>3147632</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3293</v>
      </c>
      <c r="AD17" s="459"/>
      <c r="AE17" s="459"/>
      <c r="AF17" s="459"/>
      <c r="AG17" s="501"/>
      <c r="AH17" s="458">
        <v>3321</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4080727</v>
      </c>
      <c r="BO17" s="408"/>
      <c r="BP17" s="408"/>
      <c r="BQ17" s="408"/>
      <c r="BR17" s="408"/>
      <c r="BS17" s="408"/>
      <c r="BT17" s="408"/>
      <c r="BU17" s="409"/>
      <c r="BV17" s="407">
        <v>3910931</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44.55</v>
      </c>
      <c r="M18" s="531"/>
      <c r="N18" s="531"/>
      <c r="O18" s="531"/>
      <c r="P18" s="531"/>
      <c r="Q18" s="531"/>
      <c r="R18" s="532"/>
      <c r="S18" s="532"/>
      <c r="T18" s="532"/>
      <c r="U18" s="532"/>
      <c r="V18" s="533"/>
      <c r="W18" s="425"/>
      <c r="X18" s="426"/>
      <c r="Y18" s="426"/>
      <c r="Z18" s="426"/>
      <c r="AA18" s="426"/>
      <c r="AB18" s="417"/>
      <c r="AC18" s="534">
        <v>50.7</v>
      </c>
      <c r="AD18" s="535"/>
      <c r="AE18" s="535"/>
      <c r="AF18" s="535"/>
      <c r="AG18" s="536"/>
      <c r="AH18" s="534">
        <v>48</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3376265</v>
      </c>
      <c r="BO18" s="408"/>
      <c r="BP18" s="408"/>
      <c r="BQ18" s="408"/>
      <c r="BR18" s="408"/>
      <c r="BS18" s="408"/>
      <c r="BT18" s="408"/>
      <c r="BU18" s="409"/>
      <c r="BV18" s="407">
        <v>3706590</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265</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7124450</v>
      </c>
      <c r="BO19" s="408"/>
      <c r="BP19" s="408"/>
      <c r="BQ19" s="408"/>
      <c r="BR19" s="408"/>
      <c r="BS19" s="408"/>
      <c r="BT19" s="408"/>
      <c r="BU19" s="409"/>
      <c r="BV19" s="407">
        <v>5352788</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4435</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6966321</v>
      </c>
      <c r="BO22" s="371"/>
      <c r="BP22" s="371"/>
      <c r="BQ22" s="371"/>
      <c r="BR22" s="371"/>
      <c r="BS22" s="371"/>
      <c r="BT22" s="371"/>
      <c r="BU22" s="372"/>
      <c r="BV22" s="370">
        <v>5160610</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3368574</v>
      </c>
      <c r="BO23" s="408"/>
      <c r="BP23" s="408"/>
      <c r="BQ23" s="408"/>
      <c r="BR23" s="408"/>
      <c r="BS23" s="408"/>
      <c r="BT23" s="408"/>
      <c r="BU23" s="409"/>
      <c r="BV23" s="407">
        <v>2765211</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7000</v>
      </c>
      <c r="R24" s="459"/>
      <c r="S24" s="459"/>
      <c r="T24" s="459"/>
      <c r="U24" s="459"/>
      <c r="V24" s="501"/>
      <c r="W24" s="553"/>
      <c r="X24" s="554"/>
      <c r="Y24" s="555"/>
      <c r="Z24" s="457" t="s">
        <v>162</v>
      </c>
      <c r="AA24" s="437"/>
      <c r="AB24" s="437"/>
      <c r="AC24" s="437"/>
      <c r="AD24" s="437"/>
      <c r="AE24" s="437"/>
      <c r="AF24" s="437"/>
      <c r="AG24" s="438"/>
      <c r="AH24" s="458">
        <v>119</v>
      </c>
      <c r="AI24" s="459"/>
      <c r="AJ24" s="459"/>
      <c r="AK24" s="459"/>
      <c r="AL24" s="501"/>
      <c r="AM24" s="458">
        <v>365806</v>
      </c>
      <c r="AN24" s="459"/>
      <c r="AO24" s="459"/>
      <c r="AP24" s="459"/>
      <c r="AQ24" s="459"/>
      <c r="AR24" s="501"/>
      <c r="AS24" s="458">
        <v>3074</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5502877</v>
      </c>
      <c r="BO24" s="408"/>
      <c r="BP24" s="408"/>
      <c r="BQ24" s="408"/>
      <c r="BR24" s="408"/>
      <c r="BS24" s="408"/>
      <c r="BT24" s="408"/>
      <c r="BU24" s="409"/>
      <c r="BV24" s="407">
        <v>3509790</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6010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3953279</v>
      </c>
      <c r="BO25" s="371"/>
      <c r="BP25" s="371"/>
      <c r="BQ25" s="371"/>
      <c r="BR25" s="371"/>
      <c r="BS25" s="371"/>
      <c r="BT25" s="371"/>
      <c r="BU25" s="372"/>
      <c r="BV25" s="370">
        <v>4483784</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5630</v>
      </c>
      <c r="R26" s="459"/>
      <c r="S26" s="459"/>
      <c r="T26" s="459"/>
      <c r="U26" s="459"/>
      <c r="V26" s="501"/>
      <c r="W26" s="553"/>
      <c r="X26" s="554"/>
      <c r="Y26" s="555"/>
      <c r="Z26" s="457" t="s">
        <v>168</v>
      </c>
      <c r="AA26" s="559"/>
      <c r="AB26" s="559"/>
      <c r="AC26" s="559"/>
      <c r="AD26" s="559"/>
      <c r="AE26" s="559"/>
      <c r="AF26" s="559"/>
      <c r="AG26" s="560"/>
      <c r="AH26" s="458">
        <v>2</v>
      </c>
      <c r="AI26" s="459"/>
      <c r="AJ26" s="459"/>
      <c r="AK26" s="459"/>
      <c r="AL26" s="501"/>
      <c r="AM26" s="458" t="s">
        <v>169</v>
      </c>
      <c r="AN26" s="459"/>
      <c r="AO26" s="459"/>
      <c r="AP26" s="459"/>
      <c r="AQ26" s="459"/>
      <c r="AR26" s="501"/>
      <c r="AS26" s="458" t="s">
        <v>169</v>
      </c>
      <c r="AT26" s="459"/>
      <c r="AU26" s="459"/>
      <c r="AV26" s="459"/>
      <c r="AW26" s="459"/>
      <c r="AX26" s="460"/>
      <c r="AY26" s="410" t="s">
        <v>170</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171</v>
      </c>
      <c r="F27" s="437"/>
      <c r="G27" s="437"/>
      <c r="H27" s="437"/>
      <c r="I27" s="437"/>
      <c r="J27" s="437"/>
      <c r="K27" s="438"/>
      <c r="L27" s="458">
        <v>1</v>
      </c>
      <c r="M27" s="459"/>
      <c r="N27" s="459"/>
      <c r="O27" s="459"/>
      <c r="P27" s="501"/>
      <c r="Q27" s="458">
        <v>3010</v>
      </c>
      <c r="R27" s="459"/>
      <c r="S27" s="459"/>
      <c r="T27" s="459"/>
      <c r="U27" s="459"/>
      <c r="V27" s="501"/>
      <c r="W27" s="553"/>
      <c r="X27" s="554"/>
      <c r="Y27" s="555"/>
      <c r="Z27" s="457" t="s">
        <v>172</v>
      </c>
      <c r="AA27" s="437"/>
      <c r="AB27" s="437"/>
      <c r="AC27" s="437"/>
      <c r="AD27" s="437"/>
      <c r="AE27" s="437"/>
      <c r="AF27" s="437"/>
      <c r="AG27" s="438"/>
      <c r="AH27" s="458">
        <v>15</v>
      </c>
      <c r="AI27" s="459"/>
      <c r="AJ27" s="459"/>
      <c r="AK27" s="459"/>
      <c r="AL27" s="501"/>
      <c r="AM27" s="458">
        <v>52302</v>
      </c>
      <c r="AN27" s="459"/>
      <c r="AO27" s="459"/>
      <c r="AP27" s="459"/>
      <c r="AQ27" s="459"/>
      <c r="AR27" s="501"/>
      <c r="AS27" s="458">
        <v>3487</v>
      </c>
      <c r="AT27" s="459"/>
      <c r="AU27" s="459"/>
      <c r="AV27" s="459"/>
      <c r="AW27" s="459"/>
      <c r="AX27" s="460"/>
      <c r="AY27" s="502" t="s">
        <v>173</v>
      </c>
      <c r="AZ27" s="503"/>
      <c r="BA27" s="503"/>
      <c r="BB27" s="503"/>
      <c r="BC27" s="503"/>
      <c r="BD27" s="503"/>
      <c r="BE27" s="503"/>
      <c r="BF27" s="503"/>
      <c r="BG27" s="503"/>
      <c r="BH27" s="503"/>
      <c r="BI27" s="503"/>
      <c r="BJ27" s="503"/>
      <c r="BK27" s="503"/>
      <c r="BL27" s="503"/>
      <c r="BM27" s="504"/>
      <c r="BN27" s="526">
        <v>249644</v>
      </c>
      <c r="BO27" s="527"/>
      <c r="BP27" s="527"/>
      <c r="BQ27" s="527"/>
      <c r="BR27" s="527"/>
      <c r="BS27" s="527"/>
      <c r="BT27" s="527"/>
      <c r="BU27" s="528"/>
      <c r="BV27" s="526">
        <v>249615</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174</v>
      </c>
      <c r="F28" s="437"/>
      <c r="G28" s="437"/>
      <c r="H28" s="437"/>
      <c r="I28" s="437"/>
      <c r="J28" s="437"/>
      <c r="K28" s="438"/>
      <c r="L28" s="458">
        <v>1</v>
      </c>
      <c r="M28" s="459"/>
      <c r="N28" s="459"/>
      <c r="O28" s="459"/>
      <c r="P28" s="501"/>
      <c r="Q28" s="458">
        <v>2260</v>
      </c>
      <c r="R28" s="459"/>
      <c r="S28" s="459"/>
      <c r="T28" s="459"/>
      <c r="U28" s="459"/>
      <c r="V28" s="501"/>
      <c r="W28" s="553"/>
      <c r="X28" s="554"/>
      <c r="Y28" s="555"/>
      <c r="Z28" s="457" t="s">
        <v>175</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911467</v>
      </c>
      <c r="BO28" s="371"/>
      <c r="BP28" s="371"/>
      <c r="BQ28" s="371"/>
      <c r="BR28" s="371"/>
      <c r="BS28" s="371"/>
      <c r="BT28" s="371"/>
      <c r="BU28" s="372"/>
      <c r="BV28" s="370">
        <v>1382804</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177</v>
      </c>
      <c r="F29" s="437"/>
      <c r="G29" s="437"/>
      <c r="H29" s="437"/>
      <c r="I29" s="437"/>
      <c r="J29" s="437"/>
      <c r="K29" s="438"/>
      <c r="L29" s="458">
        <v>10</v>
      </c>
      <c r="M29" s="459"/>
      <c r="N29" s="459"/>
      <c r="O29" s="459"/>
      <c r="P29" s="501"/>
      <c r="Q29" s="458">
        <v>2010</v>
      </c>
      <c r="R29" s="459"/>
      <c r="S29" s="459"/>
      <c r="T29" s="459"/>
      <c r="U29" s="459"/>
      <c r="V29" s="501"/>
      <c r="W29" s="556"/>
      <c r="X29" s="557"/>
      <c r="Y29" s="558"/>
      <c r="Z29" s="457" t="s">
        <v>178</v>
      </c>
      <c r="AA29" s="437"/>
      <c r="AB29" s="437"/>
      <c r="AC29" s="437"/>
      <c r="AD29" s="437"/>
      <c r="AE29" s="437"/>
      <c r="AF29" s="437"/>
      <c r="AG29" s="438"/>
      <c r="AH29" s="458">
        <v>134</v>
      </c>
      <c r="AI29" s="459"/>
      <c r="AJ29" s="459"/>
      <c r="AK29" s="459"/>
      <c r="AL29" s="501"/>
      <c r="AM29" s="458">
        <v>418108</v>
      </c>
      <c r="AN29" s="459"/>
      <c r="AO29" s="459"/>
      <c r="AP29" s="459"/>
      <c r="AQ29" s="459"/>
      <c r="AR29" s="501"/>
      <c r="AS29" s="458">
        <v>3120</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v>240116</v>
      </c>
      <c r="BO29" s="408"/>
      <c r="BP29" s="408"/>
      <c r="BQ29" s="408"/>
      <c r="BR29" s="408"/>
      <c r="BS29" s="408"/>
      <c r="BT29" s="408"/>
      <c r="BU29" s="409"/>
      <c r="BV29" s="407">
        <v>322191</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4">
        <v>98.6</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2557052</v>
      </c>
      <c r="BO30" s="527"/>
      <c r="BP30" s="527"/>
      <c r="BQ30" s="527"/>
      <c r="BR30" s="527"/>
      <c r="BS30" s="527"/>
      <c r="BT30" s="527"/>
      <c r="BU30" s="528"/>
      <c r="BV30" s="526">
        <v>1921262</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187</v>
      </c>
      <c r="D33" s="431"/>
      <c r="E33" s="396" t="s">
        <v>188</v>
      </c>
      <c r="F33" s="396"/>
      <c r="G33" s="396"/>
      <c r="H33" s="396"/>
      <c r="I33" s="396"/>
      <c r="J33" s="396"/>
      <c r="K33" s="396"/>
      <c r="L33" s="396"/>
      <c r="M33" s="396"/>
      <c r="N33" s="396"/>
      <c r="O33" s="396"/>
      <c r="P33" s="396"/>
      <c r="Q33" s="396"/>
      <c r="R33" s="396"/>
      <c r="S33" s="396"/>
      <c r="T33" s="194"/>
      <c r="U33" s="431" t="s">
        <v>187</v>
      </c>
      <c r="V33" s="431"/>
      <c r="W33" s="396" t="s">
        <v>188</v>
      </c>
      <c r="X33" s="396"/>
      <c r="Y33" s="396"/>
      <c r="Z33" s="396"/>
      <c r="AA33" s="396"/>
      <c r="AB33" s="396"/>
      <c r="AC33" s="396"/>
      <c r="AD33" s="396"/>
      <c r="AE33" s="396"/>
      <c r="AF33" s="396"/>
      <c r="AG33" s="396"/>
      <c r="AH33" s="396"/>
      <c r="AI33" s="396"/>
      <c r="AJ33" s="396"/>
      <c r="AK33" s="396"/>
      <c r="AL33" s="194"/>
      <c r="AM33" s="431" t="s">
        <v>187</v>
      </c>
      <c r="AN33" s="431"/>
      <c r="AO33" s="396" t="s">
        <v>188</v>
      </c>
      <c r="AP33" s="396"/>
      <c r="AQ33" s="396"/>
      <c r="AR33" s="396"/>
      <c r="AS33" s="396"/>
      <c r="AT33" s="396"/>
      <c r="AU33" s="396"/>
      <c r="AV33" s="396"/>
      <c r="AW33" s="396"/>
      <c r="AX33" s="396"/>
      <c r="AY33" s="396"/>
      <c r="AZ33" s="396"/>
      <c r="BA33" s="396"/>
      <c r="BB33" s="396"/>
      <c r="BC33" s="396"/>
      <c r="BD33" s="195"/>
      <c r="BE33" s="396" t="s">
        <v>189</v>
      </c>
      <c r="BF33" s="396"/>
      <c r="BG33" s="396" t="s">
        <v>190</v>
      </c>
      <c r="BH33" s="396"/>
      <c r="BI33" s="396"/>
      <c r="BJ33" s="396"/>
      <c r="BK33" s="396"/>
      <c r="BL33" s="396"/>
      <c r="BM33" s="396"/>
      <c r="BN33" s="396"/>
      <c r="BO33" s="396"/>
      <c r="BP33" s="396"/>
      <c r="BQ33" s="396"/>
      <c r="BR33" s="396"/>
      <c r="BS33" s="396"/>
      <c r="BT33" s="396"/>
      <c r="BU33" s="396"/>
      <c r="BV33" s="195"/>
      <c r="BW33" s="431" t="s">
        <v>189</v>
      </c>
      <c r="BX33" s="431"/>
      <c r="BY33" s="396" t="s">
        <v>191</v>
      </c>
      <c r="BZ33" s="396"/>
      <c r="CA33" s="396"/>
      <c r="CB33" s="396"/>
      <c r="CC33" s="396"/>
      <c r="CD33" s="396"/>
      <c r="CE33" s="396"/>
      <c r="CF33" s="396"/>
      <c r="CG33" s="396"/>
      <c r="CH33" s="396"/>
      <c r="CI33" s="396"/>
      <c r="CJ33" s="396"/>
      <c r="CK33" s="396"/>
      <c r="CL33" s="396"/>
      <c r="CM33" s="396"/>
      <c r="CN33" s="194"/>
      <c r="CO33" s="431" t="s">
        <v>187</v>
      </c>
      <c r="CP33" s="431"/>
      <c r="CQ33" s="396" t="s">
        <v>192</v>
      </c>
      <c r="CR33" s="396"/>
      <c r="CS33" s="396"/>
      <c r="CT33" s="396"/>
      <c r="CU33" s="396"/>
      <c r="CV33" s="396"/>
      <c r="CW33" s="396"/>
      <c r="CX33" s="396"/>
      <c r="CY33" s="396"/>
      <c r="CZ33" s="396"/>
      <c r="DA33" s="396"/>
      <c r="DB33" s="396"/>
      <c r="DC33" s="396"/>
      <c r="DD33" s="396"/>
      <c r="DE33" s="396"/>
      <c r="DF33" s="194"/>
      <c r="DG33" s="596" t="s">
        <v>193</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4</v>
      </c>
      <c r="V34" s="597"/>
      <c r="W34" s="598" t="str">
        <f>IF('各会計、関係団体の財政状況及び健全化判断比率'!B28="","",'各会計、関係団体の財政状況及び健全化判断比率'!B28)</f>
        <v>国民健康保険事業特別会計（事業勘定）</v>
      </c>
      <c r="X34" s="598"/>
      <c r="Y34" s="598"/>
      <c r="Z34" s="598"/>
      <c r="AA34" s="598"/>
      <c r="AB34" s="598"/>
      <c r="AC34" s="598"/>
      <c r="AD34" s="598"/>
      <c r="AE34" s="598"/>
      <c r="AF34" s="598"/>
      <c r="AG34" s="598"/>
      <c r="AH34" s="598"/>
      <c r="AI34" s="598"/>
      <c r="AJ34" s="598"/>
      <c r="AK34" s="598"/>
      <c r="AL34" s="169"/>
      <c r="AM34" s="597">
        <f>IF(AO34="","",MAX(C34:D43,U34:V43)+1)</f>
        <v>8</v>
      </c>
      <c r="AN34" s="597"/>
      <c r="AO34" s="598" t="str">
        <f>IF('各会計、関係団体の財政状況及び健全化判断比率'!B32="","",'各会計、関係団体の財政状況及び健全化判断比率'!B32)</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10</v>
      </c>
      <c r="BX34" s="597"/>
      <c r="BY34" s="598" t="str">
        <f>IF('各会計、関係団体の財政状況及び健全化判断比率'!B68="","",'各会計、関係団体の財政状況及び健全化判断比率'!B68)</f>
        <v>滋賀県市町村職員退職手当組合</v>
      </c>
      <c r="BZ34" s="598"/>
      <c r="CA34" s="598"/>
      <c r="CB34" s="598"/>
      <c r="CC34" s="598"/>
      <c r="CD34" s="598"/>
      <c r="CE34" s="598"/>
      <c r="CF34" s="598"/>
      <c r="CG34" s="598"/>
      <c r="CH34" s="598"/>
      <c r="CI34" s="598"/>
      <c r="CJ34" s="598"/>
      <c r="CK34" s="598"/>
      <c r="CL34" s="598"/>
      <c r="CM34" s="598"/>
      <c r="CN34" s="169"/>
      <c r="CO34" s="597">
        <f>IF(CQ34="","",MAX(C34:D43,U34:V43,AM34:AN43,BE34:BF43,BW34:BX43)+1)</f>
        <v>19</v>
      </c>
      <c r="CP34" s="597"/>
      <c r="CQ34" s="598" t="str">
        <f>IF('各会計、関係団体の財政状況及び健全化判断比率'!BS7="","",'各会計、関係団体の財政状況及び健全化判断比率'!BS7)</f>
        <v>竜王町地域振興事業団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学校給食事業特別会計</v>
      </c>
      <c r="F35" s="598"/>
      <c r="G35" s="598"/>
      <c r="H35" s="598"/>
      <c r="I35" s="598"/>
      <c r="J35" s="598"/>
      <c r="K35" s="598"/>
      <c r="L35" s="598"/>
      <c r="M35" s="598"/>
      <c r="N35" s="598"/>
      <c r="O35" s="598"/>
      <c r="P35" s="598"/>
      <c r="Q35" s="598"/>
      <c r="R35" s="598"/>
      <c r="S35" s="598"/>
      <c r="T35" s="169"/>
      <c r="U35" s="597">
        <f>IF(W35="","",U34+1)</f>
        <v>5</v>
      </c>
      <c r="V35" s="597"/>
      <c r="W35" s="598" t="str">
        <f>IF('各会計、関係団体の財政状況及び健全化判断比率'!B29="","",'各会計、関係団体の財政状況及び健全化判断比率'!B29)</f>
        <v>国民健康保険事業特別会計（施設勘定）</v>
      </c>
      <c r="X35" s="598"/>
      <c r="Y35" s="598"/>
      <c r="Z35" s="598"/>
      <c r="AA35" s="598"/>
      <c r="AB35" s="598"/>
      <c r="AC35" s="598"/>
      <c r="AD35" s="598"/>
      <c r="AE35" s="598"/>
      <c r="AF35" s="598"/>
      <c r="AG35" s="598"/>
      <c r="AH35" s="598"/>
      <c r="AI35" s="598"/>
      <c r="AJ35" s="598"/>
      <c r="AK35" s="598"/>
      <c r="AL35" s="169"/>
      <c r="AM35" s="597">
        <f t="shared" ref="AM35:AM43" si="0">IF(AO35="","",AM34+1)</f>
        <v>9</v>
      </c>
      <c r="AN35" s="597"/>
      <c r="AO35" s="598" t="str">
        <f>IF('各会計、関係団体の財政状況及び健全化判断比率'!B33="","",'各会計、関係団体の財政状況及び健全化判断比率'!B33)</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11</v>
      </c>
      <c r="BX35" s="597"/>
      <c r="BY35" s="598" t="str">
        <f>IF('各会計、関係団体の財政状況及び健全化判断比率'!B69="","",'各会計、関係団体の財政状況及び健全化判断比率'!B69)</f>
        <v>八日市布引ライフ組合</v>
      </c>
      <c r="BZ35" s="598"/>
      <c r="CA35" s="598"/>
      <c r="CB35" s="598"/>
      <c r="CC35" s="598"/>
      <c r="CD35" s="598"/>
      <c r="CE35" s="598"/>
      <c r="CF35" s="598"/>
      <c r="CG35" s="598"/>
      <c r="CH35" s="598"/>
      <c r="CI35" s="598"/>
      <c r="CJ35" s="598"/>
      <c r="CK35" s="598"/>
      <c r="CL35" s="598"/>
      <c r="CM35" s="598"/>
      <c r="CN35" s="169"/>
      <c r="CO35" s="597">
        <f t="shared" ref="CO35:CO43" si="3">IF(CQ35="","",CO34+1)</f>
        <v>20</v>
      </c>
      <c r="CP35" s="597"/>
      <c r="CQ35" s="598" t="str">
        <f>IF('各会計、関係団体の財政状況及び健全化判断比率'!BS8="","",'各会計、関係団体の財政状況及び健全化判断比率'!BS8)</f>
        <v>みらいパーク竜王</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f>IF(E36="","",C35+1)</f>
        <v>3</v>
      </c>
      <c r="D36" s="597"/>
      <c r="E36" s="598" t="str">
        <f>IF('各会計、関係団体の財政状況及び健全化判断比率'!B9="","",'各会計、関係団体の財政状況及び健全化判断比率'!B9)</f>
        <v>土地取得特別会計</v>
      </c>
      <c r="F36" s="598"/>
      <c r="G36" s="598"/>
      <c r="H36" s="598"/>
      <c r="I36" s="598"/>
      <c r="J36" s="598"/>
      <c r="K36" s="598"/>
      <c r="L36" s="598"/>
      <c r="M36" s="598"/>
      <c r="N36" s="598"/>
      <c r="O36" s="598"/>
      <c r="P36" s="598"/>
      <c r="Q36" s="598"/>
      <c r="R36" s="598"/>
      <c r="S36" s="598"/>
      <c r="T36" s="169"/>
      <c r="U36" s="597">
        <f t="shared" ref="U36:U43" si="4">IF(W36="","",U35+1)</f>
        <v>6</v>
      </c>
      <c r="V36" s="597"/>
      <c r="W36" s="598" t="str">
        <f>IF('各会計、関係団体の財政状況及び健全化判断比率'!B30="","",'各会計、関係団体の財政状況及び健全化判断比率'!B30)</f>
        <v>介護保険特別会計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12</v>
      </c>
      <c r="BX36" s="597"/>
      <c r="BY36" s="598" t="str">
        <f>IF('各会計、関係団体の財政状況及び健全化判断比率'!B70="","",'各会計、関係団体の財政状況及び健全化判断比率'!B70)</f>
        <v>滋賀県市町村議会議員公務災害補償等組合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7</v>
      </c>
      <c r="V37" s="597"/>
      <c r="W37" s="598" t="str">
        <f>IF('各会計、関係団体の財政状況及び健全化判断比率'!B31="","",'各会計、関係団体の財政状況及び健全化判断比率'!B31)</f>
        <v>後期高齢者医療特別会計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13</v>
      </c>
      <c r="BX37" s="597"/>
      <c r="BY37" s="598" t="str">
        <f>IF('各会計、関係団体の財政状況及び健全化判断比率'!B71="","",'各会計、関係団体の財政状況及び健全化判断比率'!B71)</f>
        <v>中部清掃組合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14</v>
      </c>
      <c r="BX38" s="597"/>
      <c r="BY38" s="598" t="str">
        <f>IF('各会計、関係団体の財政状況及び健全化判断比率'!B72="","",'各会計、関係団体の財政状況及び健全化判断比率'!B72)</f>
        <v>東近江行政組合（一般会計）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15</v>
      </c>
      <c r="BX39" s="597"/>
      <c r="BY39" s="598" t="str">
        <f>IF('各会計、関係団体の財政状況及び健全化判断比率'!B73="","",'各会計、関係団体の財政状況及び健全化判断比率'!B73)</f>
        <v>東近江行政組合（救急医療特別会計）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16</v>
      </c>
      <c r="BX40" s="597"/>
      <c r="BY40" s="598" t="str">
        <f>IF('各会計、関係団体の財政状況及び健全化判断比率'!B74="","",'各会計、関係団体の財政状況及び健全化判断比率'!B74)</f>
        <v>滋賀県市町村職員研修センター</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17</v>
      </c>
      <c r="BX41" s="597"/>
      <c r="BY41" s="598" t="str">
        <f>IF('各会計、関係団体の財政状況及び健全化判断比率'!B75="","",'各会計、関係団体の財政状況及び健全化判断比率'!B75)</f>
        <v>滋賀県後期高齢者医療広域連合（一般会計）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18</v>
      </c>
      <c r="BX42" s="597"/>
      <c r="BY42" s="598" t="str">
        <f>IF('各会計、関係団体の財政状況及び健全化判断比率'!B76="","",'各会計、関係団体の財政状況及び健全化判断比率'!B76)</f>
        <v>滋賀県後期高齢者医療広域連合（後期高齢者医療特別会計）</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dtI8UAoATOMAsQyPStaloGuQtjC+quwXNHe27hEPZ3+yiHJq8mA44TnBK5yUVeyIG2ASjm3RwaS/Bw9FyowT3Q==" saltValue="xjwFcbPWnGUMkM/dfJikf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51" t="s">
        <v>536</v>
      </c>
      <c r="D34" s="1151"/>
      <c r="E34" s="1152"/>
      <c r="F34" s="32">
        <v>7.83</v>
      </c>
      <c r="G34" s="33">
        <v>9.8800000000000008</v>
      </c>
      <c r="H34" s="33">
        <v>10.02</v>
      </c>
      <c r="I34" s="33">
        <v>9.6300000000000008</v>
      </c>
      <c r="J34" s="34">
        <v>9.52</v>
      </c>
      <c r="K34" s="22"/>
      <c r="L34" s="22"/>
      <c r="M34" s="22"/>
      <c r="N34" s="22"/>
      <c r="O34" s="22"/>
      <c r="P34" s="22"/>
    </row>
    <row r="35" spans="1:16" ht="39" customHeight="1" x14ac:dyDescent="0.15">
      <c r="A35" s="22"/>
      <c r="B35" s="35"/>
      <c r="C35" s="1145" t="s">
        <v>537</v>
      </c>
      <c r="D35" s="1146"/>
      <c r="E35" s="1147"/>
      <c r="F35" s="36">
        <v>3.9</v>
      </c>
      <c r="G35" s="37">
        <v>9.73</v>
      </c>
      <c r="H35" s="37">
        <v>5</v>
      </c>
      <c r="I35" s="37">
        <v>3.47</v>
      </c>
      <c r="J35" s="38">
        <v>8.41</v>
      </c>
      <c r="K35" s="22"/>
      <c r="L35" s="22"/>
      <c r="M35" s="22"/>
      <c r="N35" s="22"/>
      <c r="O35" s="22"/>
      <c r="P35" s="22"/>
    </row>
    <row r="36" spans="1:16" ht="39" customHeight="1" x14ac:dyDescent="0.15">
      <c r="A36" s="22"/>
      <c r="B36" s="35"/>
      <c r="C36" s="1145" t="s">
        <v>538</v>
      </c>
      <c r="D36" s="1146"/>
      <c r="E36" s="1147"/>
      <c r="F36" s="36">
        <v>2.62</v>
      </c>
      <c r="G36" s="37">
        <v>3.53</v>
      </c>
      <c r="H36" s="37">
        <v>3.58</v>
      </c>
      <c r="I36" s="37">
        <v>3.66</v>
      </c>
      <c r="J36" s="38">
        <v>3.31</v>
      </c>
      <c r="K36" s="22"/>
      <c r="L36" s="22"/>
      <c r="M36" s="22"/>
      <c r="N36" s="22"/>
      <c r="O36" s="22"/>
      <c r="P36" s="22"/>
    </row>
    <row r="37" spans="1:16" ht="39" customHeight="1" x14ac:dyDescent="0.15">
      <c r="A37" s="22"/>
      <c r="B37" s="35"/>
      <c r="C37" s="1145" t="s">
        <v>539</v>
      </c>
      <c r="D37" s="1146"/>
      <c r="E37" s="1147"/>
      <c r="F37" s="36">
        <v>0.16</v>
      </c>
      <c r="G37" s="37">
        <v>0.31</v>
      </c>
      <c r="H37" s="37">
        <v>0.37</v>
      </c>
      <c r="I37" s="37">
        <v>0.16</v>
      </c>
      <c r="J37" s="38">
        <v>0.35</v>
      </c>
      <c r="K37" s="22"/>
      <c r="L37" s="22"/>
      <c r="M37" s="22"/>
      <c r="N37" s="22"/>
      <c r="O37" s="22"/>
      <c r="P37" s="22"/>
    </row>
    <row r="38" spans="1:16" ht="39" customHeight="1" x14ac:dyDescent="0.15">
      <c r="A38" s="22"/>
      <c r="B38" s="35"/>
      <c r="C38" s="1145" t="s">
        <v>540</v>
      </c>
      <c r="D38" s="1146"/>
      <c r="E38" s="1147"/>
      <c r="F38" s="36">
        <v>0.81</v>
      </c>
      <c r="G38" s="37">
        <v>1.25</v>
      </c>
      <c r="H38" s="37">
        <v>1.54</v>
      </c>
      <c r="I38" s="37">
        <v>0.65</v>
      </c>
      <c r="J38" s="38">
        <v>0.13</v>
      </c>
      <c r="K38" s="22"/>
      <c r="L38" s="22"/>
      <c r="M38" s="22"/>
      <c r="N38" s="22"/>
      <c r="O38" s="22"/>
      <c r="P38" s="22"/>
    </row>
    <row r="39" spans="1:16" ht="39" customHeight="1" x14ac:dyDescent="0.15">
      <c r="A39" s="22"/>
      <c r="B39" s="35"/>
      <c r="C39" s="1145" t="s">
        <v>541</v>
      </c>
      <c r="D39" s="1146"/>
      <c r="E39" s="1147"/>
      <c r="F39" s="36">
        <v>0.11</v>
      </c>
      <c r="G39" s="37">
        <v>0.21</v>
      </c>
      <c r="H39" s="37">
        <v>0.16</v>
      </c>
      <c r="I39" s="37">
        <v>0.09</v>
      </c>
      <c r="J39" s="38">
        <v>0.09</v>
      </c>
      <c r="K39" s="22"/>
      <c r="L39" s="22"/>
      <c r="M39" s="22"/>
      <c r="N39" s="22"/>
      <c r="O39" s="22"/>
      <c r="P39" s="22"/>
    </row>
    <row r="40" spans="1:16" ht="39" customHeight="1" x14ac:dyDescent="0.15">
      <c r="A40" s="22"/>
      <c r="B40" s="35"/>
      <c r="C40" s="1145" t="s">
        <v>542</v>
      </c>
      <c r="D40" s="1146"/>
      <c r="E40" s="1147"/>
      <c r="F40" s="36">
        <v>0</v>
      </c>
      <c r="G40" s="37">
        <v>0</v>
      </c>
      <c r="H40" s="37">
        <v>0</v>
      </c>
      <c r="I40" s="37">
        <v>0.01</v>
      </c>
      <c r="J40" s="38">
        <v>0.02</v>
      </c>
      <c r="K40" s="22"/>
      <c r="L40" s="22"/>
      <c r="M40" s="22"/>
      <c r="N40" s="22"/>
      <c r="O40" s="22"/>
      <c r="P40" s="22"/>
    </row>
    <row r="41" spans="1:16" ht="39" customHeight="1" x14ac:dyDescent="0.15">
      <c r="A41" s="22"/>
      <c r="B41" s="35"/>
      <c r="C41" s="1145" t="s">
        <v>543</v>
      </c>
      <c r="D41" s="1146"/>
      <c r="E41" s="1147"/>
      <c r="F41" s="36">
        <v>0</v>
      </c>
      <c r="G41" s="37">
        <v>0.04</v>
      </c>
      <c r="H41" s="37">
        <v>0.08</v>
      </c>
      <c r="I41" s="37">
        <v>0</v>
      </c>
      <c r="J41" s="38">
        <v>0</v>
      </c>
      <c r="K41" s="22"/>
      <c r="L41" s="22"/>
      <c r="M41" s="22"/>
      <c r="N41" s="22"/>
      <c r="O41" s="22"/>
      <c r="P41" s="22"/>
    </row>
    <row r="42" spans="1:16" ht="39" customHeight="1" x14ac:dyDescent="0.15">
      <c r="A42" s="22"/>
      <c r="B42" s="39"/>
      <c r="C42" s="1145" t="s">
        <v>544</v>
      </c>
      <c r="D42" s="1146"/>
      <c r="E42" s="1147"/>
      <c r="F42" s="36" t="s">
        <v>490</v>
      </c>
      <c r="G42" s="37" t="s">
        <v>490</v>
      </c>
      <c r="H42" s="37" t="s">
        <v>490</v>
      </c>
      <c r="I42" s="37" t="s">
        <v>490</v>
      </c>
      <c r="J42" s="38" t="s">
        <v>490</v>
      </c>
      <c r="K42" s="22"/>
      <c r="L42" s="22"/>
      <c r="M42" s="22"/>
      <c r="N42" s="22"/>
      <c r="O42" s="22"/>
      <c r="P42" s="22"/>
    </row>
    <row r="43" spans="1:16" ht="39" customHeight="1" thickBot="1" x14ac:dyDescent="0.2">
      <c r="A43" s="22"/>
      <c r="B43" s="40"/>
      <c r="C43" s="1148" t="s">
        <v>545</v>
      </c>
      <c r="D43" s="1149"/>
      <c r="E43" s="1150"/>
      <c r="F43" s="41" t="s">
        <v>490</v>
      </c>
      <c r="G43" s="42" t="s">
        <v>490</v>
      </c>
      <c r="H43" s="42" t="s">
        <v>490</v>
      </c>
      <c r="I43" s="42" t="s">
        <v>490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kBDZP4DwbtCKsaHO2CiMLWXZn4DCvlgWUhHvl9mpre0Pr/nsV1q3JextFU36gmH54k8AdWH5amEyXBCQ015dJA==" saltValue="UyXOn5Z4mQJO5l6BNCCpp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election activeCell="O61" sqref="O61"/>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427</v>
      </c>
      <c r="L45" s="60">
        <v>398</v>
      </c>
      <c r="M45" s="60">
        <v>373</v>
      </c>
      <c r="N45" s="60">
        <v>365</v>
      </c>
      <c r="O45" s="61">
        <v>373</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490</v>
      </c>
      <c r="L46" s="64" t="s">
        <v>490</v>
      </c>
      <c r="M46" s="64" t="s">
        <v>490</v>
      </c>
      <c r="N46" s="64" t="s">
        <v>490</v>
      </c>
      <c r="O46" s="65" t="s">
        <v>490</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490</v>
      </c>
      <c r="L47" s="64" t="s">
        <v>490</v>
      </c>
      <c r="M47" s="64" t="s">
        <v>490</v>
      </c>
      <c r="N47" s="64" t="s">
        <v>490</v>
      </c>
      <c r="O47" s="65" t="s">
        <v>490</v>
      </c>
      <c r="P47" s="48"/>
      <c r="Q47" s="48"/>
      <c r="R47" s="48"/>
      <c r="S47" s="48"/>
      <c r="T47" s="48"/>
      <c r="U47" s="48"/>
    </row>
    <row r="48" spans="1:21" ht="30.75" customHeight="1" x14ac:dyDescent="0.15">
      <c r="A48" s="48"/>
      <c r="B48" s="1155"/>
      <c r="C48" s="1156"/>
      <c r="D48" s="62"/>
      <c r="E48" s="1161" t="s">
        <v>13</v>
      </c>
      <c r="F48" s="1161"/>
      <c r="G48" s="1161"/>
      <c r="H48" s="1161"/>
      <c r="I48" s="1161"/>
      <c r="J48" s="1162"/>
      <c r="K48" s="63">
        <v>166</v>
      </c>
      <c r="L48" s="64">
        <v>160</v>
      </c>
      <c r="M48" s="64">
        <v>165</v>
      </c>
      <c r="N48" s="64">
        <v>160</v>
      </c>
      <c r="O48" s="65">
        <v>138</v>
      </c>
      <c r="P48" s="48"/>
      <c r="Q48" s="48"/>
      <c r="R48" s="48"/>
      <c r="S48" s="48"/>
      <c r="T48" s="48"/>
      <c r="U48" s="48"/>
    </row>
    <row r="49" spans="1:21" ht="30.75" customHeight="1" x14ac:dyDescent="0.15">
      <c r="A49" s="48"/>
      <c r="B49" s="1155"/>
      <c r="C49" s="1156"/>
      <c r="D49" s="62"/>
      <c r="E49" s="1161" t="s">
        <v>14</v>
      </c>
      <c r="F49" s="1161"/>
      <c r="G49" s="1161"/>
      <c r="H49" s="1161"/>
      <c r="I49" s="1161"/>
      <c r="J49" s="1162"/>
      <c r="K49" s="63">
        <v>63</v>
      </c>
      <c r="L49" s="64">
        <v>43</v>
      </c>
      <c r="M49" s="64">
        <v>14</v>
      </c>
      <c r="N49" s="64">
        <v>14</v>
      </c>
      <c r="O49" s="65">
        <v>13</v>
      </c>
      <c r="P49" s="48"/>
      <c r="Q49" s="48"/>
      <c r="R49" s="48"/>
      <c r="S49" s="48"/>
      <c r="T49" s="48"/>
      <c r="U49" s="48"/>
    </row>
    <row r="50" spans="1:21" ht="30.75" customHeight="1" x14ac:dyDescent="0.15">
      <c r="A50" s="48"/>
      <c r="B50" s="1155"/>
      <c r="C50" s="1156"/>
      <c r="D50" s="62"/>
      <c r="E50" s="1161" t="s">
        <v>15</v>
      </c>
      <c r="F50" s="1161"/>
      <c r="G50" s="1161"/>
      <c r="H50" s="1161"/>
      <c r="I50" s="1161"/>
      <c r="J50" s="1162"/>
      <c r="K50" s="63">
        <v>22</v>
      </c>
      <c r="L50" s="64">
        <v>14</v>
      </c>
      <c r="M50" s="64">
        <v>11</v>
      </c>
      <c r="N50" s="64">
        <v>1</v>
      </c>
      <c r="O50" s="65">
        <v>1</v>
      </c>
      <c r="P50" s="48"/>
      <c r="Q50" s="48"/>
      <c r="R50" s="48"/>
      <c r="S50" s="48"/>
      <c r="T50" s="48"/>
      <c r="U50" s="48"/>
    </row>
    <row r="51" spans="1:21" ht="30.75" customHeight="1" x14ac:dyDescent="0.15">
      <c r="A51" s="48"/>
      <c r="B51" s="1157"/>
      <c r="C51" s="1158"/>
      <c r="D51" s="66"/>
      <c r="E51" s="1161" t="s">
        <v>16</v>
      </c>
      <c r="F51" s="1161"/>
      <c r="G51" s="1161"/>
      <c r="H51" s="1161"/>
      <c r="I51" s="1161"/>
      <c r="J51" s="1162"/>
      <c r="K51" s="63">
        <v>0</v>
      </c>
      <c r="L51" s="64">
        <v>0</v>
      </c>
      <c r="M51" s="64" t="s">
        <v>490</v>
      </c>
      <c r="N51" s="64" t="s">
        <v>490</v>
      </c>
      <c r="O51" s="65">
        <v>1</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421</v>
      </c>
      <c r="L52" s="64">
        <v>413</v>
      </c>
      <c r="M52" s="64">
        <v>403</v>
      </c>
      <c r="N52" s="64">
        <v>407</v>
      </c>
      <c r="O52" s="65">
        <v>400</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257</v>
      </c>
      <c r="L53" s="69">
        <v>202</v>
      </c>
      <c r="M53" s="69">
        <v>160</v>
      </c>
      <c r="N53" s="69">
        <v>133</v>
      </c>
      <c r="O53" s="70">
        <v>126</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15">
      <c r="B58" s="1169" t="s">
        <v>24</v>
      </c>
      <c r="C58" s="1170"/>
      <c r="D58" s="1175" t="s">
        <v>25</v>
      </c>
      <c r="E58" s="1176"/>
      <c r="F58" s="1176"/>
      <c r="G58" s="1176"/>
      <c r="H58" s="1176"/>
      <c r="I58" s="1176"/>
      <c r="J58" s="1177"/>
      <c r="K58" s="83" t="s">
        <v>569</v>
      </c>
      <c r="L58" s="84" t="s">
        <v>569</v>
      </c>
      <c r="M58" s="84" t="s">
        <v>569</v>
      </c>
      <c r="N58" s="84" t="s">
        <v>569</v>
      </c>
      <c r="O58" s="85" t="s">
        <v>569</v>
      </c>
    </row>
    <row r="59" spans="1:21" ht="31.5" customHeight="1" x14ac:dyDescent="0.15">
      <c r="B59" s="1171"/>
      <c r="C59" s="1172"/>
      <c r="D59" s="1178" t="s">
        <v>26</v>
      </c>
      <c r="E59" s="1179"/>
      <c r="F59" s="1179"/>
      <c r="G59" s="1179"/>
      <c r="H59" s="1179"/>
      <c r="I59" s="1179"/>
      <c r="J59" s="1180"/>
      <c r="K59" s="86" t="s">
        <v>569</v>
      </c>
      <c r="L59" s="87" t="s">
        <v>569</v>
      </c>
      <c r="M59" s="87" t="s">
        <v>569</v>
      </c>
      <c r="N59" s="87" t="s">
        <v>569</v>
      </c>
      <c r="O59" s="88" t="s">
        <v>569</v>
      </c>
    </row>
    <row r="60" spans="1:21" ht="31.5" customHeight="1" thickBot="1" x14ac:dyDescent="0.2">
      <c r="B60" s="1173"/>
      <c r="C60" s="1174"/>
      <c r="D60" s="1181" t="s">
        <v>27</v>
      </c>
      <c r="E60" s="1182"/>
      <c r="F60" s="1182"/>
      <c r="G60" s="1182"/>
      <c r="H60" s="1182"/>
      <c r="I60" s="1182"/>
      <c r="J60" s="1183"/>
      <c r="K60" s="89" t="s">
        <v>569</v>
      </c>
      <c r="L60" s="90" t="s">
        <v>569</v>
      </c>
      <c r="M60" s="90" t="s">
        <v>569</v>
      </c>
      <c r="N60" s="90" t="s">
        <v>569</v>
      </c>
      <c r="O60" s="91" t="s">
        <v>569</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3zz2zAeV2x4ktsy35AdkJQOns1JW9IpY9xDzzsEaIwzsb2UVKdDV7a+1KuxKvWIArK8QUPLIZGYqxNHaD8WDww==" saltValue="Jw5WwO1S+FxnX8i1Pi4mi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election activeCell="N54" sqref="N54"/>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528</v>
      </c>
      <c r="J40" s="103" t="s">
        <v>529</v>
      </c>
      <c r="K40" s="103" t="s">
        <v>530</v>
      </c>
      <c r="L40" s="103" t="s">
        <v>531</v>
      </c>
      <c r="M40" s="104" t="s">
        <v>532</v>
      </c>
    </row>
    <row r="41" spans="2:13" ht="27.75" customHeight="1" x14ac:dyDescent="0.15">
      <c r="B41" s="1184" t="s">
        <v>30</v>
      </c>
      <c r="C41" s="1185"/>
      <c r="D41" s="105"/>
      <c r="E41" s="1190" t="s">
        <v>31</v>
      </c>
      <c r="F41" s="1190"/>
      <c r="G41" s="1190"/>
      <c r="H41" s="1191"/>
      <c r="I41" s="343">
        <v>4619</v>
      </c>
      <c r="J41" s="344">
        <v>4629</v>
      </c>
      <c r="K41" s="344">
        <v>4605</v>
      </c>
      <c r="L41" s="344">
        <v>5161</v>
      </c>
      <c r="M41" s="345">
        <v>6966</v>
      </c>
    </row>
    <row r="42" spans="2:13" ht="27.75" customHeight="1" x14ac:dyDescent="0.15">
      <c r="B42" s="1186"/>
      <c r="C42" s="1187"/>
      <c r="D42" s="106"/>
      <c r="E42" s="1192" t="s">
        <v>32</v>
      </c>
      <c r="F42" s="1192"/>
      <c r="G42" s="1192"/>
      <c r="H42" s="1193"/>
      <c r="I42" s="346">
        <v>93</v>
      </c>
      <c r="J42" s="347">
        <v>80</v>
      </c>
      <c r="K42" s="347">
        <v>71</v>
      </c>
      <c r="L42" s="347">
        <v>1</v>
      </c>
      <c r="M42" s="348" t="s">
        <v>490</v>
      </c>
    </row>
    <row r="43" spans="2:13" ht="27.75" customHeight="1" x14ac:dyDescent="0.15">
      <c r="B43" s="1186"/>
      <c r="C43" s="1187"/>
      <c r="D43" s="106"/>
      <c r="E43" s="1192" t="s">
        <v>33</v>
      </c>
      <c r="F43" s="1192"/>
      <c r="G43" s="1192"/>
      <c r="H43" s="1193"/>
      <c r="I43" s="346">
        <v>2497</v>
      </c>
      <c r="J43" s="347">
        <v>2032</v>
      </c>
      <c r="K43" s="347">
        <v>1816</v>
      </c>
      <c r="L43" s="347">
        <v>1714</v>
      </c>
      <c r="M43" s="348">
        <v>2224</v>
      </c>
    </row>
    <row r="44" spans="2:13" ht="27.75" customHeight="1" x14ac:dyDescent="0.15">
      <c r="B44" s="1186"/>
      <c r="C44" s="1187"/>
      <c r="D44" s="106"/>
      <c r="E44" s="1192" t="s">
        <v>34</v>
      </c>
      <c r="F44" s="1192"/>
      <c r="G44" s="1192"/>
      <c r="H44" s="1193"/>
      <c r="I44" s="346">
        <v>118</v>
      </c>
      <c r="J44" s="347">
        <v>86</v>
      </c>
      <c r="K44" s="347">
        <v>77</v>
      </c>
      <c r="L44" s="347">
        <v>79</v>
      </c>
      <c r="M44" s="348">
        <v>86</v>
      </c>
    </row>
    <row r="45" spans="2:13" ht="27.75" customHeight="1" x14ac:dyDescent="0.15">
      <c r="B45" s="1186"/>
      <c r="C45" s="1187"/>
      <c r="D45" s="106"/>
      <c r="E45" s="1192" t="s">
        <v>35</v>
      </c>
      <c r="F45" s="1192"/>
      <c r="G45" s="1192"/>
      <c r="H45" s="1193"/>
      <c r="I45" s="346">
        <v>820</v>
      </c>
      <c r="J45" s="347">
        <v>811</v>
      </c>
      <c r="K45" s="347">
        <v>780</v>
      </c>
      <c r="L45" s="347">
        <v>652</v>
      </c>
      <c r="M45" s="348">
        <v>531</v>
      </c>
    </row>
    <row r="46" spans="2:13" ht="27.75" customHeight="1" x14ac:dyDescent="0.15">
      <c r="B46" s="1186"/>
      <c r="C46" s="1187"/>
      <c r="D46" s="107"/>
      <c r="E46" s="1192" t="s">
        <v>36</v>
      </c>
      <c r="F46" s="1192"/>
      <c r="G46" s="1192"/>
      <c r="H46" s="1193"/>
      <c r="I46" s="346" t="s">
        <v>490</v>
      </c>
      <c r="J46" s="347" t="s">
        <v>490</v>
      </c>
      <c r="K46" s="347" t="s">
        <v>490</v>
      </c>
      <c r="L46" s="347" t="s">
        <v>490</v>
      </c>
      <c r="M46" s="348" t="s">
        <v>490</v>
      </c>
    </row>
    <row r="47" spans="2:13" ht="27.75" customHeight="1" x14ac:dyDescent="0.15">
      <c r="B47" s="1186"/>
      <c r="C47" s="1187"/>
      <c r="D47" s="108"/>
      <c r="E47" s="1194" t="s">
        <v>37</v>
      </c>
      <c r="F47" s="1195"/>
      <c r="G47" s="1195"/>
      <c r="H47" s="1196"/>
      <c r="I47" s="346" t="s">
        <v>490</v>
      </c>
      <c r="J47" s="347" t="s">
        <v>490</v>
      </c>
      <c r="K47" s="347" t="s">
        <v>490</v>
      </c>
      <c r="L47" s="347" t="s">
        <v>490</v>
      </c>
      <c r="M47" s="348" t="s">
        <v>490</v>
      </c>
    </row>
    <row r="48" spans="2:13" ht="27.75" customHeight="1" x14ac:dyDescent="0.15">
      <c r="B48" s="1186"/>
      <c r="C48" s="1187"/>
      <c r="D48" s="106"/>
      <c r="E48" s="1192" t="s">
        <v>38</v>
      </c>
      <c r="F48" s="1192"/>
      <c r="G48" s="1192"/>
      <c r="H48" s="1193"/>
      <c r="I48" s="346" t="s">
        <v>490</v>
      </c>
      <c r="J48" s="347" t="s">
        <v>490</v>
      </c>
      <c r="K48" s="347" t="s">
        <v>490</v>
      </c>
      <c r="L48" s="347" t="s">
        <v>490</v>
      </c>
      <c r="M48" s="348" t="s">
        <v>490</v>
      </c>
    </row>
    <row r="49" spans="2:13" ht="27.75" customHeight="1" x14ac:dyDescent="0.15">
      <c r="B49" s="1188"/>
      <c r="C49" s="1189"/>
      <c r="D49" s="106"/>
      <c r="E49" s="1192" t="s">
        <v>39</v>
      </c>
      <c r="F49" s="1192"/>
      <c r="G49" s="1192"/>
      <c r="H49" s="1193"/>
      <c r="I49" s="346" t="s">
        <v>490</v>
      </c>
      <c r="J49" s="347" t="s">
        <v>490</v>
      </c>
      <c r="K49" s="347" t="s">
        <v>490</v>
      </c>
      <c r="L49" s="347" t="s">
        <v>490</v>
      </c>
      <c r="M49" s="348" t="s">
        <v>490</v>
      </c>
    </row>
    <row r="50" spans="2:13" ht="27.75" customHeight="1" x14ac:dyDescent="0.15">
      <c r="B50" s="1197" t="s">
        <v>40</v>
      </c>
      <c r="C50" s="1198"/>
      <c r="D50" s="109"/>
      <c r="E50" s="1192" t="s">
        <v>41</v>
      </c>
      <c r="F50" s="1192"/>
      <c r="G50" s="1192"/>
      <c r="H50" s="1193"/>
      <c r="I50" s="346">
        <v>3659</v>
      </c>
      <c r="J50" s="347">
        <v>3941</v>
      </c>
      <c r="K50" s="347">
        <v>4048</v>
      </c>
      <c r="L50" s="347">
        <v>4137</v>
      </c>
      <c r="M50" s="348">
        <v>4172</v>
      </c>
    </row>
    <row r="51" spans="2:13" ht="27.75" customHeight="1" x14ac:dyDescent="0.15">
      <c r="B51" s="1186"/>
      <c r="C51" s="1187"/>
      <c r="D51" s="106"/>
      <c r="E51" s="1192" t="s">
        <v>42</v>
      </c>
      <c r="F51" s="1192"/>
      <c r="G51" s="1192"/>
      <c r="H51" s="1193"/>
      <c r="I51" s="346" t="s">
        <v>490</v>
      </c>
      <c r="J51" s="347" t="s">
        <v>490</v>
      </c>
      <c r="K51" s="347" t="s">
        <v>490</v>
      </c>
      <c r="L51" s="347" t="s">
        <v>490</v>
      </c>
      <c r="M51" s="348" t="s">
        <v>490</v>
      </c>
    </row>
    <row r="52" spans="2:13" ht="27.75" customHeight="1" x14ac:dyDescent="0.15">
      <c r="B52" s="1188"/>
      <c r="C52" s="1189"/>
      <c r="D52" s="106"/>
      <c r="E52" s="1192" t="s">
        <v>43</v>
      </c>
      <c r="F52" s="1192"/>
      <c r="G52" s="1192"/>
      <c r="H52" s="1193"/>
      <c r="I52" s="346">
        <v>4943</v>
      </c>
      <c r="J52" s="347">
        <v>4847</v>
      </c>
      <c r="K52" s="347">
        <v>4645</v>
      </c>
      <c r="L52" s="347">
        <v>4383</v>
      </c>
      <c r="M52" s="348">
        <v>4534</v>
      </c>
    </row>
    <row r="53" spans="2:13" ht="27.75" customHeight="1" thickBot="1" x14ac:dyDescent="0.2">
      <c r="B53" s="1199" t="s">
        <v>19</v>
      </c>
      <c r="C53" s="1200"/>
      <c r="D53" s="110"/>
      <c r="E53" s="1201" t="s">
        <v>44</v>
      </c>
      <c r="F53" s="1201"/>
      <c r="G53" s="1201"/>
      <c r="H53" s="1202"/>
      <c r="I53" s="349">
        <v>-454</v>
      </c>
      <c r="J53" s="350">
        <v>-1151</v>
      </c>
      <c r="K53" s="350">
        <v>-1344</v>
      </c>
      <c r="L53" s="350">
        <v>-912</v>
      </c>
      <c r="M53" s="351">
        <v>1101</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Oe/Ik0Y193vJUg3/SE5UWYjQQK1uaJRxkkVkUIaUTAu8ugh1WjtWVr31KrxR+chl7AKgIF3CvQSWVfUgUfL8Og==" saltValue="FiQ1Ftgq4WrBDG3FdUzS9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G58" sqref="G58"/>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530</v>
      </c>
      <c r="G54" s="119" t="s">
        <v>531</v>
      </c>
      <c r="H54" s="120" t="s">
        <v>532</v>
      </c>
    </row>
    <row r="55" spans="2:8" ht="52.5" customHeight="1" x14ac:dyDescent="0.15">
      <c r="B55" s="121"/>
      <c r="C55" s="1211" t="s">
        <v>46</v>
      </c>
      <c r="D55" s="1211"/>
      <c r="E55" s="1212"/>
      <c r="F55" s="352">
        <v>1625</v>
      </c>
      <c r="G55" s="352">
        <v>1383</v>
      </c>
      <c r="H55" s="353">
        <v>911</v>
      </c>
    </row>
    <row r="56" spans="2:8" ht="52.5" customHeight="1" x14ac:dyDescent="0.15">
      <c r="B56" s="122"/>
      <c r="C56" s="1213" t="s">
        <v>47</v>
      </c>
      <c r="D56" s="1213"/>
      <c r="E56" s="1214"/>
      <c r="F56" s="354">
        <v>308</v>
      </c>
      <c r="G56" s="354">
        <v>322</v>
      </c>
      <c r="H56" s="355">
        <v>240</v>
      </c>
    </row>
    <row r="57" spans="2:8" ht="53.25" customHeight="1" x14ac:dyDescent="0.15">
      <c r="B57" s="122"/>
      <c r="C57" s="1215" t="s">
        <v>48</v>
      </c>
      <c r="D57" s="1215"/>
      <c r="E57" s="1216"/>
      <c r="F57" s="356">
        <v>1620</v>
      </c>
      <c r="G57" s="356">
        <v>1921</v>
      </c>
      <c r="H57" s="357">
        <v>2557</v>
      </c>
    </row>
    <row r="58" spans="2:8" ht="45.75" customHeight="1" x14ac:dyDescent="0.15">
      <c r="B58" s="123"/>
      <c r="C58" s="1203" t="s">
        <v>563</v>
      </c>
      <c r="D58" s="1204"/>
      <c r="E58" s="1205"/>
      <c r="F58" s="358">
        <v>214</v>
      </c>
      <c r="G58" s="358">
        <v>481</v>
      </c>
      <c r="H58" s="359">
        <v>1163</v>
      </c>
    </row>
    <row r="59" spans="2:8" ht="45.75" customHeight="1" x14ac:dyDescent="0.15">
      <c r="B59" s="123"/>
      <c r="C59" s="1203" t="s">
        <v>564</v>
      </c>
      <c r="D59" s="1204"/>
      <c r="E59" s="1205"/>
      <c r="F59" s="358">
        <v>483</v>
      </c>
      <c r="G59" s="358">
        <v>551</v>
      </c>
      <c r="H59" s="359">
        <v>546</v>
      </c>
    </row>
    <row r="60" spans="2:8" ht="45.75" customHeight="1" x14ac:dyDescent="0.15">
      <c r="B60" s="123"/>
      <c r="C60" s="1203" t="s">
        <v>565</v>
      </c>
      <c r="D60" s="1204"/>
      <c r="E60" s="1205"/>
      <c r="F60" s="358">
        <v>331</v>
      </c>
      <c r="G60" s="358">
        <v>297</v>
      </c>
      <c r="H60" s="359">
        <v>297</v>
      </c>
    </row>
    <row r="61" spans="2:8" ht="45.75" customHeight="1" x14ac:dyDescent="0.15">
      <c r="B61" s="123"/>
      <c r="C61" s="1203" t="s">
        <v>566</v>
      </c>
      <c r="D61" s="1204"/>
      <c r="E61" s="1205"/>
      <c r="F61" s="358">
        <v>201</v>
      </c>
      <c r="G61" s="358">
        <v>201</v>
      </c>
      <c r="H61" s="359">
        <v>201</v>
      </c>
    </row>
    <row r="62" spans="2:8" ht="45.75" customHeight="1" thickBot="1" x14ac:dyDescent="0.2">
      <c r="B62" s="124"/>
      <c r="C62" s="1206" t="s">
        <v>567</v>
      </c>
      <c r="D62" s="1207"/>
      <c r="E62" s="1208"/>
      <c r="F62" s="360">
        <v>181</v>
      </c>
      <c r="G62" s="360">
        <v>181</v>
      </c>
      <c r="H62" s="361">
        <v>181</v>
      </c>
    </row>
    <row r="63" spans="2:8" ht="52.5" customHeight="1" thickBot="1" x14ac:dyDescent="0.2">
      <c r="B63" s="125"/>
      <c r="C63" s="1209" t="s">
        <v>49</v>
      </c>
      <c r="D63" s="1209"/>
      <c r="E63" s="1210"/>
      <c r="F63" s="362">
        <v>3554</v>
      </c>
      <c r="G63" s="362">
        <v>3626</v>
      </c>
      <c r="H63" s="363">
        <v>3709</v>
      </c>
    </row>
    <row r="64" spans="2:8" x14ac:dyDescent="0.15"/>
  </sheetData>
  <sheetProtection algorithmName="SHA-512" hashValue="oE46ytS+LfPKNPOsRRsWdC8+3gDuzHsTefjZFKwM9X7srXpsgt35bfhtElaKTlS5HQ8pPjzksabif7kb7SxS6A==" saltValue="DjKFFVJ8T0Ep2JOR/y/R9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527</v>
      </c>
      <c r="G2" s="139"/>
      <c r="H2" s="140"/>
    </row>
    <row r="3" spans="1:8" x14ac:dyDescent="0.15">
      <c r="A3" s="136" t="s">
        <v>520</v>
      </c>
      <c r="B3" s="141"/>
      <c r="C3" s="142"/>
      <c r="D3" s="143">
        <v>102540</v>
      </c>
      <c r="E3" s="144"/>
      <c r="F3" s="145">
        <v>94796</v>
      </c>
      <c r="G3" s="146"/>
      <c r="H3" s="147"/>
    </row>
    <row r="4" spans="1:8" x14ac:dyDescent="0.15">
      <c r="A4" s="148"/>
      <c r="B4" s="149"/>
      <c r="C4" s="150"/>
      <c r="D4" s="151">
        <v>52696</v>
      </c>
      <c r="E4" s="152"/>
      <c r="F4" s="153">
        <v>55781</v>
      </c>
      <c r="G4" s="154"/>
      <c r="H4" s="155"/>
    </row>
    <row r="5" spans="1:8" x14ac:dyDescent="0.15">
      <c r="A5" s="136" t="s">
        <v>522</v>
      </c>
      <c r="B5" s="141"/>
      <c r="C5" s="142"/>
      <c r="D5" s="143">
        <v>34708</v>
      </c>
      <c r="E5" s="144"/>
      <c r="F5" s="145">
        <v>85942</v>
      </c>
      <c r="G5" s="146"/>
      <c r="H5" s="147"/>
    </row>
    <row r="6" spans="1:8" x14ac:dyDescent="0.15">
      <c r="A6" s="148"/>
      <c r="B6" s="149"/>
      <c r="C6" s="150"/>
      <c r="D6" s="151">
        <v>4229</v>
      </c>
      <c r="E6" s="152"/>
      <c r="F6" s="153">
        <v>48630</v>
      </c>
      <c r="G6" s="154"/>
      <c r="H6" s="155"/>
    </row>
    <row r="7" spans="1:8" x14ac:dyDescent="0.15">
      <c r="A7" s="136" t="s">
        <v>523</v>
      </c>
      <c r="B7" s="141"/>
      <c r="C7" s="142"/>
      <c r="D7" s="143">
        <v>77955</v>
      </c>
      <c r="E7" s="144"/>
      <c r="F7" s="145">
        <v>95007</v>
      </c>
      <c r="G7" s="146"/>
      <c r="H7" s="147"/>
    </row>
    <row r="8" spans="1:8" x14ac:dyDescent="0.15">
      <c r="A8" s="148"/>
      <c r="B8" s="149"/>
      <c r="C8" s="150"/>
      <c r="D8" s="151">
        <v>27094</v>
      </c>
      <c r="E8" s="152"/>
      <c r="F8" s="153">
        <v>48509</v>
      </c>
      <c r="G8" s="154"/>
      <c r="H8" s="155"/>
    </row>
    <row r="9" spans="1:8" x14ac:dyDescent="0.15">
      <c r="A9" s="136" t="s">
        <v>524</v>
      </c>
      <c r="B9" s="141"/>
      <c r="C9" s="142"/>
      <c r="D9" s="143">
        <v>131941</v>
      </c>
      <c r="E9" s="144"/>
      <c r="F9" s="145">
        <v>98176</v>
      </c>
      <c r="G9" s="146"/>
      <c r="H9" s="147"/>
    </row>
    <row r="10" spans="1:8" x14ac:dyDescent="0.15">
      <c r="A10" s="148"/>
      <c r="B10" s="149"/>
      <c r="C10" s="150"/>
      <c r="D10" s="151">
        <v>89674</v>
      </c>
      <c r="E10" s="152"/>
      <c r="F10" s="153">
        <v>58489</v>
      </c>
      <c r="G10" s="154"/>
      <c r="H10" s="155"/>
    </row>
    <row r="11" spans="1:8" x14ac:dyDescent="0.15">
      <c r="A11" s="136" t="s">
        <v>525</v>
      </c>
      <c r="B11" s="141"/>
      <c r="C11" s="142"/>
      <c r="D11" s="143">
        <v>217552</v>
      </c>
      <c r="E11" s="144"/>
      <c r="F11" s="145">
        <v>119283</v>
      </c>
      <c r="G11" s="146"/>
      <c r="H11" s="147"/>
    </row>
    <row r="12" spans="1:8" x14ac:dyDescent="0.15">
      <c r="A12" s="148"/>
      <c r="B12" s="149"/>
      <c r="C12" s="156"/>
      <c r="D12" s="151">
        <v>144712</v>
      </c>
      <c r="E12" s="152"/>
      <c r="F12" s="153">
        <v>64747</v>
      </c>
      <c r="G12" s="154"/>
      <c r="H12" s="155"/>
    </row>
    <row r="13" spans="1:8" x14ac:dyDescent="0.15">
      <c r="A13" s="136"/>
      <c r="B13" s="141"/>
      <c r="C13" s="157"/>
      <c r="D13" s="158">
        <v>112939</v>
      </c>
      <c r="E13" s="159"/>
      <c r="F13" s="160">
        <v>98641</v>
      </c>
      <c r="G13" s="161"/>
      <c r="H13" s="147"/>
    </row>
    <row r="14" spans="1:8" x14ac:dyDescent="0.15">
      <c r="A14" s="148"/>
      <c r="B14" s="149"/>
      <c r="C14" s="150"/>
      <c r="D14" s="151">
        <v>63681</v>
      </c>
      <c r="E14" s="152"/>
      <c r="F14" s="153">
        <v>55231</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3.91</v>
      </c>
      <c r="C19" s="162">
        <f>ROUND(VALUE(SUBSTITUTE(実質収支比率等に係る経年分析!G$48,"▲","-")),2)</f>
        <v>9.7799999999999994</v>
      </c>
      <c r="D19" s="162">
        <f>ROUND(VALUE(SUBSTITUTE(実質収支比率等に係る経年分析!H$48,"▲","-")),2)</f>
        <v>5.09</v>
      </c>
      <c r="E19" s="162">
        <f>ROUND(VALUE(SUBSTITUTE(実質収支比率等に係る経年分析!I$48,"▲","-")),2)</f>
        <v>3.47</v>
      </c>
      <c r="F19" s="162">
        <f>ROUND(VALUE(SUBSTITUTE(実質収支比率等に係る経年分析!J$48,"▲","-")),2)</f>
        <v>8.42</v>
      </c>
    </row>
    <row r="20" spans="1:11" x14ac:dyDescent="0.15">
      <c r="A20" s="162" t="s">
        <v>53</v>
      </c>
      <c r="B20" s="162">
        <f>ROUND(VALUE(SUBSTITUTE(実質収支比率等に係る経年分析!F$47,"▲","-")),2)</f>
        <v>30.08</v>
      </c>
      <c r="C20" s="162">
        <f>ROUND(VALUE(SUBSTITUTE(実質収支比率等に係る経年分析!G$47,"▲","-")),2)</f>
        <v>39.840000000000003</v>
      </c>
      <c r="D20" s="162">
        <f>ROUND(VALUE(SUBSTITUTE(実質収支比率等に係る経年分析!H$47,"▲","-")),2)</f>
        <v>39.17</v>
      </c>
      <c r="E20" s="162">
        <f>ROUND(VALUE(SUBSTITUTE(実質収支比率等に係る経年分析!I$47,"▲","-")),2)</f>
        <v>34.119999999999997</v>
      </c>
      <c r="F20" s="162">
        <f>ROUND(VALUE(SUBSTITUTE(実質収支比率等に係る経年分析!J$47,"▲","-")),2)</f>
        <v>21.81</v>
      </c>
    </row>
    <row r="21" spans="1:11" x14ac:dyDescent="0.15">
      <c r="A21" s="162" t="s">
        <v>54</v>
      </c>
      <c r="B21" s="162">
        <f>IF(ISNUMBER(VALUE(SUBSTITUTE(実質収支比率等に係る経年分析!F$49,"▲","-"))),ROUND(VALUE(SUBSTITUTE(実質収支比率等に係る経年分析!F$49,"▲","-")),2),NA())</f>
        <v>2.46</v>
      </c>
      <c r="C21" s="162">
        <f>IF(ISNUMBER(VALUE(SUBSTITUTE(実質収支比率等に係る経年分析!G$49,"▲","-"))),ROUND(VALUE(SUBSTITUTE(実質収支比率等に係る経年分析!G$49,"▲","-")),2),NA())</f>
        <v>10.82</v>
      </c>
      <c r="D21" s="162">
        <f>IF(ISNUMBER(VALUE(SUBSTITUTE(実質収支比率等に係る経年分析!H$49,"▲","-"))),ROUND(VALUE(SUBSTITUTE(実質収支比率等に係る経年分析!H$49,"▲","-")),2),NA())</f>
        <v>-3.71</v>
      </c>
      <c r="E21" s="162">
        <f>IF(ISNUMBER(VALUE(SUBSTITUTE(実質収支比率等に係る経年分析!I$49,"▲","-"))),ROUND(VALUE(SUBSTITUTE(実質収支比率等に係る経年分析!I$49,"▲","-")),2),NA())</f>
        <v>-7.72</v>
      </c>
      <c r="F21" s="162">
        <f>IF(ISNUMBER(VALUE(SUBSTITUTE(実質収支比率等に係る経年分析!J$49,"▲","-"))),ROUND(VALUE(SUBSTITUTE(実質収支比率等に係る経年分析!J$49,"▲","-")),2),NA())</f>
        <v>-6.23</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学校給食事業特別会計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0.04</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0.08</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後期高齢者医療特別会計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0.01</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0.02</v>
      </c>
    </row>
    <row r="31" spans="1:11" x14ac:dyDescent="0.15">
      <c r="A31" s="163" t="str">
        <f>IF(連結実質赤字比率に係る赤字・黒字の構成分析!C$39="",NA(),連結実質赤字比率に係る赤字・黒字の構成分析!C$39)</f>
        <v>国民健康保険事業特別会計（施設勘定）</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0.21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0.16</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0.09</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0.09</v>
      </c>
    </row>
    <row r="32" spans="1:11" x14ac:dyDescent="0.15">
      <c r="A32" s="163" t="str">
        <f>IF(連結実質赤字比率に係る赤字・黒字の構成分析!C$38="",NA(),連結実質赤字比率に係る赤字・黒字の構成分析!C$38)</f>
        <v>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0.81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1.25</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1.54</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0.65</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0.13</v>
      </c>
    </row>
    <row r="33" spans="1:16" x14ac:dyDescent="0.15">
      <c r="A33" s="163" t="str">
        <f>IF(連結実質赤字比率に係る赤字・黒字の構成分析!C$37="",NA(),連結実質赤字比率に係る赤字・黒字の構成分析!C$37)</f>
        <v>国民健康保険事業特別会計（事業勘定）</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0.16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0.31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0.37</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0.16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0.35</v>
      </c>
    </row>
    <row r="34" spans="1:16" x14ac:dyDescent="0.15">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2.62</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3.53</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3.58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3.66</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3.31</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9.73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5</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3.47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8.41</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7.83</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9.8800000000000008</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10.02</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9.6300000000000008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9.52</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421</v>
      </c>
      <c r="E42" s="164"/>
      <c r="F42" s="164"/>
      <c r="G42" s="164">
        <f>'実質公債費比率（分子）の構造'!L$52</f>
        <v>413</v>
      </c>
      <c r="H42" s="164"/>
      <c r="I42" s="164"/>
      <c r="J42" s="164">
        <f>'実質公債費比率（分子）の構造'!M$52</f>
        <v>403</v>
      </c>
      <c r="K42" s="164"/>
      <c r="L42" s="164"/>
      <c r="M42" s="164">
        <f>'実質公債費比率（分子）の構造'!N$52</f>
        <v>407</v>
      </c>
      <c r="N42" s="164"/>
      <c r="O42" s="164"/>
      <c r="P42" s="164">
        <f>'実質公債費比率（分子）の構造'!O$52</f>
        <v>400</v>
      </c>
    </row>
    <row r="43" spans="1:16" x14ac:dyDescent="0.15">
      <c r="A43" s="164" t="s">
        <v>16</v>
      </c>
      <c r="B43" s="164">
        <f>'実質公債費比率（分子）の構造'!K$51</f>
        <v>0</v>
      </c>
      <c r="C43" s="164"/>
      <c r="D43" s="164"/>
      <c r="E43" s="164">
        <f>'実質公債費比率（分子）の構造'!L$51</f>
        <v>0</v>
      </c>
      <c r="F43" s="164"/>
      <c r="G43" s="164"/>
      <c r="H43" s="164" t="str">
        <f>'実質公債費比率（分子）の構造'!M$51</f>
        <v>-</v>
      </c>
      <c r="I43" s="164"/>
      <c r="J43" s="164"/>
      <c r="K43" s="164" t="str">
        <f>'実質公債費比率（分子）の構造'!N$51</f>
        <v>-</v>
      </c>
      <c r="L43" s="164"/>
      <c r="M43" s="164"/>
      <c r="N43" s="164">
        <f>'実質公債費比率（分子）の構造'!O$51</f>
        <v>1</v>
      </c>
      <c r="O43" s="164"/>
      <c r="P43" s="164"/>
    </row>
    <row r="44" spans="1:16" x14ac:dyDescent="0.15">
      <c r="A44" s="164" t="s">
        <v>62</v>
      </c>
      <c r="B44" s="164">
        <f>'実質公債費比率（分子）の構造'!K$50</f>
        <v>22</v>
      </c>
      <c r="C44" s="164"/>
      <c r="D44" s="164"/>
      <c r="E44" s="164">
        <f>'実質公債費比率（分子）の構造'!L$50</f>
        <v>14</v>
      </c>
      <c r="F44" s="164"/>
      <c r="G44" s="164"/>
      <c r="H44" s="164">
        <f>'実質公債費比率（分子）の構造'!M$50</f>
        <v>11</v>
      </c>
      <c r="I44" s="164"/>
      <c r="J44" s="164"/>
      <c r="K44" s="164">
        <f>'実質公債費比率（分子）の構造'!N$50</f>
        <v>1</v>
      </c>
      <c r="L44" s="164"/>
      <c r="M44" s="164"/>
      <c r="N44" s="164">
        <f>'実質公債費比率（分子）の構造'!O$50</f>
        <v>1</v>
      </c>
      <c r="O44" s="164"/>
      <c r="P44" s="164"/>
    </row>
    <row r="45" spans="1:16" x14ac:dyDescent="0.15">
      <c r="A45" s="164" t="s">
        <v>63</v>
      </c>
      <c r="B45" s="164">
        <f>'実質公債費比率（分子）の構造'!K$49</f>
        <v>63</v>
      </c>
      <c r="C45" s="164"/>
      <c r="D45" s="164"/>
      <c r="E45" s="164">
        <f>'実質公債費比率（分子）の構造'!L$49</f>
        <v>43</v>
      </c>
      <c r="F45" s="164"/>
      <c r="G45" s="164"/>
      <c r="H45" s="164">
        <f>'実質公債費比率（分子）の構造'!M$49</f>
        <v>14</v>
      </c>
      <c r="I45" s="164"/>
      <c r="J45" s="164"/>
      <c r="K45" s="164">
        <f>'実質公債費比率（分子）の構造'!N$49</f>
        <v>14</v>
      </c>
      <c r="L45" s="164"/>
      <c r="M45" s="164"/>
      <c r="N45" s="164">
        <f>'実質公債費比率（分子）の構造'!O$49</f>
        <v>13</v>
      </c>
      <c r="O45" s="164"/>
      <c r="P45" s="164"/>
    </row>
    <row r="46" spans="1:16" x14ac:dyDescent="0.15">
      <c r="A46" s="164" t="s">
        <v>64</v>
      </c>
      <c r="B46" s="164">
        <f>'実質公債費比率（分子）の構造'!K$48</f>
        <v>166</v>
      </c>
      <c r="C46" s="164"/>
      <c r="D46" s="164"/>
      <c r="E46" s="164">
        <f>'実質公債費比率（分子）の構造'!L$48</f>
        <v>160</v>
      </c>
      <c r="F46" s="164"/>
      <c r="G46" s="164"/>
      <c r="H46" s="164">
        <f>'実質公債費比率（分子）の構造'!M$48</f>
        <v>165</v>
      </c>
      <c r="I46" s="164"/>
      <c r="J46" s="164"/>
      <c r="K46" s="164">
        <f>'実質公債費比率（分子）の構造'!N$48</f>
        <v>160</v>
      </c>
      <c r="L46" s="164"/>
      <c r="M46" s="164"/>
      <c r="N46" s="164">
        <f>'実質公債費比率（分子）の構造'!O$48</f>
        <v>138</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427</v>
      </c>
      <c r="C49" s="164"/>
      <c r="D49" s="164"/>
      <c r="E49" s="164">
        <f>'実質公債費比率（分子）の構造'!L$45</f>
        <v>398</v>
      </c>
      <c r="F49" s="164"/>
      <c r="G49" s="164"/>
      <c r="H49" s="164">
        <f>'実質公債費比率（分子）の構造'!M$45</f>
        <v>373</v>
      </c>
      <c r="I49" s="164"/>
      <c r="J49" s="164"/>
      <c r="K49" s="164">
        <f>'実質公債費比率（分子）の構造'!N$45</f>
        <v>365</v>
      </c>
      <c r="L49" s="164"/>
      <c r="M49" s="164"/>
      <c r="N49" s="164">
        <f>'実質公債費比率（分子）の構造'!O$45</f>
        <v>373</v>
      </c>
      <c r="O49" s="164"/>
      <c r="P49" s="164"/>
    </row>
    <row r="50" spans="1:16" x14ac:dyDescent="0.15">
      <c r="A50" s="164" t="s">
        <v>67</v>
      </c>
      <c r="B50" s="164" t="e">
        <f>NA()</f>
        <v>#N/A</v>
      </c>
      <c r="C50" s="164">
        <f>IF(ISNUMBER('実質公債費比率（分子）の構造'!K$53),'実質公債費比率（分子）の構造'!K$53,NA())</f>
        <v>257</v>
      </c>
      <c r="D50" s="164" t="e">
        <f>NA()</f>
        <v>#N/A</v>
      </c>
      <c r="E50" s="164" t="e">
        <f>NA()</f>
        <v>#N/A</v>
      </c>
      <c r="F50" s="164">
        <f>IF(ISNUMBER('実質公債費比率（分子）の構造'!L$53),'実質公債費比率（分子）の構造'!L$53,NA())</f>
        <v>202</v>
      </c>
      <c r="G50" s="164" t="e">
        <f>NA()</f>
        <v>#N/A</v>
      </c>
      <c r="H50" s="164" t="e">
        <f>NA()</f>
        <v>#N/A</v>
      </c>
      <c r="I50" s="164">
        <f>IF(ISNUMBER('実質公債費比率（分子）の構造'!M$53),'実質公債費比率（分子）の構造'!M$53,NA())</f>
        <v>160</v>
      </c>
      <c r="J50" s="164" t="e">
        <f>NA()</f>
        <v>#N/A</v>
      </c>
      <c r="K50" s="164" t="e">
        <f>NA()</f>
        <v>#N/A</v>
      </c>
      <c r="L50" s="164">
        <f>IF(ISNUMBER('実質公債費比率（分子）の構造'!N$53),'実質公債費比率（分子）の構造'!N$53,NA())</f>
        <v>133</v>
      </c>
      <c r="M50" s="164" t="e">
        <f>NA()</f>
        <v>#N/A</v>
      </c>
      <c r="N50" s="164" t="e">
        <f>NA()</f>
        <v>#N/A</v>
      </c>
      <c r="O50" s="164">
        <f>IF(ISNUMBER('実質公債費比率（分子）の構造'!O$53),'実質公債費比率（分子）の構造'!O$53,NA())</f>
        <v>126</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4943</v>
      </c>
      <c r="E56" s="163"/>
      <c r="F56" s="163"/>
      <c r="G56" s="163">
        <f>'将来負担比率（分子）の構造'!J$52</f>
        <v>4847</v>
      </c>
      <c r="H56" s="163"/>
      <c r="I56" s="163"/>
      <c r="J56" s="163">
        <f>'将来負担比率（分子）の構造'!K$52</f>
        <v>4645</v>
      </c>
      <c r="K56" s="163"/>
      <c r="L56" s="163"/>
      <c r="M56" s="163">
        <f>'将来負担比率（分子）の構造'!L$52</f>
        <v>4383</v>
      </c>
      <c r="N56" s="163"/>
      <c r="O56" s="163"/>
      <c r="P56" s="163">
        <f>'将来負担比率（分子）の構造'!M$52</f>
        <v>4534</v>
      </c>
    </row>
    <row r="57" spans="1:16" x14ac:dyDescent="0.15">
      <c r="A57" s="163" t="s">
        <v>42</v>
      </c>
      <c r="B57" s="163"/>
      <c r="C57" s="163"/>
      <c r="D57" s="163" t="str">
        <f>'将来負担比率（分子）の構造'!I$51</f>
        <v>-</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15">
      <c r="A58" s="163" t="s">
        <v>41</v>
      </c>
      <c r="B58" s="163"/>
      <c r="C58" s="163"/>
      <c r="D58" s="163">
        <f>'将来負担比率（分子）の構造'!I$50</f>
        <v>3659</v>
      </c>
      <c r="E58" s="163"/>
      <c r="F58" s="163"/>
      <c r="G58" s="163">
        <f>'将来負担比率（分子）の構造'!J$50</f>
        <v>3941</v>
      </c>
      <c r="H58" s="163"/>
      <c r="I58" s="163"/>
      <c r="J58" s="163">
        <f>'将来負担比率（分子）の構造'!K$50</f>
        <v>4048</v>
      </c>
      <c r="K58" s="163"/>
      <c r="L58" s="163"/>
      <c r="M58" s="163">
        <f>'将来負担比率（分子）の構造'!L$50</f>
        <v>4137</v>
      </c>
      <c r="N58" s="163"/>
      <c r="O58" s="163"/>
      <c r="P58" s="163">
        <f>'将来負担比率（分子）の構造'!M$50</f>
        <v>4172</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820</v>
      </c>
      <c r="C62" s="163"/>
      <c r="D62" s="163"/>
      <c r="E62" s="163">
        <f>'将来負担比率（分子）の構造'!J$45</f>
        <v>811</v>
      </c>
      <c r="F62" s="163"/>
      <c r="G62" s="163"/>
      <c r="H62" s="163">
        <f>'将来負担比率（分子）の構造'!K$45</f>
        <v>780</v>
      </c>
      <c r="I62" s="163"/>
      <c r="J62" s="163"/>
      <c r="K62" s="163">
        <f>'将来負担比率（分子）の構造'!L$45</f>
        <v>652</v>
      </c>
      <c r="L62" s="163"/>
      <c r="M62" s="163"/>
      <c r="N62" s="163">
        <f>'将来負担比率（分子）の構造'!M$45</f>
        <v>531</v>
      </c>
      <c r="O62" s="163"/>
      <c r="P62" s="163"/>
    </row>
    <row r="63" spans="1:16" x14ac:dyDescent="0.15">
      <c r="A63" s="163" t="s">
        <v>34</v>
      </c>
      <c r="B63" s="163">
        <f>'将来負担比率（分子）の構造'!I$44</f>
        <v>118</v>
      </c>
      <c r="C63" s="163"/>
      <c r="D63" s="163"/>
      <c r="E63" s="163">
        <f>'将来負担比率（分子）の構造'!J$44</f>
        <v>86</v>
      </c>
      <c r="F63" s="163"/>
      <c r="G63" s="163"/>
      <c r="H63" s="163">
        <f>'将来負担比率（分子）の構造'!K$44</f>
        <v>77</v>
      </c>
      <c r="I63" s="163"/>
      <c r="J63" s="163"/>
      <c r="K63" s="163">
        <f>'将来負担比率（分子）の構造'!L$44</f>
        <v>79</v>
      </c>
      <c r="L63" s="163"/>
      <c r="M63" s="163"/>
      <c r="N63" s="163">
        <f>'将来負担比率（分子）の構造'!M$44</f>
        <v>86</v>
      </c>
      <c r="O63" s="163"/>
      <c r="P63" s="163"/>
    </row>
    <row r="64" spans="1:16" x14ac:dyDescent="0.15">
      <c r="A64" s="163" t="s">
        <v>33</v>
      </c>
      <c r="B64" s="163">
        <f>'将来負担比率（分子）の構造'!I$43</f>
        <v>2497</v>
      </c>
      <c r="C64" s="163"/>
      <c r="D64" s="163"/>
      <c r="E64" s="163">
        <f>'将来負担比率（分子）の構造'!J$43</f>
        <v>2032</v>
      </c>
      <c r="F64" s="163"/>
      <c r="G64" s="163"/>
      <c r="H64" s="163">
        <f>'将来負担比率（分子）の構造'!K$43</f>
        <v>1816</v>
      </c>
      <c r="I64" s="163"/>
      <c r="J64" s="163"/>
      <c r="K64" s="163">
        <f>'将来負担比率（分子）の構造'!L$43</f>
        <v>1714</v>
      </c>
      <c r="L64" s="163"/>
      <c r="M64" s="163"/>
      <c r="N64" s="163">
        <f>'将来負担比率（分子）の構造'!M$43</f>
        <v>2224</v>
      </c>
      <c r="O64" s="163"/>
      <c r="P64" s="163"/>
    </row>
    <row r="65" spans="1:16" x14ac:dyDescent="0.15">
      <c r="A65" s="163" t="s">
        <v>32</v>
      </c>
      <c r="B65" s="163">
        <f>'将来負担比率（分子）の構造'!I$42</f>
        <v>93</v>
      </c>
      <c r="C65" s="163"/>
      <c r="D65" s="163"/>
      <c r="E65" s="163">
        <f>'将来負担比率（分子）の構造'!J$42</f>
        <v>80</v>
      </c>
      <c r="F65" s="163"/>
      <c r="G65" s="163"/>
      <c r="H65" s="163">
        <f>'将来負担比率（分子）の構造'!K$42</f>
        <v>71</v>
      </c>
      <c r="I65" s="163"/>
      <c r="J65" s="163"/>
      <c r="K65" s="163">
        <f>'将来負担比率（分子）の構造'!L$42</f>
        <v>1</v>
      </c>
      <c r="L65" s="163"/>
      <c r="M65" s="163"/>
      <c r="N65" s="163" t="str">
        <f>'将来負担比率（分子）の構造'!M$42</f>
        <v>-</v>
      </c>
      <c r="O65" s="163"/>
      <c r="P65" s="163"/>
    </row>
    <row r="66" spans="1:16" x14ac:dyDescent="0.15">
      <c r="A66" s="163" t="s">
        <v>31</v>
      </c>
      <c r="B66" s="163">
        <f>'将来負担比率（分子）の構造'!I$41</f>
        <v>4619</v>
      </c>
      <c r="C66" s="163"/>
      <c r="D66" s="163"/>
      <c r="E66" s="163">
        <f>'将来負担比率（分子）の構造'!J$41</f>
        <v>4629</v>
      </c>
      <c r="F66" s="163"/>
      <c r="G66" s="163"/>
      <c r="H66" s="163">
        <f>'将来負担比率（分子）の構造'!K$41</f>
        <v>4605</v>
      </c>
      <c r="I66" s="163"/>
      <c r="J66" s="163"/>
      <c r="K66" s="163">
        <f>'将来負担比率（分子）の構造'!L$41</f>
        <v>5161</v>
      </c>
      <c r="L66" s="163"/>
      <c r="M66" s="163"/>
      <c r="N66" s="163">
        <f>'将来負担比率（分子）の構造'!M$41</f>
        <v>6966</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1101</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1625</v>
      </c>
      <c r="C72" s="167">
        <f>基金残高に係る経年分析!G55</f>
        <v>1383</v>
      </c>
      <c r="D72" s="167">
        <f>基金残高に係る経年分析!H55</f>
        <v>911</v>
      </c>
    </row>
    <row r="73" spans="1:16" x14ac:dyDescent="0.15">
      <c r="A73" s="166" t="s">
        <v>74</v>
      </c>
      <c r="B73" s="167">
        <f>基金残高に係る経年分析!F56</f>
        <v>308</v>
      </c>
      <c r="C73" s="167">
        <f>基金残高に係る経年分析!G56</f>
        <v>322</v>
      </c>
      <c r="D73" s="167">
        <f>基金残高に係る経年分析!H56</f>
        <v>240</v>
      </c>
    </row>
    <row r="74" spans="1:16" x14ac:dyDescent="0.15">
      <c r="A74" s="166" t="s">
        <v>75</v>
      </c>
      <c r="B74" s="167">
        <f>基金残高に係る経年分析!F57</f>
        <v>1620</v>
      </c>
      <c r="C74" s="167">
        <f>基金残高に係る経年分析!G57</f>
        <v>1921</v>
      </c>
      <c r="D74" s="167">
        <f>基金残高に係る経年分析!H57</f>
        <v>2557</v>
      </c>
    </row>
  </sheetData>
  <sheetProtection algorithmName="SHA-512" hashValue="gZ8TtGuugBolccqf+8oEvc4pZ3wtDB0Pwk11+H6Tu/rtnUqHx2VERrlkoCNqT13PBYpexwWoZNqekxvCOu3bIg==" saltValue="DHSrAW/HrXlO/iAdjE8qU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203</v>
      </c>
      <c r="DI1" s="603"/>
      <c r="DJ1" s="603"/>
      <c r="DK1" s="603"/>
      <c r="DL1" s="603"/>
      <c r="DM1" s="603"/>
      <c r="DN1" s="604"/>
      <c r="DO1" s="202"/>
      <c r="DP1" s="602" t="s">
        <v>204</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216</v>
      </c>
      <c r="C5" s="610"/>
      <c r="D5" s="610"/>
      <c r="E5" s="610"/>
      <c r="F5" s="610"/>
      <c r="G5" s="610"/>
      <c r="H5" s="610"/>
      <c r="I5" s="610"/>
      <c r="J5" s="610"/>
      <c r="K5" s="610"/>
      <c r="L5" s="610"/>
      <c r="M5" s="610"/>
      <c r="N5" s="610"/>
      <c r="O5" s="610"/>
      <c r="P5" s="610"/>
      <c r="Q5" s="611"/>
      <c r="R5" s="612">
        <v>3224298</v>
      </c>
      <c r="S5" s="613"/>
      <c r="T5" s="613"/>
      <c r="U5" s="613"/>
      <c r="V5" s="613"/>
      <c r="W5" s="613"/>
      <c r="X5" s="613"/>
      <c r="Y5" s="614"/>
      <c r="Z5" s="615">
        <v>27.9</v>
      </c>
      <c r="AA5" s="615"/>
      <c r="AB5" s="615"/>
      <c r="AC5" s="615"/>
      <c r="AD5" s="616">
        <v>3224298</v>
      </c>
      <c r="AE5" s="616"/>
      <c r="AF5" s="616"/>
      <c r="AG5" s="616"/>
      <c r="AH5" s="616"/>
      <c r="AI5" s="616"/>
      <c r="AJ5" s="616"/>
      <c r="AK5" s="616"/>
      <c r="AL5" s="617">
        <v>81.2</v>
      </c>
      <c r="AM5" s="618"/>
      <c r="AN5" s="618"/>
      <c r="AO5" s="619"/>
      <c r="AP5" s="609" t="s">
        <v>217</v>
      </c>
      <c r="AQ5" s="610"/>
      <c r="AR5" s="610"/>
      <c r="AS5" s="610"/>
      <c r="AT5" s="610"/>
      <c r="AU5" s="610"/>
      <c r="AV5" s="610"/>
      <c r="AW5" s="610"/>
      <c r="AX5" s="610"/>
      <c r="AY5" s="610"/>
      <c r="AZ5" s="610"/>
      <c r="BA5" s="610"/>
      <c r="BB5" s="610"/>
      <c r="BC5" s="610"/>
      <c r="BD5" s="610"/>
      <c r="BE5" s="610"/>
      <c r="BF5" s="611"/>
      <c r="BG5" s="623">
        <v>3224298</v>
      </c>
      <c r="BH5" s="624"/>
      <c r="BI5" s="624"/>
      <c r="BJ5" s="624"/>
      <c r="BK5" s="624"/>
      <c r="BL5" s="624"/>
      <c r="BM5" s="624"/>
      <c r="BN5" s="625"/>
      <c r="BO5" s="626">
        <v>100</v>
      </c>
      <c r="BP5" s="626"/>
      <c r="BQ5" s="626"/>
      <c r="BR5" s="626"/>
      <c r="BS5" s="627">
        <v>44085</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15">
      <c r="B6" s="620" t="s">
        <v>221</v>
      </c>
      <c r="C6" s="621"/>
      <c r="D6" s="621"/>
      <c r="E6" s="621"/>
      <c r="F6" s="621"/>
      <c r="G6" s="621"/>
      <c r="H6" s="621"/>
      <c r="I6" s="621"/>
      <c r="J6" s="621"/>
      <c r="K6" s="621"/>
      <c r="L6" s="621"/>
      <c r="M6" s="621"/>
      <c r="N6" s="621"/>
      <c r="O6" s="621"/>
      <c r="P6" s="621"/>
      <c r="Q6" s="622"/>
      <c r="R6" s="623">
        <v>47902</v>
      </c>
      <c r="S6" s="624"/>
      <c r="T6" s="624"/>
      <c r="U6" s="624"/>
      <c r="V6" s="624"/>
      <c r="W6" s="624"/>
      <c r="X6" s="624"/>
      <c r="Y6" s="625"/>
      <c r="Z6" s="626">
        <v>0.4</v>
      </c>
      <c r="AA6" s="626"/>
      <c r="AB6" s="626"/>
      <c r="AC6" s="626"/>
      <c r="AD6" s="627">
        <v>47902</v>
      </c>
      <c r="AE6" s="627"/>
      <c r="AF6" s="627"/>
      <c r="AG6" s="627"/>
      <c r="AH6" s="627"/>
      <c r="AI6" s="627"/>
      <c r="AJ6" s="627"/>
      <c r="AK6" s="627"/>
      <c r="AL6" s="628">
        <v>1.2</v>
      </c>
      <c r="AM6" s="629"/>
      <c r="AN6" s="629"/>
      <c r="AO6" s="630"/>
      <c r="AP6" s="620" t="s">
        <v>222</v>
      </c>
      <c r="AQ6" s="621"/>
      <c r="AR6" s="621"/>
      <c r="AS6" s="621"/>
      <c r="AT6" s="621"/>
      <c r="AU6" s="621"/>
      <c r="AV6" s="621"/>
      <c r="AW6" s="621"/>
      <c r="AX6" s="621"/>
      <c r="AY6" s="621"/>
      <c r="AZ6" s="621"/>
      <c r="BA6" s="621"/>
      <c r="BB6" s="621"/>
      <c r="BC6" s="621"/>
      <c r="BD6" s="621"/>
      <c r="BE6" s="621"/>
      <c r="BF6" s="622"/>
      <c r="BG6" s="623">
        <v>3224298</v>
      </c>
      <c r="BH6" s="624"/>
      <c r="BI6" s="624"/>
      <c r="BJ6" s="624"/>
      <c r="BK6" s="624"/>
      <c r="BL6" s="624"/>
      <c r="BM6" s="624"/>
      <c r="BN6" s="625"/>
      <c r="BO6" s="626">
        <v>100</v>
      </c>
      <c r="BP6" s="626"/>
      <c r="BQ6" s="626"/>
      <c r="BR6" s="626"/>
      <c r="BS6" s="627">
        <v>44085</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78014</v>
      </c>
      <c r="CS6" s="624"/>
      <c r="CT6" s="624"/>
      <c r="CU6" s="624"/>
      <c r="CV6" s="624"/>
      <c r="CW6" s="624"/>
      <c r="CX6" s="624"/>
      <c r="CY6" s="625"/>
      <c r="CZ6" s="617">
        <v>0.7</v>
      </c>
      <c r="DA6" s="618"/>
      <c r="DB6" s="618"/>
      <c r="DC6" s="634"/>
      <c r="DD6" s="632" t="s">
        <v>122</v>
      </c>
      <c r="DE6" s="624"/>
      <c r="DF6" s="624"/>
      <c r="DG6" s="624"/>
      <c r="DH6" s="624"/>
      <c r="DI6" s="624"/>
      <c r="DJ6" s="624"/>
      <c r="DK6" s="624"/>
      <c r="DL6" s="624"/>
      <c r="DM6" s="624"/>
      <c r="DN6" s="624"/>
      <c r="DO6" s="624"/>
      <c r="DP6" s="625"/>
      <c r="DQ6" s="632">
        <v>78014</v>
      </c>
      <c r="DR6" s="624"/>
      <c r="DS6" s="624"/>
      <c r="DT6" s="624"/>
      <c r="DU6" s="624"/>
      <c r="DV6" s="624"/>
      <c r="DW6" s="624"/>
      <c r="DX6" s="624"/>
      <c r="DY6" s="624"/>
      <c r="DZ6" s="624"/>
      <c r="EA6" s="624"/>
      <c r="EB6" s="624"/>
      <c r="EC6" s="633"/>
    </row>
    <row r="7" spans="2:143" ht="11.25" customHeight="1" x14ac:dyDescent="0.15">
      <c r="B7" s="620" t="s">
        <v>224</v>
      </c>
      <c r="C7" s="621"/>
      <c r="D7" s="621"/>
      <c r="E7" s="621"/>
      <c r="F7" s="621"/>
      <c r="G7" s="621"/>
      <c r="H7" s="621"/>
      <c r="I7" s="621"/>
      <c r="J7" s="621"/>
      <c r="K7" s="621"/>
      <c r="L7" s="621"/>
      <c r="M7" s="621"/>
      <c r="N7" s="621"/>
      <c r="O7" s="621"/>
      <c r="P7" s="621"/>
      <c r="Q7" s="622"/>
      <c r="R7" s="623">
        <v>917</v>
      </c>
      <c r="S7" s="624"/>
      <c r="T7" s="624"/>
      <c r="U7" s="624"/>
      <c r="V7" s="624"/>
      <c r="W7" s="624"/>
      <c r="X7" s="624"/>
      <c r="Y7" s="625"/>
      <c r="Z7" s="626">
        <v>0</v>
      </c>
      <c r="AA7" s="626"/>
      <c r="AB7" s="626"/>
      <c r="AC7" s="626"/>
      <c r="AD7" s="627">
        <v>917</v>
      </c>
      <c r="AE7" s="627"/>
      <c r="AF7" s="627"/>
      <c r="AG7" s="627"/>
      <c r="AH7" s="627"/>
      <c r="AI7" s="627"/>
      <c r="AJ7" s="627"/>
      <c r="AK7" s="627"/>
      <c r="AL7" s="628">
        <v>0</v>
      </c>
      <c r="AM7" s="629"/>
      <c r="AN7" s="629"/>
      <c r="AO7" s="630"/>
      <c r="AP7" s="620" t="s">
        <v>225</v>
      </c>
      <c r="AQ7" s="621"/>
      <c r="AR7" s="621"/>
      <c r="AS7" s="621"/>
      <c r="AT7" s="621"/>
      <c r="AU7" s="621"/>
      <c r="AV7" s="621"/>
      <c r="AW7" s="621"/>
      <c r="AX7" s="621"/>
      <c r="AY7" s="621"/>
      <c r="AZ7" s="621"/>
      <c r="BA7" s="621"/>
      <c r="BB7" s="621"/>
      <c r="BC7" s="621"/>
      <c r="BD7" s="621"/>
      <c r="BE7" s="621"/>
      <c r="BF7" s="622"/>
      <c r="BG7" s="623">
        <v>883994</v>
      </c>
      <c r="BH7" s="624"/>
      <c r="BI7" s="624"/>
      <c r="BJ7" s="624"/>
      <c r="BK7" s="624"/>
      <c r="BL7" s="624"/>
      <c r="BM7" s="624"/>
      <c r="BN7" s="625"/>
      <c r="BO7" s="626">
        <v>27.4</v>
      </c>
      <c r="BP7" s="626"/>
      <c r="BQ7" s="626"/>
      <c r="BR7" s="626"/>
      <c r="BS7" s="627">
        <v>44085</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4577955</v>
      </c>
      <c r="CS7" s="624"/>
      <c r="CT7" s="624"/>
      <c r="CU7" s="624"/>
      <c r="CV7" s="624"/>
      <c r="CW7" s="624"/>
      <c r="CX7" s="624"/>
      <c r="CY7" s="625"/>
      <c r="CZ7" s="626">
        <v>41.4</v>
      </c>
      <c r="DA7" s="626"/>
      <c r="DB7" s="626"/>
      <c r="DC7" s="626"/>
      <c r="DD7" s="632">
        <v>1162809</v>
      </c>
      <c r="DE7" s="624"/>
      <c r="DF7" s="624"/>
      <c r="DG7" s="624"/>
      <c r="DH7" s="624"/>
      <c r="DI7" s="624"/>
      <c r="DJ7" s="624"/>
      <c r="DK7" s="624"/>
      <c r="DL7" s="624"/>
      <c r="DM7" s="624"/>
      <c r="DN7" s="624"/>
      <c r="DO7" s="624"/>
      <c r="DP7" s="625"/>
      <c r="DQ7" s="632">
        <v>3418008</v>
      </c>
      <c r="DR7" s="624"/>
      <c r="DS7" s="624"/>
      <c r="DT7" s="624"/>
      <c r="DU7" s="624"/>
      <c r="DV7" s="624"/>
      <c r="DW7" s="624"/>
      <c r="DX7" s="624"/>
      <c r="DY7" s="624"/>
      <c r="DZ7" s="624"/>
      <c r="EA7" s="624"/>
      <c r="EB7" s="624"/>
      <c r="EC7" s="633"/>
    </row>
    <row r="8" spans="2:143" ht="11.25" customHeight="1" x14ac:dyDescent="0.15">
      <c r="B8" s="620" t="s">
        <v>227</v>
      </c>
      <c r="C8" s="621"/>
      <c r="D8" s="621"/>
      <c r="E8" s="621"/>
      <c r="F8" s="621"/>
      <c r="G8" s="621"/>
      <c r="H8" s="621"/>
      <c r="I8" s="621"/>
      <c r="J8" s="621"/>
      <c r="K8" s="621"/>
      <c r="L8" s="621"/>
      <c r="M8" s="621"/>
      <c r="N8" s="621"/>
      <c r="O8" s="621"/>
      <c r="P8" s="621"/>
      <c r="Q8" s="622"/>
      <c r="R8" s="623">
        <v>15912</v>
      </c>
      <c r="S8" s="624"/>
      <c r="T8" s="624"/>
      <c r="U8" s="624"/>
      <c r="V8" s="624"/>
      <c r="W8" s="624"/>
      <c r="X8" s="624"/>
      <c r="Y8" s="625"/>
      <c r="Z8" s="626">
        <v>0.1</v>
      </c>
      <c r="AA8" s="626"/>
      <c r="AB8" s="626"/>
      <c r="AC8" s="626"/>
      <c r="AD8" s="627">
        <v>15912</v>
      </c>
      <c r="AE8" s="627"/>
      <c r="AF8" s="627"/>
      <c r="AG8" s="627"/>
      <c r="AH8" s="627"/>
      <c r="AI8" s="627"/>
      <c r="AJ8" s="627"/>
      <c r="AK8" s="627"/>
      <c r="AL8" s="628">
        <v>0.4</v>
      </c>
      <c r="AM8" s="629"/>
      <c r="AN8" s="629"/>
      <c r="AO8" s="630"/>
      <c r="AP8" s="620" t="s">
        <v>228</v>
      </c>
      <c r="AQ8" s="621"/>
      <c r="AR8" s="621"/>
      <c r="AS8" s="621"/>
      <c r="AT8" s="621"/>
      <c r="AU8" s="621"/>
      <c r="AV8" s="621"/>
      <c r="AW8" s="621"/>
      <c r="AX8" s="621"/>
      <c r="AY8" s="621"/>
      <c r="AZ8" s="621"/>
      <c r="BA8" s="621"/>
      <c r="BB8" s="621"/>
      <c r="BC8" s="621"/>
      <c r="BD8" s="621"/>
      <c r="BE8" s="621"/>
      <c r="BF8" s="622"/>
      <c r="BG8" s="623">
        <v>18530</v>
      </c>
      <c r="BH8" s="624"/>
      <c r="BI8" s="624"/>
      <c r="BJ8" s="624"/>
      <c r="BK8" s="624"/>
      <c r="BL8" s="624"/>
      <c r="BM8" s="624"/>
      <c r="BN8" s="625"/>
      <c r="BO8" s="626">
        <v>0.6</v>
      </c>
      <c r="BP8" s="626"/>
      <c r="BQ8" s="626"/>
      <c r="BR8" s="626"/>
      <c r="BS8" s="627" t="s">
        <v>122</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1999021</v>
      </c>
      <c r="CS8" s="624"/>
      <c r="CT8" s="624"/>
      <c r="CU8" s="624"/>
      <c r="CV8" s="624"/>
      <c r="CW8" s="624"/>
      <c r="CX8" s="624"/>
      <c r="CY8" s="625"/>
      <c r="CZ8" s="626">
        <v>18.100000000000001</v>
      </c>
      <c r="DA8" s="626"/>
      <c r="DB8" s="626"/>
      <c r="DC8" s="626"/>
      <c r="DD8" s="632">
        <v>6742</v>
      </c>
      <c r="DE8" s="624"/>
      <c r="DF8" s="624"/>
      <c r="DG8" s="624"/>
      <c r="DH8" s="624"/>
      <c r="DI8" s="624"/>
      <c r="DJ8" s="624"/>
      <c r="DK8" s="624"/>
      <c r="DL8" s="624"/>
      <c r="DM8" s="624"/>
      <c r="DN8" s="624"/>
      <c r="DO8" s="624"/>
      <c r="DP8" s="625"/>
      <c r="DQ8" s="632">
        <v>897393</v>
      </c>
      <c r="DR8" s="624"/>
      <c r="DS8" s="624"/>
      <c r="DT8" s="624"/>
      <c r="DU8" s="624"/>
      <c r="DV8" s="624"/>
      <c r="DW8" s="624"/>
      <c r="DX8" s="624"/>
      <c r="DY8" s="624"/>
      <c r="DZ8" s="624"/>
      <c r="EA8" s="624"/>
      <c r="EB8" s="624"/>
      <c r="EC8" s="633"/>
    </row>
    <row r="9" spans="2:143" ht="11.25" customHeight="1" x14ac:dyDescent="0.15">
      <c r="B9" s="620" t="s">
        <v>230</v>
      </c>
      <c r="C9" s="621"/>
      <c r="D9" s="621"/>
      <c r="E9" s="621"/>
      <c r="F9" s="621"/>
      <c r="G9" s="621"/>
      <c r="H9" s="621"/>
      <c r="I9" s="621"/>
      <c r="J9" s="621"/>
      <c r="K9" s="621"/>
      <c r="L9" s="621"/>
      <c r="M9" s="621"/>
      <c r="N9" s="621"/>
      <c r="O9" s="621"/>
      <c r="P9" s="621"/>
      <c r="Q9" s="622"/>
      <c r="R9" s="623">
        <v>19600</v>
      </c>
      <c r="S9" s="624"/>
      <c r="T9" s="624"/>
      <c r="U9" s="624"/>
      <c r="V9" s="624"/>
      <c r="W9" s="624"/>
      <c r="X9" s="624"/>
      <c r="Y9" s="625"/>
      <c r="Z9" s="626">
        <v>0.2</v>
      </c>
      <c r="AA9" s="626"/>
      <c r="AB9" s="626"/>
      <c r="AC9" s="626"/>
      <c r="AD9" s="627">
        <v>19600</v>
      </c>
      <c r="AE9" s="627"/>
      <c r="AF9" s="627"/>
      <c r="AG9" s="627"/>
      <c r="AH9" s="627"/>
      <c r="AI9" s="627"/>
      <c r="AJ9" s="627"/>
      <c r="AK9" s="627"/>
      <c r="AL9" s="628">
        <v>0.5</v>
      </c>
      <c r="AM9" s="629"/>
      <c r="AN9" s="629"/>
      <c r="AO9" s="630"/>
      <c r="AP9" s="620" t="s">
        <v>231</v>
      </c>
      <c r="AQ9" s="621"/>
      <c r="AR9" s="621"/>
      <c r="AS9" s="621"/>
      <c r="AT9" s="621"/>
      <c r="AU9" s="621"/>
      <c r="AV9" s="621"/>
      <c r="AW9" s="621"/>
      <c r="AX9" s="621"/>
      <c r="AY9" s="621"/>
      <c r="AZ9" s="621"/>
      <c r="BA9" s="621"/>
      <c r="BB9" s="621"/>
      <c r="BC9" s="621"/>
      <c r="BD9" s="621"/>
      <c r="BE9" s="621"/>
      <c r="BF9" s="622"/>
      <c r="BG9" s="623">
        <v>543029</v>
      </c>
      <c r="BH9" s="624"/>
      <c r="BI9" s="624"/>
      <c r="BJ9" s="624"/>
      <c r="BK9" s="624"/>
      <c r="BL9" s="624"/>
      <c r="BM9" s="624"/>
      <c r="BN9" s="625"/>
      <c r="BO9" s="626">
        <v>16.8</v>
      </c>
      <c r="BP9" s="626"/>
      <c r="BQ9" s="626"/>
      <c r="BR9" s="626"/>
      <c r="BS9" s="627" t="s">
        <v>122</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489881</v>
      </c>
      <c r="CS9" s="624"/>
      <c r="CT9" s="624"/>
      <c r="CU9" s="624"/>
      <c r="CV9" s="624"/>
      <c r="CW9" s="624"/>
      <c r="CX9" s="624"/>
      <c r="CY9" s="625"/>
      <c r="CZ9" s="626">
        <v>4.4000000000000004</v>
      </c>
      <c r="DA9" s="626"/>
      <c r="DB9" s="626"/>
      <c r="DC9" s="626"/>
      <c r="DD9" s="632">
        <v>664</v>
      </c>
      <c r="DE9" s="624"/>
      <c r="DF9" s="624"/>
      <c r="DG9" s="624"/>
      <c r="DH9" s="624"/>
      <c r="DI9" s="624"/>
      <c r="DJ9" s="624"/>
      <c r="DK9" s="624"/>
      <c r="DL9" s="624"/>
      <c r="DM9" s="624"/>
      <c r="DN9" s="624"/>
      <c r="DO9" s="624"/>
      <c r="DP9" s="625"/>
      <c r="DQ9" s="632">
        <v>200724</v>
      </c>
      <c r="DR9" s="624"/>
      <c r="DS9" s="624"/>
      <c r="DT9" s="624"/>
      <c r="DU9" s="624"/>
      <c r="DV9" s="624"/>
      <c r="DW9" s="624"/>
      <c r="DX9" s="624"/>
      <c r="DY9" s="624"/>
      <c r="DZ9" s="624"/>
      <c r="EA9" s="624"/>
      <c r="EB9" s="624"/>
      <c r="EC9" s="633"/>
    </row>
    <row r="10" spans="2:143" ht="11.25" customHeight="1" x14ac:dyDescent="0.15">
      <c r="B10" s="620" t="s">
        <v>233</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89417</v>
      </c>
      <c r="BH10" s="624"/>
      <c r="BI10" s="624"/>
      <c r="BJ10" s="624"/>
      <c r="BK10" s="624"/>
      <c r="BL10" s="624"/>
      <c r="BM10" s="624"/>
      <c r="BN10" s="625"/>
      <c r="BO10" s="626">
        <v>2.8</v>
      </c>
      <c r="BP10" s="626"/>
      <c r="BQ10" s="626"/>
      <c r="BR10" s="626"/>
      <c r="BS10" s="627" t="s">
        <v>122</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12145</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11267</v>
      </c>
      <c r="DR10" s="624"/>
      <c r="DS10" s="624"/>
      <c r="DT10" s="624"/>
      <c r="DU10" s="624"/>
      <c r="DV10" s="624"/>
      <c r="DW10" s="624"/>
      <c r="DX10" s="624"/>
      <c r="DY10" s="624"/>
      <c r="DZ10" s="624"/>
      <c r="EA10" s="624"/>
      <c r="EB10" s="624"/>
      <c r="EC10" s="633"/>
    </row>
    <row r="11" spans="2:143" ht="11.25" customHeight="1" x14ac:dyDescent="0.15">
      <c r="B11" s="620" t="s">
        <v>236</v>
      </c>
      <c r="C11" s="621"/>
      <c r="D11" s="621"/>
      <c r="E11" s="621"/>
      <c r="F11" s="621"/>
      <c r="G11" s="621"/>
      <c r="H11" s="621"/>
      <c r="I11" s="621"/>
      <c r="J11" s="621"/>
      <c r="K11" s="621"/>
      <c r="L11" s="621"/>
      <c r="M11" s="621"/>
      <c r="N11" s="621"/>
      <c r="O11" s="621"/>
      <c r="P11" s="621"/>
      <c r="Q11" s="622"/>
      <c r="R11" s="623">
        <v>380809</v>
      </c>
      <c r="S11" s="624"/>
      <c r="T11" s="624"/>
      <c r="U11" s="624"/>
      <c r="V11" s="624"/>
      <c r="W11" s="624"/>
      <c r="X11" s="624"/>
      <c r="Y11" s="625"/>
      <c r="Z11" s="628">
        <v>3.3</v>
      </c>
      <c r="AA11" s="629"/>
      <c r="AB11" s="629"/>
      <c r="AC11" s="635"/>
      <c r="AD11" s="632">
        <v>380809</v>
      </c>
      <c r="AE11" s="624"/>
      <c r="AF11" s="624"/>
      <c r="AG11" s="624"/>
      <c r="AH11" s="624"/>
      <c r="AI11" s="624"/>
      <c r="AJ11" s="624"/>
      <c r="AK11" s="625"/>
      <c r="AL11" s="628">
        <v>9.6</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233018</v>
      </c>
      <c r="BH11" s="624"/>
      <c r="BI11" s="624"/>
      <c r="BJ11" s="624"/>
      <c r="BK11" s="624"/>
      <c r="BL11" s="624"/>
      <c r="BM11" s="624"/>
      <c r="BN11" s="625"/>
      <c r="BO11" s="626">
        <v>7.2</v>
      </c>
      <c r="BP11" s="626"/>
      <c r="BQ11" s="626"/>
      <c r="BR11" s="626"/>
      <c r="BS11" s="627">
        <v>44085</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382742</v>
      </c>
      <c r="CS11" s="624"/>
      <c r="CT11" s="624"/>
      <c r="CU11" s="624"/>
      <c r="CV11" s="624"/>
      <c r="CW11" s="624"/>
      <c r="CX11" s="624"/>
      <c r="CY11" s="625"/>
      <c r="CZ11" s="626">
        <v>3.5</v>
      </c>
      <c r="DA11" s="626"/>
      <c r="DB11" s="626"/>
      <c r="DC11" s="626"/>
      <c r="DD11" s="632">
        <v>6492</v>
      </c>
      <c r="DE11" s="624"/>
      <c r="DF11" s="624"/>
      <c r="DG11" s="624"/>
      <c r="DH11" s="624"/>
      <c r="DI11" s="624"/>
      <c r="DJ11" s="624"/>
      <c r="DK11" s="624"/>
      <c r="DL11" s="624"/>
      <c r="DM11" s="624"/>
      <c r="DN11" s="624"/>
      <c r="DO11" s="624"/>
      <c r="DP11" s="625"/>
      <c r="DQ11" s="632">
        <v>163829</v>
      </c>
      <c r="DR11" s="624"/>
      <c r="DS11" s="624"/>
      <c r="DT11" s="624"/>
      <c r="DU11" s="624"/>
      <c r="DV11" s="624"/>
      <c r="DW11" s="624"/>
      <c r="DX11" s="624"/>
      <c r="DY11" s="624"/>
      <c r="DZ11" s="624"/>
      <c r="EA11" s="624"/>
      <c r="EB11" s="624"/>
      <c r="EC11" s="633"/>
    </row>
    <row r="12" spans="2:143" ht="11.25" customHeight="1" x14ac:dyDescent="0.15">
      <c r="B12" s="620" t="s">
        <v>239</v>
      </c>
      <c r="C12" s="621"/>
      <c r="D12" s="621"/>
      <c r="E12" s="621"/>
      <c r="F12" s="621"/>
      <c r="G12" s="621"/>
      <c r="H12" s="621"/>
      <c r="I12" s="621"/>
      <c r="J12" s="621"/>
      <c r="K12" s="621"/>
      <c r="L12" s="621"/>
      <c r="M12" s="621"/>
      <c r="N12" s="621"/>
      <c r="O12" s="621"/>
      <c r="P12" s="621"/>
      <c r="Q12" s="622"/>
      <c r="R12" s="623">
        <v>16393</v>
      </c>
      <c r="S12" s="624"/>
      <c r="T12" s="624"/>
      <c r="U12" s="624"/>
      <c r="V12" s="624"/>
      <c r="W12" s="624"/>
      <c r="X12" s="624"/>
      <c r="Y12" s="625"/>
      <c r="Z12" s="626">
        <v>0.1</v>
      </c>
      <c r="AA12" s="626"/>
      <c r="AB12" s="626"/>
      <c r="AC12" s="626"/>
      <c r="AD12" s="627">
        <v>16393</v>
      </c>
      <c r="AE12" s="627"/>
      <c r="AF12" s="627"/>
      <c r="AG12" s="627"/>
      <c r="AH12" s="627"/>
      <c r="AI12" s="627"/>
      <c r="AJ12" s="627"/>
      <c r="AK12" s="627"/>
      <c r="AL12" s="628">
        <v>0.4</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2160305</v>
      </c>
      <c r="BH12" s="624"/>
      <c r="BI12" s="624"/>
      <c r="BJ12" s="624"/>
      <c r="BK12" s="624"/>
      <c r="BL12" s="624"/>
      <c r="BM12" s="624"/>
      <c r="BN12" s="625"/>
      <c r="BO12" s="626">
        <v>67</v>
      </c>
      <c r="BP12" s="626"/>
      <c r="BQ12" s="626"/>
      <c r="BR12" s="626"/>
      <c r="BS12" s="627" t="s">
        <v>122</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418913</v>
      </c>
      <c r="CS12" s="624"/>
      <c r="CT12" s="624"/>
      <c r="CU12" s="624"/>
      <c r="CV12" s="624"/>
      <c r="CW12" s="624"/>
      <c r="CX12" s="624"/>
      <c r="CY12" s="625"/>
      <c r="CZ12" s="626">
        <v>3.8</v>
      </c>
      <c r="DA12" s="626"/>
      <c r="DB12" s="626"/>
      <c r="DC12" s="626"/>
      <c r="DD12" s="632">
        <v>345578</v>
      </c>
      <c r="DE12" s="624"/>
      <c r="DF12" s="624"/>
      <c r="DG12" s="624"/>
      <c r="DH12" s="624"/>
      <c r="DI12" s="624"/>
      <c r="DJ12" s="624"/>
      <c r="DK12" s="624"/>
      <c r="DL12" s="624"/>
      <c r="DM12" s="624"/>
      <c r="DN12" s="624"/>
      <c r="DO12" s="624"/>
      <c r="DP12" s="625"/>
      <c r="DQ12" s="632">
        <v>61334</v>
      </c>
      <c r="DR12" s="624"/>
      <c r="DS12" s="624"/>
      <c r="DT12" s="624"/>
      <c r="DU12" s="624"/>
      <c r="DV12" s="624"/>
      <c r="DW12" s="624"/>
      <c r="DX12" s="624"/>
      <c r="DY12" s="624"/>
      <c r="DZ12" s="624"/>
      <c r="EA12" s="624"/>
      <c r="EB12" s="624"/>
      <c r="EC12" s="633"/>
    </row>
    <row r="13" spans="2:143" ht="11.25" customHeight="1" x14ac:dyDescent="0.15">
      <c r="B13" s="620" t="s">
        <v>242</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2160102</v>
      </c>
      <c r="BH13" s="624"/>
      <c r="BI13" s="624"/>
      <c r="BJ13" s="624"/>
      <c r="BK13" s="624"/>
      <c r="BL13" s="624"/>
      <c r="BM13" s="624"/>
      <c r="BN13" s="625"/>
      <c r="BO13" s="626">
        <v>67</v>
      </c>
      <c r="BP13" s="626"/>
      <c r="BQ13" s="626"/>
      <c r="BR13" s="626"/>
      <c r="BS13" s="627" t="s">
        <v>122</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986389</v>
      </c>
      <c r="CS13" s="624"/>
      <c r="CT13" s="624"/>
      <c r="CU13" s="624"/>
      <c r="CV13" s="624"/>
      <c r="CW13" s="624"/>
      <c r="CX13" s="624"/>
      <c r="CY13" s="625"/>
      <c r="CZ13" s="626">
        <v>8.9</v>
      </c>
      <c r="DA13" s="626"/>
      <c r="DB13" s="626"/>
      <c r="DC13" s="626"/>
      <c r="DD13" s="632">
        <v>415611</v>
      </c>
      <c r="DE13" s="624"/>
      <c r="DF13" s="624"/>
      <c r="DG13" s="624"/>
      <c r="DH13" s="624"/>
      <c r="DI13" s="624"/>
      <c r="DJ13" s="624"/>
      <c r="DK13" s="624"/>
      <c r="DL13" s="624"/>
      <c r="DM13" s="624"/>
      <c r="DN13" s="624"/>
      <c r="DO13" s="624"/>
      <c r="DP13" s="625"/>
      <c r="DQ13" s="632">
        <v>515159</v>
      </c>
      <c r="DR13" s="624"/>
      <c r="DS13" s="624"/>
      <c r="DT13" s="624"/>
      <c r="DU13" s="624"/>
      <c r="DV13" s="624"/>
      <c r="DW13" s="624"/>
      <c r="DX13" s="624"/>
      <c r="DY13" s="624"/>
      <c r="DZ13" s="624"/>
      <c r="EA13" s="624"/>
      <c r="EB13" s="624"/>
      <c r="EC13" s="633"/>
    </row>
    <row r="14" spans="2:143" ht="11.25" customHeight="1" x14ac:dyDescent="0.15">
      <c r="B14" s="620" t="s">
        <v>245</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57879</v>
      </c>
      <c r="BH14" s="624"/>
      <c r="BI14" s="624"/>
      <c r="BJ14" s="624"/>
      <c r="BK14" s="624"/>
      <c r="BL14" s="624"/>
      <c r="BM14" s="624"/>
      <c r="BN14" s="625"/>
      <c r="BO14" s="626">
        <v>1.8</v>
      </c>
      <c r="BP14" s="626"/>
      <c r="BQ14" s="626"/>
      <c r="BR14" s="626"/>
      <c r="BS14" s="627" t="s">
        <v>122</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286011</v>
      </c>
      <c r="CS14" s="624"/>
      <c r="CT14" s="624"/>
      <c r="CU14" s="624"/>
      <c r="CV14" s="624"/>
      <c r="CW14" s="624"/>
      <c r="CX14" s="624"/>
      <c r="CY14" s="625"/>
      <c r="CZ14" s="626">
        <v>2.6</v>
      </c>
      <c r="DA14" s="626"/>
      <c r="DB14" s="626"/>
      <c r="DC14" s="626"/>
      <c r="DD14" s="632">
        <v>9546</v>
      </c>
      <c r="DE14" s="624"/>
      <c r="DF14" s="624"/>
      <c r="DG14" s="624"/>
      <c r="DH14" s="624"/>
      <c r="DI14" s="624"/>
      <c r="DJ14" s="624"/>
      <c r="DK14" s="624"/>
      <c r="DL14" s="624"/>
      <c r="DM14" s="624"/>
      <c r="DN14" s="624"/>
      <c r="DO14" s="624"/>
      <c r="DP14" s="625"/>
      <c r="DQ14" s="632">
        <v>260795</v>
      </c>
      <c r="DR14" s="624"/>
      <c r="DS14" s="624"/>
      <c r="DT14" s="624"/>
      <c r="DU14" s="624"/>
      <c r="DV14" s="624"/>
      <c r="DW14" s="624"/>
      <c r="DX14" s="624"/>
      <c r="DY14" s="624"/>
      <c r="DZ14" s="624"/>
      <c r="EA14" s="624"/>
      <c r="EB14" s="624"/>
      <c r="EC14" s="633"/>
    </row>
    <row r="15" spans="2:143" ht="11.25" customHeight="1" x14ac:dyDescent="0.15">
      <c r="B15" s="620" t="s">
        <v>248</v>
      </c>
      <c r="C15" s="621"/>
      <c r="D15" s="621"/>
      <c r="E15" s="621"/>
      <c r="F15" s="621"/>
      <c r="G15" s="621"/>
      <c r="H15" s="621"/>
      <c r="I15" s="621"/>
      <c r="J15" s="621"/>
      <c r="K15" s="621"/>
      <c r="L15" s="621"/>
      <c r="M15" s="621"/>
      <c r="N15" s="621"/>
      <c r="O15" s="621"/>
      <c r="P15" s="621"/>
      <c r="Q15" s="622"/>
      <c r="R15" s="623">
        <v>9237</v>
      </c>
      <c r="S15" s="624"/>
      <c r="T15" s="624"/>
      <c r="U15" s="624"/>
      <c r="V15" s="624"/>
      <c r="W15" s="624"/>
      <c r="X15" s="624"/>
      <c r="Y15" s="625"/>
      <c r="Z15" s="626">
        <v>0.1</v>
      </c>
      <c r="AA15" s="626"/>
      <c r="AB15" s="626"/>
      <c r="AC15" s="626"/>
      <c r="AD15" s="627">
        <v>9237</v>
      </c>
      <c r="AE15" s="627"/>
      <c r="AF15" s="627"/>
      <c r="AG15" s="627"/>
      <c r="AH15" s="627"/>
      <c r="AI15" s="627"/>
      <c r="AJ15" s="627"/>
      <c r="AK15" s="627"/>
      <c r="AL15" s="628">
        <v>0.2</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122120</v>
      </c>
      <c r="BH15" s="624"/>
      <c r="BI15" s="624"/>
      <c r="BJ15" s="624"/>
      <c r="BK15" s="624"/>
      <c r="BL15" s="624"/>
      <c r="BM15" s="624"/>
      <c r="BN15" s="625"/>
      <c r="BO15" s="626">
        <v>3.8</v>
      </c>
      <c r="BP15" s="626"/>
      <c r="BQ15" s="626"/>
      <c r="BR15" s="626"/>
      <c r="BS15" s="627" t="s">
        <v>122</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1461307</v>
      </c>
      <c r="CS15" s="624"/>
      <c r="CT15" s="624"/>
      <c r="CU15" s="624"/>
      <c r="CV15" s="624"/>
      <c r="CW15" s="624"/>
      <c r="CX15" s="624"/>
      <c r="CY15" s="625"/>
      <c r="CZ15" s="626">
        <v>13.2</v>
      </c>
      <c r="DA15" s="626"/>
      <c r="DB15" s="626"/>
      <c r="DC15" s="626"/>
      <c r="DD15" s="632">
        <v>497627</v>
      </c>
      <c r="DE15" s="624"/>
      <c r="DF15" s="624"/>
      <c r="DG15" s="624"/>
      <c r="DH15" s="624"/>
      <c r="DI15" s="624"/>
      <c r="DJ15" s="624"/>
      <c r="DK15" s="624"/>
      <c r="DL15" s="624"/>
      <c r="DM15" s="624"/>
      <c r="DN15" s="624"/>
      <c r="DO15" s="624"/>
      <c r="DP15" s="625"/>
      <c r="DQ15" s="632">
        <v>646589</v>
      </c>
      <c r="DR15" s="624"/>
      <c r="DS15" s="624"/>
      <c r="DT15" s="624"/>
      <c r="DU15" s="624"/>
      <c r="DV15" s="624"/>
      <c r="DW15" s="624"/>
      <c r="DX15" s="624"/>
      <c r="DY15" s="624"/>
      <c r="DZ15" s="624"/>
      <c r="EA15" s="624"/>
      <c r="EB15" s="624"/>
      <c r="EC15" s="633"/>
    </row>
    <row r="16" spans="2:143" ht="11.25" customHeight="1" x14ac:dyDescent="0.15">
      <c r="B16" s="620" t="s">
        <v>251</v>
      </c>
      <c r="C16" s="621"/>
      <c r="D16" s="621"/>
      <c r="E16" s="621"/>
      <c r="F16" s="621"/>
      <c r="G16" s="621"/>
      <c r="H16" s="621"/>
      <c r="I16" s="621"/>
      <c r="J16" s="621"/>
      <c r="K16" s="621"/>
      <c r="L16" s="621"/>
      <c r="M16" s="621"/>
      <c r="N16" s="621"/>
      <c r="O16" s="621"/>
      <c r="P16" s="621"/>
      <c r="Q16" s="622"/>
      <c r="R16" s="623">
        <v>82656</v>
      </c>
      <c r="S16" s="624"/>
      <c r="T16" s="624"/>
      <c r="U16" s="624"/>
      <c r="V16" s="624"/>
      <c r="W16" s="624"/>
      <c r="X16" s="624"/>
      <c r="Y16" s="625"/>
      <c r="Z16" s="626">
        <v>0.7</v>
      </c>
      <c r="AA16" s="626"/>
      <c r="AB16" s="626"/>
      <c r="AC16" s="626"/>
      <c r="AD16" s="627">
        <v>82656</v>
      </c>
      <c r="AE16" s="627"/>
      <c r="AF16" s="627"/>
      <c r="AG16" s="627"/>
      <c r="AH16" s="627"/>
      <c r="AI16" s="627"/>
      <c r="AJ16" s="627"/>
      <c r="AK16" s="627"/>
      <c r="AL16" s="628">
        <v>2.1</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254</v>
      </c>
      <c r="C17" s="621"/>
      <c r="D17" s="621"/>
      <c r="E17" s="621"/>
      <c r="F17" s="621"/>
      <c r="G17" s="621"/>
      <c r="H17" s="621"/>
      <c r="I17" s="621"/>
      <c r="J17" s="621"/>
      <c r="K17" s="621"/>
      <c r="L17" s="621"/>
      <c r="M17" s="621"/>
      <c r="N17" s="621"/>
      <c r="O17" s="621"/>
      <c r="P17" s="621"/>
      <c r="Q17" s="622"/>
      <c r="R17" s="623">
        <v>63355</v>
      </c>
      <c r="S17" s="624"/>
      <c r="T17" s="624"/>
      <c r="U17" s="624"/>
      <c r="V17" s="624"/>
      <c r="W17" s="624"/>
      <c r="X17" s="624"/>
      <c r="Y17" s="625"/>
      <c r="Z17" s="626">
        <v>0.5</v>
      </c>
      <c r="AA17" s="626"/>
      <c r="AB17" s="626"/>
      <c r="AC17" s="626"/>
      <c r="AD17" s="627">
        <v>63355</v>
      </c>
      <c r="AE17" s="627"/>
      <c r="AF17" s="627"/>
      <c r="AG17" s="627"/>
      <c r="AH17" s="627"/>
      <c r="AI17" s="627"/>
      <c r="AJ17" s="627"/>
      <c r="AK17" s="627"/>
      <c r="AL17" s="628">
        <v>1.6</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374070</v>
      </c>
      <c r="CS17" s="624"/>
      <c r="CT17" s="624"/>
      <c r="CU17" s="624"/>
      <c r="CV17" s="624"/>
      <c r="CW17" s="624"/>
      <c r="CX17" s="624"/>
      <c r="CY17" s="625"/>
      <c r="CZ17" s="626">
        <v>3.4</v>
      </c>
      <c r="DA17" s="626"/>
      <c r="DB17" s="626"/>
      <c r="DC17" s="626"/>
      <c r="DD17" s="632" t="s">
        <v>122</v>
      </c>
      <c r="DE17" s="624"/>
      <c r="DF17" s="624"/>
      <c r="DG17" s="624"/>
      <c r="DH17" s="624"/>
      <c r="DI17" s="624"/>
      <c r="DJ17" s="624"/>
      <c r="DK17" s="624"/>
      <c r="DL17" s="624"/>
      <c r="DM17" s="624"/>
      <c r="DN17" s="624"/>
      <c r="DO17" s="624"/>
      <c r="DP17" s="625"/>
      <c r="DQ17" s="632">
        <v>374070</v>
      </c>
      <c r="DR17" s="624"/>
      <c r="DS17" s="624"/>
      <c r="DT17" s="624"/>
      <c r="DU17" s="624"/>
      <c r="DV17" s="624"/>
      <c r="DW17" s="624"/>
      <c r="DX17" s="624"/>
      <c r="DY17" s="624"/>
      <c r="DZ17" s="624"/>
      <c r="EA17" s="624"/>
      <c r="EB17" s="624"/>
      <c r="EC17" s="633"/>
    </row>
    <row r="18" spans="2:133" ht="11.25" customHeight="1" x14ac:dyDescent="0.15">
      <c r="B18" s="620" t="s">
        <v>257</v>
      </c>
      <c r="C18" s="621"/>
      <c r="D18" s="621"/>
      <c r="E18" s="621"/>
      <c r="F18" s="621"/>
      <c r="G18" s="621"/>
      <c r="H18" s="621"/>
      <c r="I18" s="621"/>
      <c r="J18" s="621"/>
      <c r="K18" s="621"/>
      <c r="L18" s="621"/>
      <c r="M18" s="621"/>
      <c r="N18" s="621"/>
      <c r="O18" s="621"/>
      <c r="P18" s="621"/>
      <c r="Q18" s="622"/>
      <c r="R18" s="623">
        <v>9147</v>
      </c>
      <c r="S18" s="624"/>
      <c r="T18" s="624"/>
      <c r="U18" s="624"/>
      <c r="V18" s="624"/>
      <c r="W18" s="624"/>
      <c r="X18" s="624"/>
      <c r="Y18" s="625"/>
      <c r="Z18" s="626">
        <v>0.1</v>
      </c>
      <c r="AA18" s="626"/>
      <c r="AB18" s="626"/>
      <c r="AC18" s="626"/>
      <c r="AD18" s="627">
        <v>9147</v>
      </c>
      <c r="AE18" s="627"/>
      <c r="AF18" s="627"/>
      <c r="AG18" s="627"/>
      <c r="AH18" s="627"/>
      <c r="AI18" s="627"/>
      <c r="AJ18" s="627"/>
      <c r="AK18" s="627"/>
      <c r="AL18" s="628">
        <v>0.2</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260</v>
      </c>
      <c r="C19" s="621"/>
      <c r="D19" s="621"/>
      <c r="E19" s="621"/>
      <c r="F19" s="621"/>
      <c r="G19" s="621"/>
      <c r="H19" s="621"/>
      <c r="I19" s="621"/>
      <c r="J19" s="621"/>
      <c r="K19" s="621"/>
      <c r="L19" s="621"/>
      <c r="M19" s="621"/>
      <c r="N19" s="621"/>
      <c r="O19" s="621"/>
      <c r="P19" s="621"/>
      <c r="Q19" s="622"/>
      <c r="R19" s="623">
        <v>53840</v>
      </c>
      <c r="S19" s="624"/>
      <c r="T19" s="624"/>
      <c r="U19" s="624"/>
      <c r="V19" s="624"/>
      <c r="W19" s="624"/>
      <c r="X19" s="624"/>
      <c r="Y19" s="625"/>
      <c r="Z19" s="626">
        <v>0.5</v>
      </c>
      <c r="AA19" s="626"/>
      <c r="AB19" s="626"/>
      <c r="AC19" s="626"/>
      <c r="AD19" s="627">
        <v>53840</v>
      </c>
      <c r="AE19" s="627"/>
      <c r="AF19" s="627"/>
      <c r="AG19" s="627"/>
      <c r="AH19" s="627"/>
      <c r="AI19" s="627"/>
      <c r="AJ19" s="627"/>
      <c r="AK19" s="627"/>
      <c r="AL19" s="628">
        <v>1.4</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263</v>
      </c>
      <c r="C20" s="637"/>
      <c r="D20" s="637"/>
      <c r="E20" s="637"/>
      <c r="F20" s="637"/>
      <c r="G20" s="637"/>
      <c r="H20" s="637"/>
      <c r="I20" s="637"/>
      <c r="J20" s="637"/>
      <c r="K20" s="637"/>
      <c r="L20" s="637"/>
      <c r="M20" s="637"/>
      <c r="N20" s="637"/>
      <c r="O20" s="637"/>
      <c r="P20" s="637"/>
      <c r="Q20" s="638"/>
      <c r="R20" s="623">
        <v>368</v>
      </c>
      <c r="S20" s="624"/>
      <c r="T20" s="624"/>
      <c r="U20" s="624"/>
      <c r="V20" s="624"/>
      <c r="W20" s="624"/>
      <c r="X20" s="624"/>
      <c r="Y20" s="625"/>
      <c r="Z20" s="626">
        <v>0</v>
      </c>
      <c r="AA20" s="626"/>
      <c r="AB20" s="626"/>
      <c r="AC20" s="626"/>
      <c r="AD20" s="627">
        <v>368</v>
      </c>
      <c r="AE20" s="627"/>
      <c r="AF20" s="627"/>
      <c r="AG20" s="627"/>
      <c r="AH20" s="627"/>
      <c r="AI20" s="627"/>
      <c r="AJ20" s="627"/>
      <c r="AK20" s="627"/>
      <c r="AL20" s="628">
        <v>0</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11066448</v>
      </c>
      <c r="CS20" s="624"/>
      <c r="CT20" s="624"/>
      <c r="CU20" s="624"/>
      <c r="CV20" s="624"/>
      <c r="CW20" s="624"/>
      <c r="CX20" s="624"/>
      <c r="CY20" s="625"/>
      <c r="CZ20" s="626">
        <v>100</v>
      </c>
      <c r="DA20" s="626"/>
      <c r="DB20" s="626"/>
      <c r="DC20" s="626"/>
      <c r="DD20" s="632">
        <v>2445069</v>
      </c>
      <c r="DE20" s="624"/>
      <c r="DF20" s="624"/>
      <c r="DG20" s="624"/>
      <c r="DH20" s="624"/>
      <c r="DI20" s="624"/>
      <c r="DJ20" s="624"/>
      <c r="DK20" s="624"/>
      <c r="DL20" s="624"/>
      <c r="DM20" s="624"/>
      <c r="DN20" s="624"/>
      <c r="DO20" s="624"/>
      <c r="DP20" s="625"/>
      <c r="DQ20" s="632">
        <v>6627182</v>
      </c>
      <c r="DR20" s="624"/>
      <c r="DS20" s="624"/>
      <c r="DT20" s="624"/>
      <c r="DU20" s="624"/>
      <c r="DV20" s="624"/>
      <c r="DW20" s="624"/>
      <c r="DX20" s="624"/>
      <c r="DY20" s="624"/>
      <c r="DZ20" s="624"/>
      <c r="EA20" s="624"/>
      <c r="EB20" s="624"/>
      <c r="EC20" s="633"/>
    </row>
    <row r="21" spans="2:133" ht="11.25" customHeight="1" x14ac:dyDescent="0.15">
      <c r="B21" s="620" t="s">
        <v>266</v>
      </c>
      <c r="C21" s="621"/>
      <c r="D21" s="621"/>
      <c r="E21" s="621"/>
      <c r="F21" s="621"/>
      <c r="G21" s="621"/>
      <c r="H21" s="621"/>
      <c r="I21" s="621"/>
      <c r="J21" s="621"/>
      <c r="K21" s="621"/>
      <c r="L21" s="621"/>
      <c r="M21" s="621"/>
      <c r="N21" s="621"/>
      <c r="O21" s="621"/>
      <c r="P21" s="621"/>
      <c r="Q21" s="622"/>
      <c r="R21" s="623">
        <v>211215</v>
      </c>
      <c r="S21" s="624"/>
      <c r="T21" s="624"/>
      <c r="U21" s="624"/>
      <c r="V21" s="624"/>
      <c r="W21" s="624"/>
      <c r="X21" s="624"/>
      <c r="Y21" s="625"/>
      <c r="Z21" s="626">
        <v>1.8</v>
      </c>
      <c r="AA21" s="626"/>
      <c r="AB21" s="626"/>
      <c r="AC21" s="626"/>
      <c r="AD21" s="627">
        <v>97536</v>
      </c>
      <c r="AE21" s="627"/>
      <c r="AF21" s="627"/>
      <c r="AG21" s="627"/>
      <c r="AH21" s="627"/>
      <c r="AI21" s="627"/>
      <c r="AJ21" s="627"/>
      <c r="AK21" s="627"/>
      <c r="AL21" s="628">
        <v>2.5</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15">
      <c r="B22" s="620" t="s">
        <v>268</v>
      </c>
      <c r="C22" s="621"/>
      <c r="D22" s="621"/>
      <c r="E22" s="621"/>
      <c r="F22" s="621"/>
      <c r="G22" s="621"/>
      <c r="H22" s="621"/>
      <c r="I22" s="621"/>
      <c r="J22" s="621"/>
      <c r="K22" s="621"/>
      <c r="L22" s="621"/>
      <c r="M22" s="621"/>
      <c r="N22" s="621"/>
      <c r="O22" s="621"/>
      <c r="P22" s="621"/>
      <c r="Q22" s="622"/>
      <c r="R22" s="623">
        <v>97536</v>
      </c>
      <c r="S22" s="624"/>
      <c r="T22" s="624"/>
      <c r="U22" s="624"/>
      <c r="V22" s="624"/>
      <c r="W22" s="624"/>
      <c r="X22" s="624"/>
      <c r="Y22" s="625"/>
      <c r="Z22" s="626">
        <v>0.8</v>
      </c>
      <c r="AA22" s="626"/>
      <c r="AB22" s="626"/>
      <c r="AC22" s="626"/>
      <c r="AD22" s="627">
        <v>97536</v>
      </c>
      <c r="AE22" s="627"/>
      <c r="AF22" s="627"/>
      <c r="AG22" s="627"/>
      <c r="AH22" s="627"/>
      <c r="AI22" s="627"/>
      <c r="AJ22" s="627"/>
      <c r="AK22" s="627"/>
      <c r="AL22" s="628">
        <v>2.5</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271</v>
      </c>
      <c r="C23" s="621"/>
      <c r="D23" s="621"/>
      <c r="E23" s="621"/>
      <c r="F23" s="621"/>
      <c r="G23" s="621"/>
      <c r="H23" s="621"/>
      <c r="I23" s="621"/>
      <c r="J23" s="621"/>
      <c r="K23" s="621"/>
      <c r="L23" s="621"/>
      <c r="M23" s="621"/>
      <c r="N23" s="621"/>
      <c r="O23" s="621"/>
      <c r="P23" s="621"/>
      <c r="Q23" s="622"/>
      <c r="R23" s="623">
        <v>113679</v>
      </c>
      <c r="S23" s="624"/>
      <c r="T23" s="624"/>
      <c r="U23" s="624"/>
      <c r="V23" s="624"/>
      <c r="W23" s="624"/>
      <c r="X23" s="624"/>
      <c r="Y23" s="625"/>
      <c r="Z23" s="626">
        <v>1</v>
      </c>
      <c r="AA23" s="626"/>
      <c r="AB23" s="626"/>
      <c r="AC23" s="626"/>
      <c r="AD23" s="627" t="s">
        <v>122</v>
      </c>
      <c r="AE23" s="627"/>
      <c r="AF23" s="627"/>
      <c r="AG23" s="627"/>
      <c r="AH23" s="627"/>
      <c r="AI23" s="627"/>
      <c r="AJ23" s="627"/>
      <c r="AK23" s="627"/>
      <c r="AL23" s="628" t="s">
        <v>122</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2" t="s">
        <v>276</v>
      </c>
      <c r="DM23" s="653"/>
      <c r="DN23" s="653"/>
      <c r="DO23" s="653"/>
      <c r="DP23" s="653"/>
      <c r="DQ23" s="653"/>
      <c r="DR23" s="653"/>
      <c r="DS23" s="653"/>
      <c r="DT23" s="653"/>
      <c r="DU23" s="653"/>
      <c r="DV23" s="654"/>
      <c r="DW23" s="605" t="s">
        <v>277</v>
      </c>
      <c r="DX23" s="606"/>
      <c r="DY23" s="606"/>
      <c r="DZ23" s="606"/>
      <c r="EA23" s="606"/>
      <c r="EB23" s="606"/>
      <c r="EC23" s="607"/>
    </row>
    <row r="24" spans="2:133" ht="11.25" customHeight="1" x14ac:dyDescent="0.15">
      <c r="B24" s="620" t="s">
        <v>278</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3164522</v>
      </c>
      <c r="CS24" s="613"/>
      <c r="CT24" s="613"/>
      <c r="CU24" s="613"/>
      <c r="CV24" s="613"/>
      <c r="CW24" s="613"/>
      <c r="CX24" s="613"/>
      <c r="CY24" s="614"/>
      <c r="CZ24" s="617">
        <v>28.6</v>
      </c>
      <c r="DA24" s="618"/>
      <c r="DB24" s="618"/>
      <c r="DC24" s="634"/>
      <c r="DD24" s="655">
        <v>2077224</v>
      </c>
      <c r="DE24" s="613"/>
      <c r="DF24" s="613"/>
      <c r="DG24" s="613"/>
      <c r="DH24" s="613"/>
      <c r="DI24" s="613"/>
      <c r="DJ24" s="613"/>
      <c r="DK24" s="614"/>
      <c r="DL24" s="655">
        <v>1882447</v>
      </c>
      <c r="DM24" s="613"/>
      <c r="DN24" s="613"/>
      <c r="DO24" s="613"/>
      <c r="DP24" s="613"/>
      <c r="DQ24" s="613"/>
      <c r="DR24" s="613"/>
      <c r="DS24" s="613"/>
      <c r="DT24" s="613"/>
      <c r="DU24" s="613"/>
      <c r="DV24" s="614"/>
      <c r="DW24" s="617">
        <v>47.4</v>
      </c>
      <c r="DX24" s="618"/>
      <c r="DY24" s="618"/>
      <c r="DZ24" s="618"/>
      <c r="EA24" s="618"/>
      <c r="EB24" s="618"/>
      <c r="EC24" s="619"/>
    </row>
    <row r="25" spans="2:133" ht="11.25" customHeight="1" x14ac:dyDescent="0.15">
      <c r="B25" s="620" t="s">
        <v>281</v>
      </c>
      <c r="C25" s="621"/>
      <c r="D25" s="621"/>
      <c r="E25" s="621"/>
      <c r="F25" s="621"/>
      <c r="G25" s="621"/>
      <c r="H25" s="621"/>
      <c r="I25" s="621"/>
      <c r="J25" s="621"/>
      <c r="K25" s="621"/>
      <c r="L25" s="621"/>
      <c r="M25" s="621"/>
      <c r="N25" s="621"/>
      <c r="O25" s="621"/>
      <c r="P25" s="621"/>
      <c r="Q25" s="622"/>
      <c r="R25" s="623">
        <v>4072294</v>
      </c>
      <c r="S25" s="624"/>
      <c r="T25" s="624"/>
      <c r="U25" s="624"/>
      <c r="V25" s="624"/>
      <c r="W25" s="624"/>
      <c r="X25" s="624"/>
      <c r="Y25" s="625"/>
      <c r="Z25" s="626">
        <v>35.200000000000003</v>
      </c>
      <c r="AA25" s="626"/>
      <c r="AB25" s="626"/>
      <c r="AC25" s="626"/>
      <c r="AD25" s="627">
        <v>3958615</v>
      </c>
      <c r="AE25" s="627"/>
      <c r="AF25" s="627"/>
      <c r="AG25" s="627"/>
      <c r="AH25" s="627"/>
      <c r="AI25" s="627"/>
      <c r="AJ25" s="627"/>
      <c r="AK25" s="627"/>
      <c r="AL25" s="628">
        <v>99.6</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1639182</v>
      </c>
      <c r="CS25" s="644"/>
      <c r="CT25" s="644"/>
      <c r="CU25" s="644"/>
      <c r="CV25" s="644"/>
      <c r="CW25" s="644"/>
      <c r="CX25" s="644"/>
      <c r="CY25" s="645"/>
      <c r="CZ25" s="628">
        <v>14.8</v>
      </c>
      <c r="DA25" s="656"/>
      <c r="DB25" s="656"/>
      <c r="DC25" s="658"/>
      <c r="DD25" s="632">
        <v>1392775</v>
      </c>
      <c r="DE25" s="644"/>
      <c r="DF25" s="644"/>
      <c r="DG25" s="644"/>
      <c r="DH25" s="644"/>
      <c r="DI25" s="644"/>
      <c r="DJ25" s="644"/>
      <c r="DK25" s="645"/>
      <c r="DL25" s="632">
        <v>1338660</v>
      </c>
      <c r="DM25" s="644"/>
      <c r="DN25" s="644"/>
      <c r="DO25" s="644"/>
      <c r="DP25" s="644"/>
      <c r="DQ25" s="644"/>
      <c r="DR25" s="644"/>
      <c r="DS25" s="644"/>
      <c r="DT25" s="644"/>
      <c r="DU25" s="644"/>
      <c r="DV25" s="645"/>
      <c r="DW25" s="628">
        <v>33.700000000000003</v>
      </c>
      <c r="DX25" s="656"/>
      <c r="DY25" s="656"/>
      <c r="DZ25" s="656"/>
      <c r="EA25" s="656"/>
      <c r="EB25" s="656"/>
      <c r="EC25" s="657"/>
    </row>
    <row r="26" spans="2:133" ht="11.25" customHeight="1" x14ac:dyDescent="0.15">
      <c r="B26" s="620" t="s">
        <v>284</v>
      </c>
      <c r="C26" s="621"/>
      <c r="D26" s="621"/>
      <c r="E26" s="621"/>
      <c r="F26" s="621"/>
      <c r="G26" s="621"/>
      <c r="H26" s="621"/>
      <c r="I26" s="621"/>
      <c r="J26" s="621"/>
      <c r="K26" s="621"/>
      <c r="L26" s="621"/>
      <c r="M26" s="621"/>
      <c r="N26" s="621"/>
      <c r="O26" s="621"/>
      <c r="P26" s="621"/>
      <c r="Q26" s="622"/>
      <c r="R26" s="623">
        <v>1079</v>
      </c>
      <c r="S26" s="624"/>
      <c r="T26" s="624"/>
      <c r="U26" s="624"/>
      <c r="V26" s="624"/>
      <c r="W26" s="624"/>
      <c r="X26" s="624"/>
      <c r="Y26" s="625"/>
      <c r="Z26" s="626">
        <v>0</v>
      </c>
      <c r="AA26" s="626"/>
      <c r="AB26" s="626"/>
      <c r="AC26" s="626"/>
      <c r="AD26" s="627">
        <v>1079</v>
      </c>
      <c r="AE26" s="627"/>
      <c r="AF26" s="627"/>
      <c r="AG26" s="627"/>
      <c r="AH26" s="627"/>
      <c r="AI26" s="627"/>
      <c r="AJ26" s="627"/>
      <c r="AK26" s="627"/>
      <c r="AL26" s="628">
        <v>0</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1074746</v>
      </c>
      <c r="CS26" s="624"/>
      <c r="CT26" s="624"/>
      <c r="CU26" s="624"/>
      <c r="CV26" s="624"/>
      <c r="CW26" s="624"/>
      <c r="CX26" s="624"/>
      <c r="CY26" s="625"/>
      <c r="CZ26" s="628">
        <v>9.6999999999999993</v>
      </c>
      <c r="DA26" s="656"/>
      <c r="DB26" s="656"/>
      <c r="DC26" s="658"/>
      <c r="DD26" s="632">
        <v>881747</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15">
      <c r="B27" s="620" t="s">
        <v>287</v>
      </c>
      <c r="C27" s="621"/>
      <c r="D27" s="621"/>
      <c r="E27" s="621"/>
      <c r="F27" s="621"/>
      <c r="G27" s="621"/>
      <c r="H27" s="621"/>
      <c r="I27" s="621"/>
      <c r="J27" s="621"/>
      <c r="K27" s="621"/>
      <c r="L27" s="621"/>
      <c r="M27" s="621"/>
      <c r="N27" s="621"/>
      <c r="O27" s="621"/>
      <c r="P27" s="621"/>
      <c r="Q27" s="622"/>
      <c r="R27" s="623">
        <v>54136</v>
      </c>
      <c r="S27" s="624"/>
      <c r="T27" s="624"/>
      <c r="U27" s="624"/>
      <c r="V27" s="624"/>
      <c r="W27" s="624"/>
      <c r="X27" s="624"/>
      <c r="Y27" s="625"/>
      <c r="Z27" s="626">
        <v>0.5</v>
      </c>
      <c r="AA27" s="626"/>
      <c r="AB27" s="626"/>
      <c r="AC27" s="626"/>
      <c r="AD27" s="627" t="s">
        <v>122</v>
      </c>
      <c r="AE27" s="627"/>
      <c r="AF27" s="627"/>
      <c r="AG27" s="627"/>
      <c r="AH27" s="627"/>
      <c r="AI27" s="627"/>
      <c r="AJ27" s="627"/>
      <c r="AK27" s="627"/>
      <c r="AL27" s="628" t="s">
        <v>122</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3224298</v>
      </c>
      <c r="BH27" s="624"/>
      <c r="BI27" s="624"/>
      <c r="BJ27" s="624"/>
      <c r="BK27" s="624"/>
      <c r="BL27" s="624"/>
      <c r="BM27" s="624"/>
      <c r="BN27" s="625"/>
      <c r="BO27" s="626">
        <v>100</v>
      </c>
      <c r="BP27" s="626"/>
      <c r="BQ27" s="626"/>
      <c r="BR27" s="626"/>
      <c r="BS27" s="627">
        <v>44085</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1151270</v>
      </c>
      <c r="CS27" s="644"/>
      <c r="CT27" s="644"/>
      <c r="CU27" s="644"/>
      <c r="CV27" s="644"/>
      <c r="CW27" s="644"/>
      <c r="CX27" s="644"/>
      <c r="CY27" s="645"/>
      <c r="CZ27" s="628">
        <v>10.4</v>
      </c>
      <c r="DA27" s="656"/>
      <c r="DB27" s="656"/>
      <c r="DC27" s="658"/>
      <c r="DD27" s="632">
        <v>310379</v>
      </c>
      <c r="DE27" s="644"/>
      <c r="DF27" s="644"/>
      <c r="DG27" s="644"/>
      <c r="DH27" s="644"/>
      <c r="DI27" s="644"/>
      <c r="DJ27" s="644"/>
      <c r="DK27" s="645"/>
      <c r="DL27" s="632">
        <v>169717</v>
      </c>
      <c r="DM27" s="644"/>
      <c r="DN27" s="644"/>
      <c r="DO27" s="644"/>
      <c r="DP27" s="644"/>
      <c r="DQ27" s="644"/>
      <c r="DR27" s="644"/>
      <c r="DS27" s="644"/>
      <c r="DT27" s="644"/>
      <c r="DU27" s="644"/>
      <c r="DV27" s="645"/>
      <c r="DW27" s="628">
        <v>4.3</v>
      </c>
      <c r="DX27" s="656"/>
      <c r="DY27" s="656"/>
      <c r="DZ27" s="656"/>
      <c r="EA27" s="656"/>
      <c r="EB27" s="656"/>
      <c r="EC27" s="657"/>
    </row>
    <row r="28" spans="2:133" ht="11.25" customHeight="1" x14ac:dyDescent="0.15">
      <c r="B28" s="620" t="s">
        <v>290</v>
      </c>
      <c r="C28" s="621"/>
      <c r="D28" s="621"/>
      <c r="E28" s="621"/>
      <c r="F28" s="621"/>
      <c r="G28" s="621"/>
      <c r="H28" s="621"/>
      <c r="I28" s="621"/>
      <c r="J28" s="621"/>
      <c r="K28" s="621"/>
      <c r="L28" s="621"/>
      <c r="M28" s="621"/>
      <c r="N28" s="621"/>
      <c r="O28" s="621"/>
      <c r="P28" s="621"/>
      <c r="Q28" s="622"/>
      <c r="R28" s="623">
        <v>9480</v>
      </c>
      <c r="S28" s="624"/>
      <c r="T28" s="624"/>
      <c r="U28" s="624"/>
      <c r="V28" s="624"/>
      <c r="W28" s="624"/>
      <c r="X28" s="624"/>
      <c r="Y28" s="625"/>
      <c r="Z28" s="626">
        <v>0.1</v>
      </c>
      <c r="AA28" s="626"/>
      <c r="AB28" s="626"/>
      <c r="AC28" s="626"/>
      <c r="AD28" s="627">
        <v>5763</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374070</v>
      </c>
      <c r="CS28" s="624"/>
      <c r="CT28" s="624"/>
      <c r="CU28" s="624"/>
      <c r="CV28" s="624"/>
      <c r="CW28" s="624"/>
      <c r="CX28" s="624"/>
      <c r="CY28" s="625"/>
      <c r="CZ28" s="628">
        <v>3.4</v>
      </c>
      <c r="DA28" s="656"/>
      <c r="DB28" s="656"/>
      <c r="DC28" s="658"/>
      <c r="DD28" s="632">
        <v>374070</v>
      </c>
      <c r="DE28" s="624"/>
      <c r="DF28" s="624"/>
      <c r="DG28" s="624"/>
      <c r="DH28" s="624"/>
      <c r="DI28" s="624"/>
      <c r="DJ28" s="624"/>
      <c r="DK28" s="625"/>
      <c r="DL28" s="632">
        <v>374070</v>
      </c>
      <c r="DM28" s="624"/>
      <c r="DN28" s="624"/>
      <c r="DO28" s="624"/>
      <c r="DP28" s="624"/>
      <c r="DQ28" s="624"/>
      <c r="DR28" s="624"/>
      <c r="DS28" s="624"/>
      <c r="DT28" s="624"/>
      <c r="DU28" s="624"/>
      <c r="DV28" s="625"/>
      <c r="DW28" s="628">
        <v>9.4</v>
      </c>
      <c r="DX28" s="656"/>
      <c r="DY28" s="656"/>
      <c r="DZ28" s="656"/>
      <c r="EA28" s="656"/>
      <c r="EB28" s="656"/>
      <c r="EC28" s="657"/>
    </row>
    <row r="29" spans="2:133" ht="11.25" customHeight="1" x14ac:dyDescent="0.15">
      <c r="B29" s="620" t="s">
        <v>292</v>
      </c>
      <c r="C29" s="621"/>
      <c r="D29" s="621"/>
      <c r="E29" s="621"/>
      <c r="F29" s="621"/>
      <c r="G29" s="621"/>
      <c r="H29" s="621"/>
      <c r="I29" s="621"/>
      <c r="J29" s="621"/>
      <c r="K29" s="621"/>
      <c r="L29" s="621"/>
      <c r="M29" s="621"/>
      <c r="N29" s="621"/>
      <c r="O29" s="621"/>
      <c r="P29" s="621"/>
      <c r="Q29" s="622"/>
      <c r="R29" s="623">
        <v>5602</v>
      </c>
      <c r="S29" s="624"/>
      <c r="T29" s="624"/>
      <c r="U29" s="624"/>
      <c r="V29" s="624"/>
      <c r="W29" s="624"/>
      <c r="X29" s="624"/>
      <c r="Y29" s="625"/>
      <c r="Z29" s="626">
        <v>0</v>
      </c>
      <c r="AA29" s="626"/>
      <c r="AB29" s="626"/>
      <c r="AC29" s="626"/>
      <c r="AD29" s="627">
        <v>109</v>
      </c>
      <c r="AE29" s="627"/>
      <c r="AF29" s="627"/>
      <c r="AG29" s="627"/>
      <c r="AH29" s="627"/>
      <c r="AI29" s="627"/>
      <c r="AJ29" s="627"/>
      <c r="AK29" s="627"/>
      <c r="AL29" s="628">
        <v>0</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293</v>
      </c>
      <c r="CE29" s="662"/>
      <c r="CF29" s="620" t="s">
        <v>66</v>
      </c>
      <c r="CG29" s="621"/>
      <c r="CH29" s="621"/>
      <c r="CI29" s="621"/>
      <c r="CJ29" s="621"/>
      <c r="CK29" s="621"/>
      <c r="CL29" s="621"/>
      <c r="CM29" s="621"/>
      <c r="CN29" s="621"/>
      <c r="CO29" s="621"/>
      <c r="CP29" s="621"/>
      <c r="CQ29" s="622"/>
      <c r="CR29" s="623">
        <v>373048</v>
      </c>
      <c r="CS29" s="644"/>
      <c r="CT29" s="644"/>
      <c r="CU29" s="644"/>
      <c r="CV29" s="644"/>
      <c r="CW29" s="644"/>
      <c r="CX29" s="644"/>
      <c r="CY29" s="645"/>
      <c r="CZ29" s="628">
        <v>3.4</v>
      </c>
      <c r="DA29" s="656"/>
      <c r="DB29" s="656"/>
      <c r="DC29" s="658"/>
      <c r="DD29" s="632">
        <v>373048</v>
      </c>
      <c r="DE29" s="644"/>
      <c r="DF29" s="644"/>
      <c r="DG29" s="644"/>
      <c r="DH29" s="644"/>
      <c r="DI29" s="644"/>
      <c r="DJ29" s="644"/>
      <c r="DK29" s="645"/>
      <c r="DL29" s="632">
        <v>373048</v>
      </c>
      <c r="DM29" s="644"/>
      <c r="DN29" s="644"/>
      <c r="DO29" s="644"/>
      <c r="DP29" s="644"/>
      <c r="DQ29" s="644"/>
      <c r="DR29" s="644"/>
      <c r="DS29" s="644"/>
      <c r="DT29" s="644"/>
      <c r="DU29" s="644"/>
      <c r="DV29" s="645"/>
      <c r="DW29" s="628">
        <v>9.4</v>
      </c>
      <c r="DX29" s="656"/>
      <c r="DY29" s="656"/>
      <c r="DZ29" s="656"/>
      <c r="EA29" s="656"/>
      <c r="EB29" s="656"/>
      <c r="EC29" s="657"/>
    </row>
    <row r="30" spans="2:133" ht="11.25" customHeight="1" x14ac:dyDescent="0.15">
      <c r="B30" s="620" t="s">
        <v>294</v>
      </c>
      <c r="C30" s="621"/>
      <c r="D30" s="621"/>
      <c r="E30" s="621"/>
      <c r="F30" s="621"/>
      <c r="G30" s="621"/>
      <c r="H30" s="621"/>
      <c r="I30" s="621"/>
      <c r="J30" s="621"/>
      <c r="K30" s="621"/>
      <c r="L30" s="621"/>
      <c r="M30" s="621"/>
      <c r="N30" s="621"/>
      <c r="O30" s="621"/>
      <c r="P30" s="621"/>
      <c r="Q30" s="622"/>
      <c r="R30" s="623">
        <v>1231119</v>
      </c>
      <c r="S30" s="624"/>
      <c r="T30" s="624"/>
      <c r="U30" s="624"/>
      <c r="V30" s="624"/>
      <c r="W30" s="624"/>
      <c r="X30" s="624"/>
      <c r="Y30" s="625"/>
      <c r="Z30" s="626">
        <v>10.6</v>
      </c>
      <c r="AA30" s="626"/>
      <c r="AB30" s="626"/>
      <c r="AC30" s="626"/>
      <c r="AD30" s="627" t="s">
        <v>122</v>
      </c>
      <c r="AE30" s="627"/>
      <c r="AF30" s="627"/>
      <c r="AG30" s="627"/>
      <c r="AH30" s="627"/>
      <c r="AI30" s="627"/>
      <c r="AJ30" s="627"/>
      <c r="AK30" s="627"/>
      <c r="AL30" s="628" t="s">
        <v>122</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59"/>
      <c r="BI30" s="659"/>
      <c r="BJ30" s="659"/>
      <c r="BK30" s="659"/>
      <c r="BL30" s="659"/>
      <c r="BM30" s="659"/>
      <c r="BN30" s="659"/>
      <c r="BO30" s="659"/>
      <c r="BP30" s="659"/>
      <c r="BQ30" s="660"/>
      <c r="BR30" s="605" t="s">
        <v>296</v>
      </c>
      <c r="BS30" s="659"/>
      <c r="BT30" s="659"/>
      <c r="BU30" s="659"/>
      <c r="BV30" s="659"/>
      <c r="BW30" s="659"/>
      <c r="BX30" s="659"/>
      <c r="BY30" s="659"/>
      <c r="BZ30" s="659"/>
      <c r="CA30" s="659"/>
      <c r="CB30" s="660"/>
      <c r="CD30" s="663"/>
      <c r="CE30" s="664"/>
      <c r="CF30" s="620" t="s">
        <v>297</v>
      </c>
      <c r="CG30" s="621"/>
      <c r="CH30" s="621"/>
      <c r="CI30" s="621"/>
      <c r="CJ30" s="621"/>
      <c r="CK30" s="621"/>
      <c r="CL30" s="621"/>
      <c r="CM30" s="621"/>
      <c r="CN30" s="621"/>
      <c r="CO30" s="621"/>
      <c r="CP30" s="621"/>
      <c r="CQ30" s="622"/>
      <c r="CR30" s="623">
        <v>350881</v>
      </c>
      <c r="CS30" s="624"/>
      <c r="CT30" s="624"/>
      <c r="CU30" s="624"/>
      <c r="CV30" s="624"/>
      <c r="CW30" s="624"/>
      <c r="CX30" s="624"/>
      <c r="CY30" s="625"/>
      <c r="CZ30" s="628">
        <v>3.2</v>
      </c>
      <c r="DA30" s="656"/>
      <c r="DB30" s="656"/>
      <c r="DC30" s="658"/>
      <c r="DD30" s="632">
        <v>350881</v>
      </c>
      <c r="DE30" s="624"/>
      <c r="DF30" s="624"/>
      <c r="DG30" s="624"/>
      <c r="DH30" s="624"/>
      <c r="DI30" s="624"/>
      <c r="DJ30" s="624"/>
      <c r="DK30" s="625"/>
      <c r="DL30" s="632">
        <v>350881</v>
      </c>
      <c r="DM30" s="624"/>
      <c r="DN30" s="624"/>
      <c r="DO30" s="624"/>
      <c r="DP30" s="624"/>
      <c r="DQ30" s="624"/>
      <c r="DR30" s="624"/>
      <c r="DS30" s="624"/>
      <c r="DT30" s="624"/>
      <c r="DU30" s="624"/>
      <c r="DV30" s="625"/>
      <c r="DW30" s="628">
        <v>8.8000000000000007</v>
      </c>
      <c r="DX30" s="656"/>
      <c r="DY30" s="656"/>
      <c r="DZ30" s="656"/>
      <c r="EA30" s="656"/>
      <c r="EB30" s="656"/>
      <c r="EC30" s="657"/>
    </row>
    <row r="31" spans="2:133" ht="11.25" customHeight="1" x14ac:dyDescent="0.15">
      <c r="B31" s="636" t="s">
        <v>298</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299</v>
      </c>
      <c r="AQ31" s="672"/>
      <c r="AR31" s="672"/>
      <c r="AS31" s="672"/>
      <c r="AT31" s="677" t="s">
        <v>300</v>
      </c>
      <c r="AU31" s="206"/>
      <c r="AV31" s="206"/>
      <c r="AW31" s="206"/>
      <c r="AX31" s="609" t="s">
        <v>178</v>
      </c>
      <c r="AY31" s="610"/>
      <c r="AZ31" s="610"/>
      <c r="BA31" s="610"/>
      <c r="BB31" s="610"/>
      <c r="BC31" s="610"/>
      <c r="BD31" s="610"/>
      <c r="BE31" s="610"/>
      <c r="BF31" s="611"/>
      <c r="BG31" s="670">
        <v>99.7</v>
      </c>
      <c r="BH31" s="667"/>
      <c r="BI31" s="667"/>
      <c r="BJ31" s="667"/>
      <c r="BK31" s="667"/>
      <c r="BL31" s="667"/>
      <c r="BM31" s="618">
        <v>99.1</v>
      </c>
      <c r="BN31" s="667"/>
      <c r="BO31" s="667"/>
      <c r="BP31" s="667"/>
      <c r="BQ31" s="668"/>
      <c r="BR31" s="670">
        <v>99.6</v>
      </c>
      <c r="BS31" s="667"/>
      <c r="BT31" s="667"/>
      <c r="BU31" s="667"/>
      <c r="BV31" s="667"/>
      <c r="BW31" s="667"/>
      <c r="BX31" s="618">
        <v>99</v>
      </c>
      <c r="BY31" s="667"/>
      <c r="BZ31" s="667"/>
      <c r="CA31" s="667"/>
      <c r="CB31" s="668"/>
      <c r="CD31" s="663"/>
      <c r="CE31" s="664"/>
      <c r="CF31" s="620" t="s">
        <v>301</v>
      </c>
      <c r="CG31" s="621"/>
      <c r="CH31" s="621"/>
      <c r="CI31" s="621"/>
      <c r="CJ31" s="621"/>
      <c r="CK31" s="621"/>
      <c r="CL31" s="621"/>
      <c r="CM31" s="621"/>
      <c r="CN31" s="621"/>
      <c r="CO31" s="621"/>
      <c r="CP31" s="621"/>
      <c r="CQ31" s="622"/>
      <c r="CR31" s="623">
        <v>22167</v>
      </c>
      <c r="CS31" s="644"/>
      <c r="CT31" s="644"/>
      <c r="CU31" s="644"/>
      <c r="CV31" s="644"/>
      <c r="CW31" s="644"/>
      <c r="CX31" s="644"/>
      <c r="CY31" s="645"/>
      <c r="CZ31" s="628">
        <v>0.2</v>
      </c>
      <c r="DA31" s="656"/>
      <c r="DB31" s="656"/>
      <c r="DC31" s="658"/>
      <c r="DD31" s="632">
        <v>22167</v>
      </c>
      <c r="DE31" s="644"/>
      <c r="DF31" s="644"/>
      <c r="DG31" s="644"/>
      <c r="DH31" s="644"/>
      <c r="DI31" s="644"/>
      <c r="DJ31" s="644"/>
      <c r="DK31" s="645"/>
      <c r="DL31" s="632">
        <v>22167</v>
      </c>
      <c r="DM31" s="644"/>
      <c r="DN31" s="644"/>
      <c r="DO31" s="644"/>
      <c r="DP31" s="644"/>
      <c r="DQ31" s="644"/>
      <c r="DR31" s="644"/>
      <c r="DS31" s="644"/>
      <c r="DT31" s="644"/>
      <c r="DU31" s="644"/>
      <c r="DV31" s="645"/>
      <c r="DW31" s="628">
        <v>0.6</v>
      </c>
      <c r="DX31" s="656"/>
      <c r="DY31" s="656"/>
      <c r="DZ31" s="656"/>
      <c r="EA31" s="656"/>
      <c r="EB31" s="656"/>
      <c r="EC31" s="657"/>
    </row>
    <row r="32" spans="2:133" ht="11.25" customHeight="1" x14ac:dyDescent="0.15">
      <c r="B32" s="620" t="s">
        <v>302</v>
      </c>
      <c r="C32" s="621"/>
      <c r="D32" s="621"/>
      <c r="E32" s="621"/>
      <c r="F32" s="621"/>
      <c r="G32" s="621"/>
      <c r="H32" s="621"/>
      <c r="I32" s="621"/>
      <c r="J32" s="621"/>
      <c r="K32" s="621"/>
      <c r="L32" s="621"/>
      <c r="M32" s="621"/>
      <c r="N32" s="621"/>
      <c r="O32" s="621"/>
      <c r="P32" s="621"/>
      <c r="Q32" s="622"/>
      <c r="R32" s="623">
        <v>652856</v>
      </c>
      <c r="S32" s="624"/>
      <c r="T32" s="624"/>
      <c r="U32" s="624"/>
      <c r="V32" s="624"/>
      <c r="W32" s="624"/>
      <c r="X32" s="624"/>
      <c r="Y32" s="625"/>
      <c r="Z32" s="626">
        <v>5.6</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303</v>
      </c>
      <c r="AX32" s="620" t="s">
        <v>304</v>
      </c>
      <c r="AY32" s="621"/>
      <c r="AZ32" s="621"/>
      <c r="BA32" s="621"/>
      <c r="BB32" s="621"/>
      <c r="BC32" s="621"/>
      <c r="BD32" s="621"/>
      <c r="BE32" s="621"/>
      <c r="BF32" s="622"/>
      <c r="BG32" s="680">
        <v>99.4</v>
      </c>
      <c r="BH32" s="644"/>
      <c r="BI32" s="644"/>
      <c r="BJ32" s="644"/>
      <c r="BK32" s="644"/>
      <c r="BL32" s="644"/>
      <c r="BM32" s="629">
        <v>98.4</v>
      </c>
      <c r="BN32" s="644"/>
      <c r="BO32" s="644"/>
      <c r="BP32" s="644"/>
      <c r="BQ32" s="669"/>
      <c r="BR32" s="680">
        <v>99.5</v>
      </c>
      <c r="BS32" s="644"/>
      <c r="BT32" s="644"/>
      <c r="BU32" s="644"/>
      <c r="BV32" s="644"/>
      <c r="BW32" s="644"/>
      <c r="BX32" s="629">
        <v>98.8</v>
      </c>
      <c r="BY32" s="644"/>
      <c r="BZ32" s="644"/>
      <c r="CA32" s="644"/>
      <c r="CB32" s="669"/>
      <c r="CD32" s="665"/>
      <c r="CE32" s="666"/>
      <c r="CF32" s="620" t="s">
        <v>305</v>
      </c>
      <c r="CG32" s="621"/>
      <c r="CH32" s="621"/>
      <c r="CI32" s="621"/>
      <c r="CJ32" s="621"/>
      <c r="CK32" s="621"/>
      <c r="CL32" s="621"/>
      <c r="CM32" s="621"/>
      <c r="CN32" s="621"/>
      <c r="CO32" s="621"/>
      <c r="CP32" s="621"/>
      <c r="CQ32" s="622"/>
      <c r="CR32" s="623">
        <v>1022</v>
      </c>
      <c r="CS32" s="624"/>
      <c r="CT32" s="624"/>
      <c r="CU32" s="624"/>
      <c r="CV32" s="624"/>
      <c r="CW32" s="624"/>
      <c r="CX32" s="624"/>
      <c r="CY32" s="625"/>
      <c r="CZ32" s="628">
        <v>0</v>
      </c>
      <c r="DA32" s="656"/>
      <c r="DB32" s="656"/>
      <c r="DC32" s="658"/>
      <c r="DD32" s="632">
        <v>1022</v>
      </c>
      <c r="DE32" s="624"/>
      <c r="DF32" s="624"/>
      <c r="DG32" s="624"/>
      <c r="DH32" s="624"/>
      <c r="DI32" s="624"/>
      <c r="DJ32" s="624"/>
      <c r="DK32" s="625"/>
      <c r="DL32" s="632">
        <v>1022</v>
      </c>
      <c r="DM32" s="624"/>
      <c r="DN32" s="624"/>
      <c r="DO32" s="624"/>
      <c r="DP32" s="624"/>
      <c r="DQ32" s="624"/>
      <c r="DR32" s="624"/>
      <c r="DS32" s="624"/>
      <c r="DT32" s="624"/>
      <c r="DU32" s="624"/>
      <c r="DV32" s="625"/>
      <c r="DW32" s="628">
        <v>0</v>
      </c>
      <c r="DX32" s="656"/>
      <c r="DY32" s="656"/>
      <c r="DZ32" s="656"/>
      <c r="EA32" s="656"/>
      <c r="EB32" s="656"/>
      <c r="EC32" s="657"/>
    </row>
    <row r="33" spans="2:133" ht="11.25" customHeight="1" x14ac:dyDescent="0.15">
      <c r="B33" s="620" t="s">
        <v>306</v>
      </c>
      <c r="C33" s="621"/>
      <c r="D33" s="621"/>
      <c r="E33" s="621"/>
      <c r="F33" s="621"/>
      <c r="G33" s="621"/>
      <c r="H33" s="621"/>
      <c r="I33" s="621"/>
      <c r="J33" s="621"/>
      <c r="K33" s="621"/>
      <c r="L33" s="621"/>
      <c r="M33" s="621"/>
      <c r="N33" s="621"/>
      <c r="O33" s="621"/>
      <c r="P33" s="621"/>
      <c r="Q33" s="622"/>
      <c r="R33" s="623">
        <v>11880</v>
      </c>
      <c r="S33" s="624"/>
      <c r="T33" s="624"/>
      <c r="U33" s="624"/>
      <c r="V33" s="624"/>
      <c r="W33" s="624"/>
      <c r="X33" s="624"/>
      <c r="Y33" s="625"/>
      <c r="Z33" s="626">
        <v>0.1</v>
      </c>
      <c r="AA33" s="626"/>
      <c r="AB33" s="626"/>
      <c r="AC33" s="626"/>
      <c r="AD33" s="627">
        <v>6479</v>
      </c>
      <c r="AE33" s="627"/>
      <c r="AF33" s="627"/>
      <c r="AG33" s="627"/>
      <c r="AH33" s="627"/>
      <c r="AI33" s="627"/>
      <c r="AJ33" s="627"/>
      <c r="AK33" s="627"/>
      <c r="AL33" s="628">
        <v>0.2</v>
      </c>
      <c r="AM33" s="629"/>
      <c r="AN33" s="629"/>
      <c r="AO33" s="630"/>
      <c r="AP33" s="675"/>
      <c r="AQ33" s="676"/>
      <c r="AR33" s="676"/>
      <c r="AS33" s="676"/>
      <c r="AT33" s="679"/>
      <c r="AU33" s="207"/>
      <c r="AV33" s="207"/>
      <c r="AW33" s="207"/>
      <c r="AX33" s="646" t="s">
        <v>307</v>
      </c>
      <c r="AY33" s="647"/>
      <c r="AZ33" s="647"/>
      <c r="BA33" s="647"/>
      <c r="BB33" s="647"/>
      <c r="BC33" s="647"/>
      <c r="BD33" s="647"/>
      <c r="BE33" s="647"/>
      <c r="BF33" s="648"/>
      <c r="BG33" s="681">
        <v>99.8</v>
      </c>
      <c r="BH33" s="682"/>
      <c r="BI33" s="682"/>
      <c r="BJ33" s="682"/>
      <c r="BK33" s="682"/>
      <c r="BL33" s="682"/>
      <c r="BM33" s="683">
        <v>99.3</v>
      </c>
      <c r="BN33" s="682"/>
      <c r="BO33" s="682"/>
      <c r="BP33" s="682"/>
      <c r="BQ33" s="684"/>
      <c r="BR33" s="681">
        <v>99.7</v>
      </c>
      <c r="BS33" s="682"/>
      <c r="BT33" s="682"/>
      <c r="BU33" s="682"/>
      <c r="BV33" s="682"/>
      <c r="BW33" s="682"/>
      <c r="BX33" s="683">
        <v>99.1</v>
      </c>
      <c r="BY33" s="682"/>
      <c r="BZ33" s="682"/>
      <c r="CA33" s="682"/>
      <c r="CB33" s="684"/>
      <c r="CD33" s="620" t="s">
        <v>308</v>
      </c>
      <c r="CE33" s="621"/>
      <c r="CF33" s="621"/>
      <c r="CG33" s="621"/>
      <c r="CH33" s="621"/>
      <c r="CI33" s="621"/>
      <c r="CJ33" s="621"/>
      <c r="CK33" s="621"/>
      <c r="CL33" s="621"/>
      <c r="CM33" s="621"/>
      <c r="CN33" s="621"/>
      <c r="CO33" s="621"/>
      <c r="CP33" s="621"/>
      <c r="CQ33" s="622"/>
      <c r="CR33" s="623">
        <v>5456857</v>
      </c>
      <c r="CS33" s="644"/>
      <c r="CT33" s="644"/>
      <c r="CU33" s="644"/>
      <c r="CV33" s="644"/>
      <c r="CW33" s="644"/>
      <c r="CX33" s="644"/>
      <c r="CY33" s="645"/>
      <c r="CZ33" s="628">
        <v>49.3</v>
      </c>
      <c r="DA33" s="656"/>
      <c r="DB33" s="656"/>
      <c r="DC33" s="658"/>
      <c r="DD33" s="632">
        <v>4268957</v>
      </c>
      <c r="DE33" s="644"/>
      <c r="DF33" s="644"/>
      <c r="DG33" s="644"/>
      <c r="DH33" s="644"/>
      <c r="DI33" s="644"/>
      <c r="DJ33" s="644"/>
      <c r="DK33" s="645"/>
      <c r="DL33" s="632">
        <v>1493818</v>
      </c>
      <c r="DM33" s="644"/>
      <c r="DN33" s="644"/>
      <c r="DO33" s="644"/>
      <c r="DP33" s="644"/>
      <c r="DQ33" s="644"/>
      <c r="DR33" s="644"/>
      <c r="DS33" s="644"/>
      <c r="DT33" s="644"/>
      <c r="DU33" s="644"/>
      <c r="DV33" s="645"/>
      <c r="DW33" s="628">
        <v>37.6</v>
      </c>
      <c r="DX33" s="656"/>
      <c r="DY33" s="656"/>
      <c r="DZ33" s="656"/>
      <c r="EA33" s="656"/>
      <c r="EB33" s="656"/>
      <c r="EC33" s="657"/>
    </row>
    <row r="34" spans="2:133" ht="11.25" customHeight="1" x14ac:dyDescent="0.15">
      <c r="B34" s="620" t="s">
        <v>309</v>
      </c>
      <c r="C34" s="621"/>
      <c r="D34" s="621"/>
      <c r="E34" s="621"/>
      <c r="F34" s="621"/>
      <c r="G34" s="621"/>
      <c r="H34" s="621"/>
      <c r="I34" s="621"/>
      <c r="J34" s="621"/>
      <c r="K34" s="621"/>
      <c r="L34" s="621"/>
      <c r="M34" s="621"/>
      <c r="N34" s="621"/>
      <c r="O34" s="621"/>
      <c r="P34" s="621"/>
      <c r="Q34" s="622"/>
      <c r="R34" s="623">
        <v>1514907</v>
      </c>
      <c r="S34" s="624"/>
      <c r="T34" s="624"/>
      <c r="U34" s="624"/>
      <c r="V34" s="624"/>
      <c r="W34" s="624"/>
      <c r="X34" s="624"/>
      <c r="Y34" s="625"/>
      <c r="Z34" s="626">
        <v>13.1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310</v>
      </c>
      <c r="CE34" s="621"/>
      <c r="CF34" s="621"/>
      <c r="CG34" s="621"/>
      <c r="CH34" s="621"/>
      <c r="CI34" s="621"/>
      <c r="CJ34" s="621"/>
      <c r="CK34" s="621"/>
      <c r="CL34" s="621"/>
      <c r="CM34" s="621"/>
      <c r="CN34" s="621"/>
      <c r="CO34" s="621"/>
      <c r="CP34" s="621"/>
      <c r="CQ34" s="622"/>
      <c r="CR34" s="623">
        <v>2107338</v>
      </c>
      <c r="CS34" s="624"/>
      <c r="CT34" s="624"/>
      <c r="CU34" s="624"/>
      <c r="CV34" s="624"/>
      <c r="CW34" s="624"/>
      <c r="CX34" s="624"/>
      <c r="CY34" s="625"/>
      <c r="CZ34" s="628">
        <v>19</v>
      </c>
      <c r="DA34" s="656"/>
      <c r="DB34" s="656"/>
      <c r="DC34" s="658"/>
      <c r="DD34" s="632">
        <v>1511824</v>
      </c>
      <c r="DE34" s="624"/>
      <c r="DF34" s="624"/>
      <c r="DG34" s="624"/>
      <c r="DH34" s="624"/>
      <c r="DI34" s="624"/>
      <c r="DJ34" s="624"/>
      <c r="DK34" s="625"/>
      <c r="DL34" s="632">
        <v>589989</v>
      </c>
      <c r="DM34" s="624"/>
      <c r="DN34" s="624"/>
      <c r="DO34" s="624"/>
      <c r="DP34" s="624"/>
      <c r="DQ34" s="624"/>
      <c r="DR34" s="624"/>
      <c r="DS34" s="624"/>
      <c r="DT34" s="624"/>
      <c r="DU34" s="624"/>
      <c r="DV34" s="625"/>
      <c r="DW34" s="628">
        <v>14.8</v>
      </c>
      <c r="DX34" s="656"/>
      <c r="DY34" s="656"/>
      <c r="DZ34" s="656"/>
      <c r="EA34" s="656"/>
      <c r="EB34" s="656"/>
      <c r="EC34" s="657"/>
    </row>
    <row r="35" spans="2:133" ht="11.25" customHeight="1" x14ac:dyDescent="0.15">
      <c r="B35" s="620" t="s">
        <v>311</v>
      </c>
      <c r="C35" s="621"/>
      <c r="D35" s="621"/>
      <c r="E35" s="621"/>
      <c r="F35" s="621"/>
      <c r="G35" s="621"/>
      <c r="H35" s="621"/>
      <c r="I35" s="621"/>
      <c r="J35" s="621"/>
      <c r="K35" s="621"/>
      <c r="L35" s="621"/>
      <c r="M35" s="621"/>
      <c r="N35" s="621"/>
      <c r="O35" s="621"/>
      <c r="P35" s="621"/>
      <c r="Q35" s="622"/>
      <c r="R35" s="623">
        <v>1451220</v>
      </c>
      <c r="S35" s="624"/>
      <c r="T35" s="624"/>
      <c r="U35" s="624"/>
      <c r="V35" s="624"/>
      <c r="W35" s="624"/>
      <c r="X35" s="624"/>
      <c r="Y35" s="625"/>
      <c r="Z35" s="626">
        <v>12.5</v>
      </c>
      <c r="AA35" s="626"/>
      <c r="AB35" s="626"/>
      <c r="AC35" s="626"/>
      <c r="AD35" s="627" t="s">
        <v>122</v>
      </c>
      <c r="AE35" s="627"/>
      <c r="AF35" s="627"/>
      <c r="AG35" s="627"/>
      <c r="AH35" s="627"/>
      <c r="AI35" s="627"/>
      <c r="AJ35" s="627"/>
      <c r="AK35" s="627"/>
      <c r="AL35" s="628" t="s">
        <v>122</v>
      </c>
      <c r="AM35" s="629"/>
      <c r="AN35" s="629"/>
      <c r="AO35" s="630"/>
      <c r="AP35" s="210"/>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15564</v>
      </c>
      <c r="CS35" s="644"/>
      <c r="CT35" s="644"/>
      <c r="CU35" s="644"/>
      <c r="CV35" s="644"/>
      <c r="CW35" s="644"/>
      <c r="CX35" s="644"/>
      <c r="CY35" s="645"/>
      <c r="CZ35" s="628">
        <v>0.1</v>
      </c>
      <c r="DA35" s="656"/>
      <c r="DB35" s="656"/>
      <c r="DC35" s="658"/>
      <c r="DD35" s="632">
        <v>12921</v>
      </c>
      <c r="DE35" s="644"/>
      <c r="DF35" s="644"/>
      <c r="DG35" s="644"/>
      <c r="DH35" s="644"/>
      <c r="DI35" s="644"/>
      <c r="DJ35" s="644"/>
      <c r="DK35" s="645"/>
      <c r="DL35" s="632">
        <v>12921</v>
      </c>
      <c r="DM35" s="644"/>
      <c r="DN35" s="644"/>
      <c r="DO35" s="644"/>
      <c r="DP35" s="644"/>
      <c r="DQ35" s="644"/>
      <c r="DR35" s="644"/>
      <c r="DS35" s="644"/>
      <c r="DT35" s="644"/>
      <c r="DU35" s="644"/>
      <c r="DV35" s="645"/>
      <c r="DW35" s="628">
        <v>0.3</v>
      </c>
      <c r="DX35" s="656"/>
      <c r="DY35" s="656"/>
      <c r="DZ35" s="656"/>
      <c r="EA35" s="656"/>
      <c r="EB35" s="656"/>
      <c r="EC35" s="657"/>
    </row>
    <row r="36" spans="2:133" ht="11.25" customHeight="1" x14ac:dyDescent="0.15">
      <c r="B36" s="620" t="s">
        <v>315</v>
      </c>
      <c r="C36" s="621"/>
      <c r="D36" s="621"/>
      <c r="E36" s="621"/>
      <c r="F36" s="621"/>
      <c r="G36" s="621"/>
      <c r="H36" s="621"/>
      <c r="I36" s="621"/>
      <c r="J36" s="621"/>
      <c r="K36" s="621"/>
      <c r="L36" s="621"/>
      <c r="M36" s="621"/>
      <c r="N36" s="621"/>
      <c r="O36" s="621"/>
      <c r="P36" s="621"/>
      <c r="Q36" s="622"/>
      <c r="R36" s="623">
        <v>320301</v>
      </c>
      <c r="S36" s="624"/>
      <c r="T36" s="624"/>
      <c r="U36" s="624"/>
      <c r="V36" s="624"/>
      <c r="W36" s="624"/>
      <c r="X36" s="624"/>
      <c r="Y36" s="625"/>
      <c r="Z36" s="626">
        <v>2.8</v>
      </c>
      <c r="AA36" s="626"/>
      <c r="AB36" s="626"/>
      <c r="AC36" s="626"/>
      <c r="AD36" s="627" t="s">
        <v>122</v>
      </c>
      <c r="AE36" s="627"/>
      <c r="AF36" s="627"/>
      <c r="AG36" s="627"/>
      <c r="AH36" s="627"/>
      <c r="AI36" s="627"/>
      <c r="AJ36" s="627"/>
      <c r="AK36" s="627"/>
      <c r="AL36" s="628" t="s">
        <v>122</v>
      </c>
      <c r="AM36" s="629"/>
      <c r="AN36" s="629"/>
      <c r="AO36" s="630"/>
      <c r="AP36" s="210"/>
      <c r="AQ36" s="689" t="s">
        <v>316</v>
      </c>
      <c r="AR36" s="690"/>
      <c r="AS36" s="690"/>
      <c r="AT36" s="690"/>
      <c r="AU36" s="690"/>
      <c r="AV36" s="690"/>
      <c r="AW36" s="690"/>
      <c r="AX36" s="690"/>
      <c r="AY36" s="691"/>
      <c r="AZ36" s="612">
        <v>655603</v>
      </c>
      <c r="BA36" s="613"/>
      <c r="BB36" s="613"/>
      <c r="BC36" s="613"/>
      <c r="BD36" s="613"/>
      <c r="BE36" s="613"/>
      <c r="BF36" s="685"/>
      <c r="BG36" s="609" t="s">
        <v>317</v>
      </c>
      <c r="BH36" s="610"/>
      <c r="BI36" s="610"/>
      <c r="BJ36" s="610"/>
      <c r="BK36" s="610"/>
      <c r="BL36" s="610"/>
      <c r="BM36" s="610"/>
      <c r="BN36" s="610"/>
      <c r="BO36" s="610"/>
      <c r="BP36" s="610"/>
      <c r="BQ36" s="610"/>
      <c r="BR36" s="610"/>
      <c r="BS36" s="610"/>
      <c r="BT36" s="610"/>
      <c r="BU36" s="611"/>
      <c r="BV36" s="612">
        <v>14820</v>
      </c>
      <c r="BW36" s="613"/>
      <c r="BX36" s="613"/>
      <c r="BY36" s="613"/>
      <c r="BZ36" s="613"/>
      <c r="CA36" s="613"/>
      <c r="CB36" s="685"/>
      <c r="CD36" s="620" t="s">
        <v>318</v>
      </c>
      <c r="CE36" s="621"/>
      <c r="CF36" s="621"/>
      <c r="CG36" s="621"/>
      <c r="CH36" s="621"/>
      <c r="CI36" s="621"/>
      <c r="CJ36" s="621"/>
      <c r="CK36" s="621"/>
      <c r="CL36" s="621"/>
      <c r="CM36" s="621"/>
      <c r="CN36" s="621"/>
      <c r="CO36" s="621"/>
      <c r="CP36" s="621"/>
      <c r="CQ36" s="622"/>
      <c r="CR36" s="623">
        <v>1408126</v>
      </c>
      <c r="CS36" s="624"/>
      <c r="CT36" s="624"/>
      <c r="CU36" s="624"/>
      <c r="CV36" s="624"/>
      <c r="CW36" s="624"/>
      <c r="CX36" s="624"/>
      <c r="CY36" s="625"/>
      <c r="CZ36" s="628">
        <v>12.7</v>
      </c>
      <c r="DA36" s="656"/>
      <c r="DB36" s="656"/>
      <c r="DC36" s="658"/>
      <c r="DD36" s="632">
        <v>880030</v>
      </c>
      <c r="DE36" s="624"/>
      <c r="DF36" s="624"/>
      <c r="DG36" s="624"/>
      <c r="DH36" s="624"/>
      <c r="DI36" s="624"/>
      <c r="DJ36" s="624"/>
      <c r="DK36" s="625"/>
      <c r="DL36" s="632">
        <v>570859</v>
      </c>
      <c r="DM36" s="624"/>
      <c r="DN36" s="624"/>
      <c r="DO36" s="624"/>
      <c r="DP36" s="624"/>
      <c r="DQ36" s="624"/>
      <c r="DR36" s="624"/>
      <c r="DS36" s="624"/>
      <c r="DT36" s="624"/>
      <c r="DU36" s="624"/>
      <c r="DV36" s="625"/>
      <c r="DW36" s="628">
        <v>14.4</v>
      </c>
      <c r="DX36" s="656"/>
      <c r="DY36" s="656"/>
      <c r="DZ36" s="656"/>
      <c r="EA36" s="656"/>
      <c r="EB36" s="656"/>
      <c r="EC36" s="657"/>
    </row>
    <row r="37" spans="2:133" ht="11.25" customHeight="1" x14ac:dyDescent="0.15">
      <c r="B37" s="620" t="s">
        <v>319</v>
      </c>
      <c r="C37" s="621"/>
      <c r="D37" s="621"/>
      <c r="E37" s="621"/>
      <c r="F37" s="621"/>
      <c r="G37" s="621"/>
      <c r="H37" s="621"/>
      <c r="I37" s="621"/>
      <c r="J37" s="621"/>
      <c r="K37" s="621"/>
      <c r="L37" s="621"/>
      <c r="M37" s="621"/>
      <c r="N37" s="621"/>
      <c r="O37" s="621"/>
      <c r="P37" s="621"/>
      <c r="Q37" s="622"/>
      <c r="R37" s="623">
        <v>82250</v>
      </c>
      <c r="S37" s="624"/>
      <c r="T37" s="624"/>
      <c r="U37" s="624"/>
      <c r="V37" s="624"/>
      <c r="W37" s="624"/>
      <c r="X37" s="624"/>
      <c r="Y37" s="625"/>
      <c r="Z37" s="626">
        <v>0.7</v>
      </c>
      <c r="AA37" s="626"/>
      <c r="AB37" s="626"/>
      <c r="AC37" s="626"/>
      <c r="AD37" s="627">
        <v>641</v>
      </c>
      <c r="AE37" s="627"/>
      <c r="AF37" s="627"/>
      <c r="AG37" s="627"/>
      <c r="AH37" s="627"/>
      <c r="AI37" s="627"/>
      <c r="AJ37" s="627"/>
      <c r="AK37" s="627"/>
      <c r="AL37" s="628">
        <v>0</v>
      </c>
      <c r="AM37" s="629"/>
      <c r="AN37" s="629"/>
      <c r="AO37" s="630"/>
      <c r="AQ37" s="686" t="s">
        <v>320</v>
      </c>
      <c r="AR37" s="687"/>
      <c r="AS37" s="687"/>
      <c r="AT37" s="687"/>
      <c r="AU37" s="687"/>
      <c r="AV37" s="687"/>
      <c r="AW37" s="687"/>
      <c r="AX37" s="687"/>
      <c r="AY37" s="688"/>
      <c r="AZ37" s="623">
        <v>230183</v>
      </c>
      <c r="BA37" s="624"/>
      <c r="BB37" s="624"/>
      <c r="BC37" s="624"/>
      <c r="BD37" s="644"/>
      <c r="BE37" s="644"/>
      <c r="BF37" s="669"/>
      <c r="BG37" s="620" t="s">
        <v>321</v>
      </c>
      <c r="BH37" s="621"/>
      <c r="BI37" s="621"/>
      <c r="BJ37" s="621"/>
      <c r="BK37" s="621"/>
      <c r="BL37" s="621"/>
      <c r="BM37" s="621"/>
      <c r="BN37" s="621"/>
      <c r="BO37" s="621"/>
      <c r="BP37" s="621"/>
      <c r="BQ37" s="621"/>
      <c r="BR37" s="621"/>
      <c r="BS37" s="621"/>
      <c r="BT37" s="621"/>
      <c r="BU37" s="622"/>
      <c r="BV37" s="623">
        <v>8911</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408593</v>
      </c>
      <c r="CS37" s="644"/>
      <c r="CT37" s="644"/>
      <c r="CU37" s="644"/>
      <c r="CV37" s="644"/>
      <c r="CW37" s="644"/>
      <c r="CX37" s="644"/>
      <c r="CY37" s="645"/>
      <c r="CZ37" s="628">
        <v>3.7</v>
      </c>
      <c r="DA37" s="656"/>
      <c r="DB37" s="656"/>
      <c r="DC37" s="658"/>
      <c r="DD37" s="632">
        <v>215635</v>
      </c>
      <c r="DE37" s="644"/>
      <c r="DF37" s="644"/>
      <c r="DG37" s="644"/>
      <c r="DH37" s="644"/>
      <c r="DI37" s="644"/>
      <c r="DJ37" s="644"/>
      <c r="DK37" s="645"/>
      <c r="DL37" s="632">
        <v>195995</v>
      </c>
      <c r="DM37" s="644"/>
      <c r="DN37" s="644"/>
      <c r="DO37" s="644"/>
      <c r="DP37" s="644"/>
      <c r="DQ37" s="644"/>
      <c r="DR37" s="644"/>
      <c r="DS37" s="644"/>
      <c r="DT37" s="644"/>
      <c r="DU37" s="644"/>
      <c r="DV37" s="645"/>
      <c r="DW37" s="628">
        <v>4.9000000000000004</v>
      </c>
      <c r="DX37" s="656"/>
      <c r="DY37" s="656"/>
      <c r="DZ37" s="656"/>
      <c r="EA37" s="656"/>
      <c r="EB37" s="656"/>
      <c r="EC37" s="657"/>
    </row>
    <row r="38" spans="2:133" ht="11.25" customHeight="1" x14ac:dyDescent="0.15">
      <c r="B38" s="620" t="s">
        <v>323</v>
      </c>
      <c r="C38" s="621"/>
      <c r="D38" s="621"/>
      <c r="E38" s="621"/>
      <c r="F38" s="621"/>
      <c r="G38" s="621"/>
      <c r="H38" s="621"/>
      <c r="I38" s="621"/>
      <c r="J38" s="621"/>
      <c r="K38" s="621"/>
      <c r="L38" s="621"/>
      <c r="M38" s="621"/>
      <c r="N38" s="621"/>
      <c r="O38" s="621"/>
      <c r="P38" s="621"/>
      <c r="Q38" s="622"/>
      <c r="R38" s="623">
        <v>2156592</v>
      </c>
      <c r="S38" s="624"/>
      <c r="T38" s="624"/>
      <c r="U38" s="624"/>
      <c r="V38" s="624"/>
      <c r="W38" s="624"/>
      <c r="X38" s="624"/>
      <c r="Y38" s="625"/>
      <c r="Z38" s="626">
        <v>18.600000000000001</v>
      </c>
      <c r="AA38" s="626"/>
      <c r="AB38" s="626"/>
      <c r="AC38" s="626"/>
      <c r="AD38" s="627" t="s">
        <v>122</v>
      </c>
      <c r="AE38" s="627"/>
      <c r="AF38" s="627"/>
      <c r="AG38" s="627"/>
      <c r="AH38" s="627"/>
      <c r="AI38" s="627"/>
      <c r="AJ38" s="627"/>
      <c r="AK38" s="627"/>
      <c r="AL38" s="628" t="s">
        <v>122</v>
      </c>
      <c r="AM38" s="629"/>
      <c r="AN38" s="629"/>
      <c r="AO38" s="630"/>
      <c r="AQ38" s="686" t="s">
        <v>324</v>
      </c>
      <c r="AR38" s="687"/>
      <c r="AS38" s="687"/>
      <c r="AT38" s="687"/>
      <c r="AU38" s="687"/>
      <c r="AV38" s="687"/>
      <c r="AW38" s="687"/>
      <c r="AX38" s="687"/>
      <c r="AY38" s="688"/>
      <c r="AZ38" s="623">
        <v>28736</v>
      </c>
      <c r="BA38" s="624"/>
      <c r="BB38" s="624"/>
      <c r="BC38" s="624"/>
      <c r="BD38" s="644"/>
      <c r="BE38" s="644"/>
      <c r="BF38" s="669"/>
      <c r="BG38" s="620" t="s">
        <v>325</v>
      </c>
      <c r="BH38" s="621"/>
      <c r="BI38" s="621"/>
      <c r="BJ38" s="621"/>
      <c r="BK38" s="621"/>
      <c r="BL38" s="621"/>
      <c r="BM38" s="621"/>
      <c r="BN38" s="621"/>
      <c r="BO38" s="621"/>
      <c r="BP38" s="621"/>
      <c r="BQ38" s="621"/>
      <c r="BR38" s="621"/>
      <c r="BS38" s="621"/>
      <c r="BT38" s="621"/>
      <c r="BU38" s="622"/>
      <c r="BV38" s="623">
        <v>1249</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396684</v>
      </c>
      <c r="CS38" s="624"/>
      <c r="CT38" s="624"/>
      <c r="CU38" s="624"/>
      <c r="CV38" s="624"/>
      <c r="CW38" s="624"/>
      <c r="CX38" s="624"/>
      <c r="CY38" s="625"/>
      <c r="CZ38" s="628">
        <v>3.6</v>
      </c>
      <c r="DA38" s="656"/>
      <c r="DB38" s="656"/>
      <c r="DC38" s="658"/>
      <c r="DD38" s="632">
        <v>337296</v>
      </c>
      <c r="DE38" s="624"/>
      <c r="DF38" s="624"/>
      <c r="DG38" s="624"/>
      <c r="DH38" s="624"/>
      <c r="DI38" s="624"/>
      <c r="DJ38" s="624"/>
      <c r="DK38" s="625"/>
      <c r="DL38" s="632">
        <v>320049</v>
      </c>
      <c r="DM38" s="624"/>
      <c r="DN38" s="624"/>
      <c r="DO38" s="624"/>
      <c r="DP38" s="624"/>
      <c r="DQ38" s="624"/>
      <c r="DR38" s="624"/>
      <c r="DS38" s="624"/>
      <c r="DT38" s="624"/>
      <c r="DU38" s="624"/>
      <c r="DV38" s="625"/>
      <c r="DW38" s="628">
        <v>8.1</v>
      </c>
      <c r="DX38" s="656"/>
      <c r="DY38" s="656"/>
      <c r="DZ38" s="656"/>
      <c r="EA38" s="656"/>
      <c r="EB38" s="656"/>
      <c r="EC38" s="657"/>
    </row>
    <row r="39" spans="2:133" ht="11.25" customHeight="1" x14ac:dyDescent="0.15">
      <c r="B39" s="620" t="s">
        <v>327</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328</v>
      </c>
      <c r="AR39" s="687"/>
      <c r="AS39" s="687"/>
      <c r="AT39" s="687"/>
      <c r="AU39" s="687"/>
      <c r="AV39" s="687"/>
      <c r="AW39" s="687"/>
      <c r="AX39" s="687"/>
      <c r="AY39" s="688"/>
      <c r="AZ39" s="623" t="s">
        <v>122</v>
      </c>
      <c r="BA39" s="624"/>
      <c r="BB39" s="624"/>
      <c r="BC39" s="624"/>
      <c r="BD39" s="644"/>
      <c r="BE39" s="644"/>
      <c r="BF39" s="669"/>
      <c r="BG39" s="620" t="s">
        <v>329</v>
      </c>
      <c r="BH39" s="621"/>
      <c r="BI39" s="621"/>
      <c r="BJ39" s="621"/>
      <c r="BK39" s="621"/>
      <c r="BL39" s="621"/>
      <c r="BM39" s="621"/>
      <c r="BN39" s="621"/>
      <c r="BO39" s="621"/>
      <c r="BP39" s="621"/>
      <c r="BQ39" s="621"/>
      <c r="BR39" s="621"/>
      <c r="BS39" s="621"/>
      <c r="BT39" s="621"/>
      <c r="BU39" s="622"/>
      <c r="BV39" s="623">
        <v>1976</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1529145</v>
      </c>
      <c r="CS39" s="644"/>
      <c r="CT39" s="644"/>
      <c r="CU39" s="644"/>
      <c r="CV39" s="644"/>
      <c r="CW39" s="644"/>
      <c r="CX39" s="644"/>
      <c r="CY39" s="645"/>
      <c r="CZ39" s="628">
        <v>13.8</v>
      </c>
      <c r="DA39" s="656"/>
      <c r="DB39" s="656"/>
      <c r="DC39" s="658"/>
      <c r="DD39" s="632">
        <v>1526886</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15">
      <c r="B40" s="620" t="s">
        <v>331</v>
      </c>
      <c r="C40" s="621"/>
      <c r="D40" s="621"/>
      <c r="E40" s="621"/>
      <c r="F40" s="621"/>
      <c r="G40" s="621"/>
      <c r="H40" s="621"/>
      <c r="I40" s="621"/>
      <c r="J40" s="621"/>
      <c r="K40" s="621"/>
      <c r="L40" s="621"/>
      <c r="M40" s="621"/>
      <c r="N40" s="621"/>
      <c r="O40" s="621"/>
      <c r="P40" s="621"/>
      <c r="Q40" s="622"/>
      <c r="R40" s="623">
        <v>992</v>
      </c>
      <c r="S40" s="624"/>
      <c r="T40" s="624"/>
      <c r="U40" s="624"/>
      <c r="V40" s="624"/>
      <c r="W40" s="624"/>
      <c r="X40" s="624"/>
      <c r="Y40" s="625"/>
      <c r="Z40" s="626">
        <v>0</v>
      </c>
      <c r="AA40" s="626"/>
      <c r="AB40" s="626"/>
      <c r="AC40" s="626"/>
      <c r="AD40" s="627" t="s">
        <v>122</v>
      </c>
      <c r="AE40" s="627"/>
      <c r="AF40" s="627"/>
      <c r="AG40" s="627"/>
      <c r="AH40" s="627"/>
      <c r="AI40" s="627"/>
      <c r="AJ40" s="627"/>
      <c r="AK40" s="627"/>
      <c r="AL40" s="628" t="s">
        <v>122</v>
      </c>
      <c r="AM40" s="629"/>
      <c r="AN40" s="629"/>
      <c r="AO40" s="630"/>
      <c r="AQ40" s="686" t="s">
        <v>332</v>
      </c>
      <c r="AR40" s="687"/>
      <c r="AS40" s="687"/>
      <c r="AT40" s="687"/>
      <c r="AU40" s="687"/>
      <c r="AV40" s="687"/>
      <c r="AW40" s="687"/>
      <c r="AX40" s="687"/>
      <c r="AY40" s="688"/>
      <c r="AZ40" s="623" t="s">
        <v>122</v>
      </c>
      <c r="BA40" s="624"/>
      <c r="BB40" s="624"/>
      <c r="BC40" s="624"/>
      <c r="BD40" s="644"/>
      <c r="BE40" s="644"/>
      <c r="BF40" s="669"/>
      <c r="BG40" s="673" t="s">
        <v>333</v>
      </c>
      <c r="BH40" s="674"/>
      <c r="BI40" s="674"/>
      <c r="BJ40" s="674"/>
      <c r="BK40" s="674"/>
      <c r="BL40" s="211"/>
      <c r="BM40" s="621" t="s">
        <v>334</v>
      </c>
      <c r="BN40" s="621"/>
      <c r="BO40" s="621"/>
      <c r="BP40" s="621"/>
      <c r="BQ40" s="621"/>
      <c r="BR40" s="621"/>
      <c r="BS40" s="621"/>
      <c r="BT40" s="621"/>
      <c r="BU40" s="622"/>
      <c r="BV40" s="623">
        <v>97</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t="s">
        <v>122</v>
      </c>
      <c r="CS40" s="624"/>
      <c r="CT40" s="624"/>
      <c r="CU40" s="624"/>
      <c r="CV40" s="624"/>
      <c r="CW40" s="624"/>
      <c r="CX40" s="624"/>
      <c r="CY40" s="625"/>
      <c r="CZ40" s="628" t="s">
        <v>122</v>
      </c>
      <c r="DA40" s="656"/>
      <c r="DB40" s="656"/>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6"/>
      <c r="DY40" s="656"/>
      <c r="DZ40" s="656"/>
      <c r="EA40" s="656"/>
      <c r="EB40" s="656"/>
      <c r="EC40" s="657"/>
    </row>
    <row r="41" spans="2:133" ht="11.25" customHeight="1" x14ac:dyDescent="0.15">
      <c r="B41" s="646" t="s">
        <v>336</v>
      </c>
      <c r="C41" s="647"/>
      <c r="D41" s="647"/>
      <c r="E41" s="647"/>
      <c r="F41" s="647"/>
      <c r="G41" s="647"/>
      <c r="H41" s="647"/>
      <c r="I41" s="647"/>
      <c r="J41" s="647"/>
      <c r="K41" s="647"/>
      <c r="L41" s="647"/>
      <c r="M41" s="647"/>
      <c r="N41" s="647"/>
      <c r="O41" s="647"/>
      <c r="P41" s="647"/>
      <c r="Q41" s="648"/>
      <c r="R41" s="695">
        <v>11563716</v>
      </c>
      <c r="S41" s="696"/>
      <c r="T41" s="696"/>
      <c r="U41" s="696"/>
      <c r="V41" s="696"/>
      <c r="W41" s="696"/>
      <c r="X41" s="696"/>
      <c r="Y41" s="700"/>
      <c r="Z41" s="701">
        <v>100</v>
      </c>
      <c r="AA41" s="701"/>
      <c r="AB41" s="701"/>
      <c r="AC41" s="701"/>
      <c r="AD41" s="702">
        <v>3972686</v>
      </c>
      <c r="AE41" s="702"/>
      <c r="AF41" s="702"/>
      <c r="AG41" s="702"/>
      <c r="AH41" s="702"/>
      <c r="AI41" s="702"/>
      <c r="AJ41" s="702"/>
      <c r="AK41" s="702"/>
      <c r="AL41" s="703">
        <v>100</v>
      </c>
      <c r="AM41" s="683"/>
      <c r="AN41" s="683"/>
      <c r="AO41" s="704"/>
      <c r="AQ41" s="686" t="s">
        <v>337</v>
      </c>
      <c r="AR41" s="687"/>
      <c r="AS41" s="687"/>
      <c r="AT41" s="687"/>
      <c r="AU41" s="687"/>
      <c r="AV41" s="687"/>
      <c r="AW41" s="687"/>
      <c r="AX41" s="687"/>
      <c r="AY41" s="688"/>
      <c r="AZ41" s="623">
        <v>74420</v>
      </c>
      <c r="BA41" s="624"/>
      <c r="BB41" s="624"/>
      <c r="BC41" s="624"/>
      <c r="BD41" s="644"/>
      <c r="BE41" s="644"/>
      <c r="BF41" s="669"/>
      <c r="BG41" s="673"/>
      <c r="BH41" s="674"/>
      <c r="BI41" s="674"/>
      <c r="BJ41" s="674"/>
      <c r="BK41" s="674"/>
      <c r="BL41" s="211"/>
      <c r="BM41" s="621" t="s">
        <v>338</v>
      </c>
      <c r="BN41" s="621"/>
      <c r="BO41" s="621"/>
      <c r="BP41" s="621"/>
      <c r="BQ41" s="621"/>
      <c r="BR41" s="621"/>
      <c r="BS41" s="621"/>
      <c r="BT41" s="621"/>
      <c r="BU41" s="622"/>
      <c r="BV41" s="623">
        <v>3</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340</v>
      </c>
      <c r="AR42" s="693"/>
      <c r="AS42" s="693"/>
      <c r="AT42" s="693"/>
      <c r="AU42" s="693"/>
      <c r="AV42" s="693"/>
      <c r="AW42" s="693"/>
      <c r="AX42" s="693"/>
      <c r="AY42" s="694"/>
      <c r="AZ42" s="695">
        <v>322264</v>
      </c>
      <c r="BA42" s="696"/>
      <c r="BB42" s="696"/>
      <c r="BC42" s="696"/>
      <c r="BD42" s="682"/>
      <c r="BE42" s="682"/>
      <c r="BF42" s="684"/>
      <c r="BG42" s="675"/>
      <c r="BH42" s="676"/>
      <c r="BI42" s="676"/>
      <c r="BJ42" s="676"/>
      <c r="BK42" s="676"/>
      <c r="BL42" s="212"/>
      <c r="BM42" s="647" t="s">
        <v>341</v>
      </c>
      <c r="BN42" s="647"/>
      <c r="BO42" s="647"/>
      <c r="BP42" s="647"/>
      <c r="BQ42" s="647"/>
      <c r="BR42" s="647"/>
      <c r="BS42" s="647"/>
      <c r="BT42" s="647"/>
      <c r="BU42" s="648"/>
      <c r="BV42" s="695">
        <v>359</v>
      </c>
      <c r="BW42" s="696"/>
      <c r="BX42" s="696"/>
      <c r="BY42" s="696"/>
      <c r="BZ42" s="696"/>
      <c r="CA42" s="696"/>
      <c r="CB42" s="705"/>
      <c r="CD42" s="620" t="s">
        <v>342</v>
      </c>
      <c r="CE42" s="621"/>
      <c r="CF42" s="621"/>
      <c r="CG42" s="621"/>
      <c r="CH42" s="621"/>
      <c r="CI42" s="621"/>
      <c r="CJ42" s="621"/>
      <c r="CK42" s="621"/>
      <c r="CL42" s="621"/>
      <c r="CM42" s="621"/>
      <c r="CN42" s="621"/>
      <c r="CO42" s="621"/>
      <c r="CP42" s="621"/>
      <c r="CQ42" s="622"/>
      <c r="CR42" s="623">
        <v>2445069</v>
      </c>
      <c r="CS42" s="644"/>
      <c r="CT42" s="644"/>
      <c r="CU42" s="644"/>
      <c r="CV42" s="644"/>
      <c r="CW42" s="644"/>
      <c r="CX42" s="644"/>
      <c r="CY42" s="645"/>
      <c r="CZ42" s="628">
        <v>22.1</v>
      </c>
      <c r="DA42" s="656"/>
      <c r="DB42" s="656"/>
      <c r="DC42" s="658"/>
      <c r="DD42" s="632">
        <v>281001</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343</v>
      </c>
      <c r="CD43" s="620" t="s">
        <v>344</v>
      </c>
      <c r="CE43" s="621"/>
      <c r="CF43" s="621"/>
      <c r="CG43" s="621"/>
      <c r="CH43" s="621"/>
      <c r="CI43" s="621"/>
      <c r="CJ43" s="621"/>
      <c r="CK43" s="621"/>
      <c r="CL43" s="621"/>
      <c r="CM43" s="621"/>
      <c r="CN43" s="621"/>
      <c r="CO43" s="621"/>
      <c r="CP43" s="621"/>
      <c r="CQ43" s="622"/>
      <c r="CR43" s="623" t="s">
        <v>122</v>
      </c>
      <c r="CS43" s="644"/>
      <c r="CT43" s="644"/>
      <c r="CU43" s="644"/>
      <c r="CV43" s="644"/>
      <c r="CW43" s="644"/>
      <c r="CX43" s="644"/>
      <c r="CY43" s="645"/>
      <c r="CZ43" s="628" t="s">
        <v>122</v>
      </c>
      <c r="DA43" s="656"/>
      <c r="DB43" s="656"/>
      <c r="DC43" s="658"/>
      <c r="DD43" s="632" t="s">
        <v>122</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293</v>
      </c>
      <c r="CE44" s="662"/>
      <c r="CF44" s="620" t="s">
        <v>346</v>
      </c>
      <c r="CG44" s="621"/>
      <c r="CH44" s="621"/>
      <c r="CI44" s="621"/>
      <c r="CJ44" s="621"/>
      <c r="CK44" s="621"/>
      <c r="CL44" s="621"/>
      <c r="CM44" s="621"/>
      <c r="CN44" s="621"/>
      <c r="CO44" s="621"/>
      <c r="CP44" s="621"/>
      <c r="CQ44" s="622"/>
      <c r="CR44" s="623">
        <v>2445069</v>
      </c>
      <c r="CS44" s="624"/>
      <c r="CT44" s="624"/>
      <c r="CU44" s="624"/>
      <c r="CV44" s="624"/>
      <c r="CW44" s="624"/>
      <c r="CX44" s="624"/>
      <c r="CY44" s="625"/>
      <c r="CZ44" s="628">
        <v>22.1</v>
      </c>
      <c r="DA44" s="629"/>
      <c r="DB44" s="629"/>
      <c r="DC44" s="635"/>
      <c r="DD44" s="632">
        <v>281001</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348</v>
      </c>
      <c r="CG45" s="621"/>
      <c r="CH45" s="621"/>
      <c r="CI45" s="621"/>
      <c r="CJ45" s="621"/>
      <c r="CK45" s="621"/>
      <c r="CL45" s="621"/>
      <c r="CM45" s="621"/>
      <c r="CN45" s="621"/>
      <c r="CO45" s="621"/>
      <c r="CP45" s="621"/>
      <c r="CQ45" s="622"/>
      <c r="CR45" s="623">
        <v>807545</v>
      </c>
      <c r="CS45" s="644"/>
      <c r="CT45" s="644"/>
      <c r="CU45" s="644"/>
      <c r="CV45" s="644"/>
      <c r="CW45" s="644"/>
      <c r="CX45" s="644"/>
      <c r="CY45" s="645"/>
      <c r="CZ45" s="628">
        <v>7.3</v>
      </c>
      <c r="DA45" s="656"/>
      <c r="DB45" s="656"/>
      <c r="DC45" s="658"/>
      <c r="DD45" s="632">
        <v>45632</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349</v>
      </c>
      <c r="CG46" s="621"/>
      <c r="CH46" s="621"/>
      <c r="CI46" s="621"/>
      <c r="CJ46" s="621"/>
      <c r="CK46" s="621"/>
      <c r="CL46" s="621"/>
      <c r="CM46" s="621"/>
      <c r="CN46" s="621"/>
      <c r="CO46" s="621"/>
      <c r="CP46" s="621"/>
      <c r="CQ46" s="622"/>
      <c r="CR46" s="623">
        <v>1626415</v>
      </c>
      <c r="CS46" s="624"/>
      <c r="CT46" s="624"/>
      <c r="CU46" s="624"/>
      <c r="CV46" s="624"/>
      <c r="CW46" s="624"/>
      <c r="CX46" s="624"/>
      <c r="CY46" s="625"/>
      <c r="CZ46" s="628">
        <v>14.7</v>
      </c>
      <c r="DA46" s="629"/>
      <c r="DB46" s="629"/>
      <c r="DC46" s="635"/>
      <c r="DD46" s="632">
        <v>229160</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350</v>
      </c>
      <c r="CG47" s="621"/>
      <c r="CH47" s="621"/>
      <c r="CI47" s="621"/>
      <c r="CJ47" s="621"/>
      <c r="CK47" s="621"/>
      <c r="CL47" s="621"/>
      <c r="CM47" s="621"/>
      <c r="CN47" s="621"/>
      <c r="CO47" s="621"/>
      <c r="CP47" s="621"/>
      <c r="CQ47" s="622"/>
      <c r="CR47" s="623" t="s">
        <v>122</v>
      </c>
      <c r="CS47" s="644"/>
      <c r="CT47" s="644"/>
      <c r="CU47" s="644"/>
      <c r="CV47" s="644"/>
      <c r="CW47" s="644"/>
      <c r="CX47" s="644"/>
      <c r="CY47" s="645"/>
      <c r="CZ47" s="628" t="s">
        <v>122</v>
      </c>
      <c r="DA47" s="656"/>
      <c r="DB47" s="656"/>
      <c r="DC47" s="658"/>
      <c r="DD47" s="632" t="s">
        <v>122</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351</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6" t="s">
        <v>352</v>
      </c>
      <c r="CE49" s="647"/>
      <c r="CF49" s="647"/>
      <c r="CG49" s="647"/>
      <c r="CH49" s="647"/>
      <c r="CI49" s="647"/>
      <c r="CJ49" s="647"/>
      <c r="CK49" s="647"/>
      <c r="CL49" s="647"/>
      <c r="CM49" s="647"/>
      <c r="CN49" s="647"/>
      <c r="CO49" s="647"/>
      <c r="CP49" s="647"/>
      <c r="CQ49" s="648"/>
      <c r="CR49" s="695">
        <v>11066448</v>
      </c>
      <c r="CS49" s="682"/>
      <c r="CT49" s="682"/>
      <c r="CU49" s="682"/>
      <c r="CV49" s="682"/>
      <c r="CW49" s="682"/>
      <c r="CX49" s="682"/>
      <c r="CY49" s="711"/>
      <c r="CZ49" s="703">
        <v>100</v>
      </c>
      <c r="DA49" s="712"/>
      <c r="DB49" s="712"/>
      <c r="DC49" s="713"/>
      <c r="DD49" s="714">
        <v>6627182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YNT/dPQZE8ov0ZH8UX7plCDUtLJNlin6Jei50YKgmEG7pDPzOM4bsEfujtKYERWQQPqAOVMTqZHam01uEs932g==" saltValue="XQRDq5hwMJRTW+xAVfpE4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24" sqref="A24:AY24"/>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354</v>
      </c>
      <c r="DK2" s="723"/>
      <c r="DL2" s="723"/>
      <c r="DM2" s="723"/>
      <c r="DN2" s="723"/>
      <c r="DO2" s="724"/>
      <c r="DP2" s="216"/>
      <c r="DQ2" s="722" t="s">
        <v>355</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20"/>
      <c r="BA5" s="220"/>
      <c r="BB5" s="220"/>
      <c r="BC5" s="220"/>
      <c r="BD5" s="220"/>
      <c r="BE5" s="221"/>
      <c r="BF5" s="221"/>
      <c r="BG5" s="221"/>
      <c r="BH5" s="221"/>
      <c r="BI5" s="221"/>
      <c r="BJ5" s="221"/>
      <c r="BK5" s="221"/>
      <c r="BL5" s="221"/>
      <c r="BM5" s="221"/>
      <c r="BN5" s="221"/>
      <c r="BO5" s="221"/>
      <c r="BP5" s="221"/>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3" t="s">
        <v>372</v>
      </c>
      <c r="DH5" s="764"/>
      <c r="DI5" s="764"/>
      <c r="DJ5" s="764"/>
      <c r="DK5" s="765"/>
      <c r="DL5" s="763" t="s">
        <v>373</v>
      </c>
      <c r="DM5" s="764"/>
      <c r="DN5" s="764"/>
      <c r="DO5" s="764"/>
      <c r="DP5" s="765"/>
      <c r="DQ5" s="733" t="s">
        <v>374</v>
      </c>
      <c r="DR5" s="734"/>
      <c r="DS5" s="734"/>
      <c r="DT5" s="734"/>
      <c r="DU5" s="735"/>
      <c r="DV5" s="733" t="s">
        <v>365</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375</v>
      </c>
      <c r="C7" s="750"/>
      <c r="D7" s="750"/>
      <c r="E7" s="750"/>
      <c r="F7" s="750"/>
      <c r="G7" s="750"/>
      <c r="H7" s="750"/>
      <c r="I7" s="750"/>
      <c r="J7" s="750"/>
      <c r="K7" s="750"/>
      <c r="L7" s="750"/>
      <c r="M7" s="750"/>
      <c r="N7" s="750"/>
      <c r="O7" s="750"/>
      <c r="P7" s="751"/>
      <c r="Q7" s="752">
        <v>11217</v>
      </c>
      <c r="R7" s="753"/>
      <c r="S7" s="753"/>
      <c r="T7" s="753"/>
      <c r="U7" s="753"/>
      <c r="V7" s="753">
        <v>10720</v>
      </c>
      <c r="W7" s="753"/>
      <c r="X7" s="753"/>
      <c r="Y7" s="753"/>
      <c r="Z7" s="753"/>
      <c r="AA7" s="753">
        <v>497</v>
      </c>
      <c r="AB7" s="753"/>
      <c r="AC7" s="753"/>
      <c r="AD7" s="753"/>
      <c r="AE7" s="754"/>
      <c r="AF7" s="755">
        <v>352</v>
      </c>
      <c r="AG7" s="756"/>
      <c r="AH7" s="756"/>
      <c r="AI7" s="756"/>
      <c r="AJ7" s="757"/>
      <c r="AK7" s="758">
        <v>1451</v>
      </c>
      <c r="AL7" s="759"/>
      <c r="AM7" s="759"/>
      <c r="AN7" s="759"/>
      <c r="AO7" s="759"/>
      <c r="AP7" s="759">
        <v>6621</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561</v>
      </c>
      <c r="BT7" s="747"/>
      <c r="BU7" s="747"/>
      <c r="BV7" s="747"/>
      <c r="BW7" s="747"/>
      <c r="BX7" s="747"/>
      <c r="BY7" s="747"/>
      <c r="BZ7" s="747"/>
      <c r="CA7" s="747"/>
      <c r="CB7" s="747"/>
      <c r="CC7" s="747"/>
      <c r="CD7" s="747"/>
      <c r="CE7" s="747"/>
      <c r="CF7" s="747"/>
      <c r="CG7" s="762"/>
      <c r="CH7" s="743">
        <v>28</v>
      </c>
      <c r="CI7" s="744"/>
      <c r="CJ7" s="744"/>
      <c r="CK7" s="744"/>
      <c r="CL7" s="745"/>
      <c r="CM7" s="743">
        <v>181</v>
      </c>
      <c r="CN7" s="744"/>
      <c r="CO7" s="744"/>
      <c r="CP7" s="744"/>
      <c r="CQ7" s="745"/>
      <c r="CR7" s="743">
        <v>50</v>
      </c>
      <c r="CS7" s="744"/>
      <c r="CT7" s="744"/>
      <c r="CU7" s="744"/>
      <c r="CV7" s="745"/>
      <c r="CW7" s="743" t="s">
        <v>568</v>
      </c>
      <c r="CX7" s="744"/>
      <c r="CY7" s="744"/>
      <c r="CZ7" s="744"/>
      <c r="DA7" s="745"/>
      <c r="DB7" s="743" t="s">
        <v>568</v>
      </c>
      <c r="DC7" s="744"/>
      <c r="DD7" s="744"/>
      <c r="DE7" s="744"/>
      <c r="DF7" s="745"/>
      <c r="DG7" s="743" t="s">
        <v>568</v>
      </c>
      <c r="DH7" s="744"/>
      <c r="DI7" s="744"/>
      <c r="DJ7" s="744"/>
      <c r="DK7" s="745"/>
      <c r="DL7" s="743" t="s">
        <v>568</v>
      </c>
      <c r="DM7" s="744"/>
      <c r="DN7" s="744"/>
      <c r="DO7" s="744"/>
      <c r="DP7" s="745"/>
      <c r="DQ7" s="743" t="s">
        <v>568</v>
      </c>
      <c r="DR7" s="744"/>
      <c r="DS7" s="744"/>
      <c r="DT7" s="744"/>
      <c r="DU7" s="745"/>
      <c r="DV7" s="746"/>
      <c r="DW7" s="747"/>
      <c r="DX7" s="747"/>
      <c r="DY7" s="747"/>
      <c r="DZ7" s="748"/>
      <c r="EA7" s="222"/>
    </row>
    <row r="8" spans="1:131" s="223" customFormat="1" ht="26.25" customHeight="1" x14ac:dyDescent="0.15">
      <c r="A8" s="226">
        <v>2</v>
      </c>
      <c r="B8" s="780" t="s">
        <v>376</v>
      </c>
      <c r="C8" s="781"/>
      <c r="D8" s="781"/>
      <c r="E8" s="781"/>
      <c r="F8" s="781"/>
      <c r="G8" s="781"/>
      <c r="H8" s="781"/>
      <c r="I8" s="781"/>
      <c r="J8" s="781"/>
      <c r="K8" s="781"/>
      <c r="L8" s="781"/>
      <c r="M8" s="781"/>
      <c r="N8" s="781"/>
      <c r="O8" s="781"/>
      <c r="P8" s="782"/>
      <c r="Q8" s="783">
        <v>61</v>
      </c>
      <c r="R8" s="784"/>
      <c r="S8" s="784"/>
      <c r="T8" s="784"/>
      <c r="U8" s="784"/>
      <c r="V8" s="784">
        <v>61</v>
      </c>
      <c r="W8" s="784"/>
      <c r="X8" s="784"/>
      <c r="Y8" s="784"/>
      <c r="Z8" s="784"/>
      <c r="AA8" s="784">
        <v>0</v>
      </c>
      <c r="AB8" s="784"/>
      <c r="AC8" s="784"/>
      <c r="AD8" s="784"/>
      <c r="AE8" s="785"/>
      <c r="AF8" s="786">
        <v>0</v>
      </c>
      <c r="AG8" s="787"/>
      <c r="AH8" s="787"/>
      <c r="AI8" s="787"/>
      <c r="AJ8" s="788"/>
      <c r="AK8" s="769">
        <v>52</v>
      </c>
      <c r="AL8" s="770"/>
      <c r="AM8" s="770"/>
      <c r="AN8" s="770"/>
      <c r="AO8" s="770"/>
      <c r="AP8" s="770" t="s">
        <v>551</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562</v>
      </c>
      <c r="BT8" s="774"/>
      <c r="BU8" s="774"/>
      <c r="BV8" s="774"/>
      <c r="BW8" s="774"/>
      <c r="BX8" s="774"/>
      <c r="BY8" s="774"/>
      <c r="BZ8" s="774"/>
      <c r="CA8" s="774"/>
      <c r="CB8" s="774"/>
      <c r="CC8" s="774"/>
      <c r="CD8" s="774"/>
      <c r="CE8" s="774"/>
      <c r="CF8" s="774"/>
      <c r="CG8" s="775"/>
      <c r="CH8" s="776">
        <v>11</v>
      </c>
      <c r="CI8" s="777"/>
      <c r="CJ8" s="777"/>
      <c r="CK8" s="777"/>
      <c r="CL8" s="778"/>
      <c r="CM8" s="776">
        <v>126</v>
      </c>
      <c r="CN8" s="777"/>
      <c r="CO8" s="777"/>
      <c r="CP8" s="777"/>
      <c r="CQ8" s="778"/>
      <c r="CR8" s="776">
        <v>35</v>
      </c>
      <c r="CS8" s="777"/>
      <c r="CT8" s="777"/>
      <c r="CU8" s="777"/>
      <c r="CV8" s="778"/>
      <c r="CW8" s="776" t="s">
        <v>568</v>
      </c>
      <c r="CX8" s="777"/>
      <c r="CY8" s="777"/>
      <c r="CZ8" s="777"/>
      <c r="DA8" s="778"/>
      <c r="DB8" s="776" t="s">
        <v>568</v>
      </c>
      <c r="DC8" s="777"/>
      <c r="DD8" s="777"/>
      <c r="DE8" s="777"/>
      <c r="DF8" s="778"/>
      <c r="DG8" s="776" t="s">
        <v>568</v>
      </c>
      <c r="DH8" s="777"/>
      <c r="DI8" s="777"/>
      <c r="DJ8" s="777"/>
      <c r="DK8" s="778"/>
      <c r="DL8" s="776" t="s">
        <v>568</v>
      </c>
      <c r="DM8" s="777"/>
      <c r="DN8" s="777"/>
      <c r="DO8" s="777"/>
      <c r="DP8" s="778"/>
      <c r="DQ8" s="776" t="s">
        <v>568</v>
      </c>
      <c r="DR8" s="777"/>
      <c r="DS8" s="777"/>
      <c r="DT8" s="777"/>
      <c r="DU8" s="778"/>
      <c r="DV8" s="773"/>
      <c r="DW8" s="774"/>
      <c r="DX8" s="774"/>
      <c r="DY8" s="774"/>
      <c r="DZ8" s="779"/>
      <c r="EA8" s="222"/>
    </row>
    <row r="9" spans="1:131" s="223" customFormat="1" ht="26.25" customHeight="1" x14ac:dyDescent="0.15">
      <c r="A9" s="226">
        <v>3</v>
      </c>
      <c r="B9" s="780" t="s">
        <v>377</v>
      </c>
      <c r="C9" s="781"/>
      <c r="D9" s="781"/>
      <c r="E9" s="781"/>
      <c r="F9" s="781"/>
      <c r="G9" s="781"/>
      <c r="H9" s="781"/>
      <c r="I9" s="781"/>
      <c r="J9" s="781"/>
      <c r="K9" s="781"/>
      <c r="L9" s="781"/>
      <c r="M9" s="781"/>
      <c r="N9" s="781"/>
      <c r="O9" s="781"/>
      <c r="P9" s="782"/>
      <c r="Q9" s="783">
        <v>346</v>
      </c>
      <c r="R9" s="784"/>
      <c r="S9" s="784"/>
      <c r="T9" s="784"/>
      <c r="U9" s="784"/>
      <c r="V9" s="784">
        <v>346</v>
      </c>
      <c r="W9" s="784"/>
      <c r="X9" s="784"/>
      <c r="Y9" s="784"/>
      <c r="Z9" s="784"/>
      <c r="AA9" s="784">
        <v>0</v>
      </c>
      <c r="AB9" s="784"/>
      <c r="AC9" s="784"/>
      <c r="AD9" s="784"/>
      <c r="AE9" s="785"/>
      <c r="AF9" s="786" t="s">
        <v>122</v>
      </c>
      <c r="AG9" s="787"/>
      <c r="AH9" s="787"/>
      <c r="AI9" s="787"/>
      <c r="AJ9" s="788"/>
      <c r="AK9" s="769">
        <v>0</v>
      </c>
      <c r="AL9" s="770"/>
      <c r="AM9" s="770"/>
      <c r="AN9" s="770"/>
      <c r="AO9" s="770"/>
      <c r="AP9" s="770">
        <v>345</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378</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379</v>
      </c>
      <c r="B23" s="789" t="s">
        <v>380</v>
      </c>
      <c r="C23" s="790"/>
      <c r="D23" s="790"/>
      <c r="E23" s="790"/>
      <c r="F23" s="790"/>
      <c r="G23" s="790"/>
      <c r="H23" s="790"/>
      <c r="I23" s="790"/>
      <c r="J23" s="790"/>
      <c r="K23" s="790"/>
      <c r="L23" s="790"/>
      <c r="M23" s="790"/>
      <c r="N23" s="790"/>
      <c r="O23" s="790"/>
      <c r="P23" s="791"/>
      <c r="Q23" s="792">
        <v>11564</v>
      </c>
      <c r="R23" s="793"/>
      <c r="S23" s="793"/>
      <c r="T23" s="793"/>
      <c r="U23" s="793"/>
      <c r="V23" s="793">
        <v>11066</v>
      </c>
      <c r="W23" s="793"/>
      <c r="X23" s="793"/>
      <c r="Y23" s="793"/>
      <c r="Z23" s="793"/>
      <c r="AA23" s="793">
        <v>497</v>
      </c>
      <c r="AB23" s="793"/>
      <c r="AC23" s="793"/>
      <c r="AD23" s="793"/>
      <c r="AE23" s="794"/>
      <c r="AF23" s="795">
        <v>352</v>
      </c>
      <c r="AG23" s="793"/>
      <c r="AH23" s="793"/>
      <c r="AI23" s="793"/>
      <c r="AJ23" s="796"/>
      <c r="AK23" s="797"/>
      <c r="AL23" s="798"/>
      <c r="AM23" s="798"/>
      <c r="AN23" s="798"/>
      <c r="AO23" s="798"/>
      <c r="AP23" s="793">
        <v>6966</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381</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382</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358</v>
      </c>
      <c r="B26" s="728"/>
      <c r="C26" s="728"/>
      <c r="D26" s="728"/>
      <c r="E26" s="728"/>
      <c r="F26" s="728"/>
      <c r="G26" s="728"/>
      <c r="H26" s="728"/>
      <c r="I26" s="728"/>
      <c r="J26" s="728"/>
      <c r="K26" s="728"/>
      <c r="L26" s="728"/>
      <c r="M26" s="728"/>
      <c r="N26" s="728"/>
      <c r="O26" s="728"/>
      <c r="P26" s="729"/>
      <c r="Q26" s="733" t="s">
        <v>383</v>
      </c>
      <c r="R26" s="734"/>
      <c r="S26" s="734"/>
      <c r="T26" s="734"/>
      <c r="U26" s="735"/>
      <c r="V26" s="733" t="s">
        <v>384</v>
      </c>
      <c r="W26" s="734"/>
      <c r="X26" s="734"/>
      <c r="Y26" s="734"/>
      <c r="Z26" s="735"/>
      <c r="AA26" s="733" t="s">
        <v>385</v>
      </c>
      <c r="AB26" s="734"/>
      <c r="AC26" s="734"/>
      <c r="AD26" s="734"/>
      <c r="AE26" s="734"/>
      <c r="AF26" s="814" t="s">
        <v>386</v>
      </c>
      <c r="AG26" s="815"/>
      <c r="AH26" s="815"/>
      <c r="AI26" s="815"/>
      <c r="AJ26" s="816"/>
      <c r="AK26" s="734" t="s">
        <v>387</v>
      </c>
      <c r="AL26" s="734"/>
      <c r="AM26" s="734"/>
      <c r="AN26" s="734"/>
      <c r="AO26" s="735"/>
      <c r="AP26" s="733" t="s">
        <v>388</v>
      </c>
      <c r="AQ26" s="734"/>
      <c r="AR26" s="734"/>
      <c r="AS26" s="734"/>
      <c r="AT26" s="735"/>
      <c r="AU26" s="733" t="s">
        <v>389</v>
      </c>
      <c r="AV26" s="734"/>
      <c r="AW26" s="734"/>
      <c r="AX26" s="734"/>
      <c r="AY26" s="735"/>
      <c r="AZ26" s="733" t="s">
        <v>390</v>
      </c>
      <c r="BA26" s="734"/>
      <c r="BB26" s="734"/>
      <c r="BC26" s="734"/>
      <c r="BD26" s="735"/>
      <c r="BE26" s="733" t="s">
        <v>365</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391</v>
      </c>
      <c r="C28" s="750"/>
      <c r="D28" s="750"/>
      <c r="E28" s="750"/>
      <c r="F28" s="750"/>
      <c r="G28" s="750"/>
      <c r="H28" s="750"/>
      <c r="I28" s="750"/>
      <c r="J28" s="750"/>
      <c r="K28" s="750"/>
      <c r="L28" s="750"/>
      <c r="M28" s="750"/>
      <c r="N28" s="750"/>
      <c r="O28" s="750"/>
      <c r="P28" s="751"/>
      <c r="Q28" s="822">
        <v>1064</v>
      </c>
      <c r="R28" s="823"/>
      <c r="S28" s="823"/>
      <c r="T28" s="823"/>
      <c r="U28" s="823"/>
      <c r="V28" s="823">
        <v>1049</v>
      </c>
      <c r="W28" s="823"/>
      <c r="X28" s="823"/>
      <c r="Y28" s="823"/>
      <c r="Z28" s="823"/>
      <c r="AA28" s="823">
        <v>15</v>
      </c>
      <c r="AB28" s="823"/>
      <c r="AC28" s="823"/>
      <c r="AD28" s="823"/>
      <c r="AE28" s="824"/>
      <c r="AF28" s="825">
        <v>15</v>
      </c>
      <c r="AG28" s="823"/>
      <c r="AH28" s="823"/>
      <c r="AI28" s="823"/>
      <c r="AJ28" s="826"/>
      <c r="AK28" s="827">
        <v>112</v>
      </c>
      <c r="AL28" s="828"/>
      <c r="AM28" s="828"/>
      <c r="AN28" s="828"/>
      <c r="AO28" s="828"/>
      <c r="AP28" s="828" t="s">
        <v>551</v>
      </c>
      <c r="AQ28" s="828"/>
      <c r="AR28" s="828"/>
      <c r="AS28" s="828"/>
      <c r="AT28" s="828"/>
      <c r="AU28" s="828" t="s">
        <v>551</v>
      </c>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392</v>
      </c>
      <c r="C29" s="781"/>
      <c r="D29" s="781"/>
      <c r="E29" s="781"/>
      <c r="F29" s="781"/>
      <c r="G29" s="781"/>
      <c r="H29" s="781"/>
      <c r="I29" s="781"/>
      <c r="J29" s="781"/>
      <c r="K29" s="781"/>
      <c r="L29" s="781"/>
      <c r="M29" s="781"/>
      <c r="N29" s="781"/>
      <c r="O29" s="781"/>
      <c r="P29" s="782"/>
      <c r="Q29" s="783">
        <v>61</v>
      </c>
      <c r="R29" s="784"/>
      <c r="S29" s="784"/>
      <c r="T29" s="784"/>
      <c r="U29" s="784"/>
      <c r="V29" s="784">
        <v>58</v>
      </c>
      <c r="W29" s="784"/>
      <c r="X29" s="784"/>
      <c r="Y29" s="784"/>
      <c r="Z29" s="784"/>
      <c r="AA29" s="784">
        <v>4</v>
      </c>
      <c r="AB29" s="784"/>
      <c r="AC29" s="784"/>
      <c r="AD29" s="784"/>
      <c r="AE29" s="785"/>
      <c r="AF29" s="786">
        <v>4</v>
      </c>
      <c r="AG29" s="787"/>
      <c r="AH29" s="787"/>
      <c r="AI29" s="787"/>
      <c r="AJ29" s="788"/>
      <c r="AK29" s="834">
        <v>7</v>
      </c>
      <c r="AL29" s="830"/>
      <c r="AM29" s="830"/>
      <c r="AN29" s="830"/>
      <c r="AO29" s="830"/>
      <c r="AP29" s="830">
        <v>375</v>
      </c>
      <c r="AQ29" s="830"/>
      <c r="AR29" s="830"/>
      <c r="AS29" s="830"/>
      <c r="AT29" s="830"/>
      <c r="AU29" s="830" t="s">
        <v>551</v>
      </c>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393</v>
      </c>
      <c r="C30" s="781"/>
      <c r="D30" s="781"/>
      <c r="E30" s="781"/>
      <c r="F30" s="781"/>
      <c r="G30" s="781"/>
      <c r="H30" s="781"/>
      <c r="I30" s="781"/>
      <c r="J30" s="781"/>
      <c r="K30" s="781"/>
      <c r="L30" s="781"/>
      <c r="M30" s="781"/>
      <c r="N30" s="781"/>
      <c r="O30" s="781"/>
      <c r="P30" s="782"/>
      <c r="Q30" s="783">
        <v>986</v>
      </c>
      <c r="R30" s="784"/>
      <c r="S30" s="784"/>
      <c r="T30" s="784"/>
      <c r="U30" s="784"/>
      <c r="V30" s="784">
        <v>981</v>
      </c>
      <c r="W30" s="784"/>
      <c r="X30" s="784"/>
      <c r="Y30" s="784"/>
      <c r="Z30" s="784"/>
      <c r="AA30" s="784">
        <v>5</v>
      </c>
      <c r="AB30" s="784"/>
      <c r="AC30" s="784"/>
      <c r="AD30" s="784"/>
      <c r="AE30" s="785"/>
      <c r="AF30" s="786">
        <v>5</v>
      </c>
      <c r="AG30" s="787"/>
      <c r="AH30" s="787"/>
      <c r="AI30" s="787"/>
      <c r="AJ30" s="788"/>
      <c r="AK30" s="834">
        <v>133</v>
      </c>
      <c r="AL30" s="830"/>
      <c r="AM30" s="830"/>
      <c r="AN30" s="830"/>
      <c r="AO30" s="830"/>
      <c r="AP30" s="830" t="s">
        <v>551</v>
      </c>
      <c r="AQ30" s="830"/>
      <c r="AR30" s="830"/>
      <c r="AS30" s="830"/>
      <c r="AT30" s="830"/>
      <c r="AU30" s="830" t="s">
        <v>551</v>
      </c>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394</v>
      </c>
      <c r="C31" s="781"/>
      <c r="D31" s="781"/>
      <c r="E31" s="781"/>
      <c r="F31" s="781"/>
      <c r="G31" s="781"/>
      <c r="H31" s="781"/>
      <c r="I31" s="781"/>
      <c r="J31" s="781"/>
      <c r="K31" s="781"/>
      <c r="L31" s="781"/>
      <c r="M31" s="781"/>
      <c r="N31" s="781"/>
      <c r="O31" s="781"/>
      <c r="P31" s="782"/>
      <c r="Q31" s="783">
        <v>168</v>
      </c>
      <c r="R31" s="784"/>
      <c r="S31" s="784"/>
      <c r="T31" s="784"/>
      <c r="U31" s="784"/>
      <c r="V31" s="784">
        <v>167</v>
      </c>
      <c r="W31" s="784"/>
      <c r="X31" s="784"/>
      <c r="Y31" s="784"/>
      <c r="Z31" s="784"/>
      <c r="AA31" s="784">
        <v>1</v>
      </c>
      <c r="AB31" s="784"/>
      <c r="AC31" s="784"/>
      <c r="AD31" s="784"/>
      <c r="AE31" s="785"/>
      <c r="AF31" s="786">
        <v>1</v>
      </c>
      <c r="AG31" s="787"/>
      <c r="AH31" s="787"/>
      <c r="AI31" s="787"/>
      <c r="AJ31" s="788"/>
      <c r="AK31" s="834">
        <v>30</v>
      </c>
      <c r="AL31" s="830"/>
      <c r="AM31" s="830"/>
      <c r="AN31" s="830"/>
      <c r="AO31" s="830"/>
      <c r="AP31" s="830" t="s">
        <v>551</v>
      </c>
      <c r="AQ31" s="830"/>
      <c r="AR31" s="830"/>
      <c r="AS31" s="830"/>
      <c r="AT31" s="830"/>
      <c r="AU31" s="830" t="s">
        <v>551</v>
      </c>
      <c r="AV31" s="830"/>
      <c r="AW31" s="830"/>
      <c r="AX31" s="830"/>
      <c r="AY31" s="830"/>
      <c r="AZ31" s="831"/>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395</v>
      </c>
      <c r="C32" s="781"/>
      <c r="D32" s="781"/>
      <c r="E32" s="781"/>
      <c r="F32" s="781"/>
      <c r="G32" s="781"/>
      <c r="H32" s="781"/>
      <c r="I32" s="781"/>
      <c r="J32" s="781"/>
      <c r="K32" s="781"/>
      <c r="L32" s="781"/>
      <c r="M32" s="781"/>
      <c r="N32" s="781"/>
      <c r="O32" s="781"/>
      <c r="P32" s="782"/>
      <c r="Q32" s="783">
        <v>320</v>
      </c>
      <c r="R32" s="784"/>
      <c r="S32" s="784"/>
      <c r="T32" s="784"/>
      <c r="U32" s="784"/>
      <c r="V32" s="784">
        <v>308</v>
      </c>
      <c r="W32" s="784"/>
      <c r="X32" s="784"/>
      <c r="Y32" s="784"/>
      <c r="Z32" s="784"/>
      <c r="AA32" s="784">
        <v>12</v>
      </c>
      <c r="AB32" s="784"/>
      <c r="AC32" s="784"/>
      <c r="AD32" s="784"/>
      <c r="AE32" s="785"/>
      <c r="AF32" s="786">
        <v>398</v>
      </c>
      <c r="AG32" s="787"/>
      <c r="AH32" s="787"/>
      <c r="AI32" s="787"/>
      <c r="AJ32" s="788"/>
      <c r="AK32" s="834">
        <v>34</v>
      </c>
      <c r="AL32" s="830"/>
      <c r="AM32" s="830"/>
      <c r="AN32" s="830"/>
      <c r="AO32" s="830"/>
      <c r="AP32" s="830">
        <v>1638</v>
      </c>
      <c r="AQ32" s="830"/>
      <c r="AR32" s="830"/>
      <c r="AS32" s="830"/>
      <c r="AT32" s="830"/>
      <c r="AU32" s="830">
        <v>360</v>
      </c>
      <c r="AV32" s="830"/>
      <c r="AW32" s="830"/>
      <c r="AX32" s="830"/>
      <c r="AY32" s="830"/>
      <c r="AZ32" s="831" t="s">
        <v>551</v>
      </c>
      <c r="BA32" s="831"/>
      <c r="BB32" s="831"/>
      <c r="BC32" s="831"/>
      <c r="BD32" s="831"/>
      <c r="BE32" s="832" t="s">
        <v>396</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397</v>
      </c>
      <c r="C33" s="781"/>
      <c r="D33" s="781"/>
      <c r="E33" s="781"/>
      <c r="F33" s="781"/>
      <c r="G33" s="781"/>
      <c r="H33" s="781"/>
      <c r="I33" s="781"/>
      <c r="J33" s="781"/>
      <c r="K33" s="781"/>
      <c r="L33" s="781"/>
      <c r="M33" s="781"/>
      <c r="N33" s="781"/>
      <c r="O33" s="781"/>
      <c r="P33" s="782"/>
      <c r="Q33" s="783">
        <v>469</v>
      </c>
      <c r="R33" s="784"/>
      <c r="S33" s="784"/>
      <c r="T33" s="784"/>
      <c r="U33" s="784"/>
      <c r="V33" s="784">
        <v>470</v>
      </c>
      <c r="W33" s="784"/>
      <c r="X33" s="784"/>
      <c r="Y33" s="784"/>
      <c r="Z33" s="784"/>
      <c r="AA33" s="784">
        <v>-1</v>
      </c>
      <c r="AB33" s="784"/>
      <c r="AC33" s="784"/>
      <c r="AD33" s="784"/>
      <c r="AE33" s="785"/>
      <c r="AF33" s="786">
        <v>139</v>
      </c>
      <c r="AG33" s="787"/>
      <c r="AH33" s="787"/>
      <c r="AI33" s="787"/>
      <c r="AJ33" s="788"/>
      <c r="AK33" s="834">
        <v>230</v>
      </c>
      <c r="AL33" s="830"/>
      <c r="AM33" s="830"/>
      <c r="AN33" s="830"/>
      <c r="AO33" s="830"/>
      <c r="AP33" s="830">
        <v>2987</v>
      </c>
      <c r="AQ33" s="830"/>
      <c r="AR33" s="830"/>
      <c r="AS33" s="830"/>
      <c r="AT33" s="830"/>
      <c r="AU33" s="830">
        <v>1864</v>
      </c>
      <c r="AV33" s="830"/>
      <c r="AW33" s="830"/>
      <c r="AX33" s="830"/>
      <c r="AY33" s="830"/>
      <c r="AZ33" s="831" t="s">
        <v>551</v>
      </c>
      <c r="BA33" s="831"/>
      <c r="BB33" s="831"/>
      <c r="BC33" s="831"/>
      <c r="BD33" s="831"/>
      <c r="BE33" s="832" t="s">
        <v>396</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398</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379</v>
      </c>
      <c r="B63" s="789" t="s">
        <v>399</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562</v>
      </c>
      <c r="AG63" s="844"/>
      <c r="AH63" s="844"/>
      <c r="AI63" s="844"/>
      <c r="AJ63" s="845"/>
      <c r="AK63" s="846"/>
      <c r="AL63" s="841"/>
      <c r="AM63" s="841"/>
      <c r="AN63" s="841"/>
      <c r="AO63" s="841"/>
      <c r="AP63" s="844">
        <v>5000</v>
      </c>
      <c r="AQ63" s="844"/>
      <c r="AR63" s="844"/>
      <c r="AS63" s="844"/>
      <c r="AT63" s="844"/>
      <c r="AU63" s="844">
        <v>2224</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400</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401</v>
      </c>
      <c r="B66" s="728"/>
      <c r="C66" s="728"/>
      <c r="D66" s="728"/>
      <c r="E66" s="728"/>
      <c r="F66" s="728"/>
      <c r="G66" s="728"/>
      <c r="H66" s="728"/>
      <c r="I66" s="728"/>
      <c r="J66" s="728"/>
      <c r="K66" s="728"/>
      <c r="L66" s="728"/>
      <c r="M66" s="728"/>
      <c r="N66" s="728"/>
      <c r="O66" s="728"/>
      <c r="P66" s="729"/>
      <c r="Q66" s="733" t="s">
        <v>383</v>
      </c>
      <c r="R66" s="734"/>
      <c r="S66" s="734"/>
      <c r="T66" s="734"/>
      <c r="U66" s="735"/>
      <c r="V66" s="733" t="s">
        <v>384</v>
      </c>
      <c r="W66" s="734"/>
      <c r="X66" s="734"/>
      <c r="Y66" s="734"/>
      <c r="Z66" s="735"/>
      <c r="AA66" s="733" t="s">
        <v>385</v>
      </c>
      <c r="AB66" s="734"/>
      <c r="AC66" s="734"/>
      <c r="AD66" s="734"/>
      <c r="AE66" s="735"/>
      <c r="AF66" s="854" t="s">
        <v>386</v>
      </c>
      <c r="AG66" s="815"/>
      <c r="AH66" s="815"/>
      <c r="AI66" s="815"/>
      <c r="AJ66" s="855"/>
      <c r="AK66" s="733" t="s">
        <v>387</v>
      </c>
      <c r="AL66" s="728"/>
      <c r="AM66" s="728"/>
      <c r="AN66" s="728"/>
      <c r="AO66" s="729"/>
      <c r="AP66" s="733" t="s">
        <v>388</v>
      </c>
      <c r="AQ66" s="734"/>
      <c r="AR66" s="734"/>
      <c r="AS66" s="734"/>
      <c r="AT66" s="735"/>
      <c r="AU66" s="733" t="s">
        <v>402</v>
      </c>
      <c r="AV66" s="734"/>
      <c r="AW66" s="734"/>
      <c r="AX66" s="734"/>
      <c r="AY66" s="735"/>
      <c r="AZ66" s="733" t="s">
        <v>365</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552</v>
      </c>
      <c r="C68" s="870"/>
      <c r="D68" s="870"/>
      <c r="E68" s="870"/>
      <c r="F68" s="870"/>
      <c r="G68" s="870"/>
      <c r="H68" s="870"/>
      <c r="I68" s="870"/>
      <c r="J68" s="870"/>
      <c r="K68" s="870"/>
      <c r="L68" s="870"/>
      <c r="M68" s="870"/>
      <c r="N68" s="870"/>
      <c r="O68" s="870"/>
      <c r="P68" s="871"/>
      <c r="Q68" s="872">
        <v>3712</v>
      </c>
      <c r="R68" s="866"/>
      <c r="S68" s="866"/>
      <c r="T68" s="866"/>
      <c r="U68" s="866"/>
      <c r="V68" s="866">
        <v>3275</v>
      </c>
      <c r="W68" s="866"/>
      <c r="X68" s="866"/>
      <c r="Y68" s="866"/>
      <c r="Z68" s="866"/>
      <c r="AA68" s="866">
        <v>437</v>
      </c>
      <c r="AB68" s="866"/>
      <c r="AC68" s="866"/>
      <c r="AD68" s="866"/>
      <c r="AE68" s="866"/>
      <c r="AF68" s="866">
        <v>437</v>
      </c>
      <c r="AG68" s="866"/>
      <c r="AH68" s="866"/>
      <c r="AI68" s="866"/>
      <c r="AJ68" s="866"/>
      <c r="AK68" s="866">
        <v>64</v>
      </c>
      <c r="AL68" s="866"/>
      <c r="AM68" s="866"/>
      <c r="AN68" s="866"/>
      <c r="AO68" s="866"/>
      <c r="AP68" s="866" t="s">
        <v>551</v>
      </c>
      <c r="AQ68" s="866"/>
      <c r="AR68" s="866"/>
      <c r="AS68" s="866"/>
      <c r="AT68" s="866"/>
      <c r="AU68" s="866" t="s">
        <v>551</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553</v>
      </c>
      <c r="C69" s="874"/>
      <c r="D69" s="874"/>
      <c r="E69" s="874"/>
      <c r="F69" s="874"/>
      <c r="G69" s="874"/>
      <c r="H69" s="874"/>
      <c r="I69" s="874"/>
      <c r="J69" s="874"/>
      <c r="K69" s="874"/>
      <c r="L69" s="874"/>
      <c r="M69" s="874"/>
      <c r="N69" s="874"/>
      <c r="O69" s="874"/>
      <c r="P69" s="875"/>
      <c r="Q69" s="876">
        <v>609</v>
      </c>
      <c r="R69" s="830"/>
      <c r="S69" s="830"/>
      <c r="T69" s="830"/>
      <c r="U69" s="830"/>
      <c r="V69" s="830">
        <v>590</v>
      </c>
      <c r="W69" s="830"/>
      <c r="X69" s="830"/>
      <c r="Y69" s="830"/>
      <c r="Z69" s="830"/>
      <c r="AA69" s="830">
        <v>18</v>
      </c>
      <c r="AB69" s="830"/>
      <c r="AC69" s="830"/>
      <c r="AD69" s="830"/>
      <c r="AE69" s="830"/>
      <c r="AF69" s="830">
        <v>18</v>
      </c>
      <c r="AG69" s="830"/>
      <c r="AH69" s="830"/>
      <c r="AI69" s="830"/>
      <c r="AJ69" s="830"/>
      <c r="AK69" s="830">
        <v>5</v>
      </c>
      <c r="AL69" s="830"/>
      <c r="AM69" s="830"/>
      <c r="AN69" s="830"/>
      <c r="AO69" s="830"/>
      <c r="AP69" s="830" t="s">
        <v>551</v>
      </c>
      <c r="AQ69" s="830"/>
      <c r="AR69" s="830"/>
      <c r="AS69" s="830"/>
      <c r="AT69" s="830"/>
      <c r="AU69" s="830" t="s">
        <v>551</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554</v>
      </c>
      <c r="C70" s="874"/>
      <c r="D70" s="874"/>
      <c r="E70" s="874"/>
      <c r="F70" s="874"/>
      <c r="G70" s="874"/>
      <c r="H70" s="874"/>
      <c r="I70" s="874"/>
      <c r="J70" s="874"/>
      <c r="K70" s="874"/>
      <c r="L70" s="874"/>
      <c r="M70" s="874"/>
      <c r="N70" s="874"/>
      <c r="O70" s="874"/>
      <c r="P70" s="875"/>
      <c r="Q70" s="876">
        <v>31</v>
      </c>
      <c r="R70" s="830"/>
      <c r="S70" s="830"/>
      <c r="T70" s="830"/>
      <c r="U70" s="830"/>
      <c r="V70" s="830">
        <v>31</v>
      </c>
      <c r="W70" s="830"/>
      <c r="X70" s="830"/>
      <c r="Y70" s="830"/>
      <c r="Z70" s="830"/>
      <c r="AA70" s="830">
        <v>0</v>
      </c>
      <c r="AB70" s="830"/>
      <c r="AC70" s="830"/>
      <c r="AD70" s="830"/>
      <c r="AE70" s="830"/>
      <c r="AF70" s="830">
        <v>0</v>
      </c>
      <c r="AG70" s="830"/>
      <c r="AH70" s="830"/>
      <c r="AI70" s="830"/>
      <c r="AJ70" s="830"/>
      <c r="AK70" s="830">
        <v>1</v>
      </c>
      <c r="AL70" s="830"/>
      <c r="AM70" s="830"/>
      <c r="AN70" s="830"/>
      <c r="AO70" s="830"/>
      <c r="AP70" s="830" t="s">
        <v>551</v>
      </c>
      <c r="AQ70" s="830"/>
      <c r="AR70" s="830"/>
      <c r="AS70" s="830"/>
      <c r="AT70" s="830"/>
      <c r="AU70" s="830" t="s">
        <v>551</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555</v>
      </c>
      <c r="C71" s="874"/>
      <c r="D71" s="874"/>
      <c r="E71" s="874"/>
      <c r="F71" s="874"/>
      <c r="G71" s="874"/>
      <c r="H71" s="874"/>
      <c r="I71" s="874"/>
      <c r="J71" s="874"/>
      <c r="K71" s="874"/>
      <c r="L71" s="874"/>
      <c r="M71" s="874"/>
      <c r="N71" s="874"/>
      <c r="O71" s="874"/>
      <c r="P71" s="875"/>
      <c r="Q71" s="876">
        <v>2018</v>
      </c>
      <c r="R71" s="830"/>
      <c r="S71" s="830"/>
      <c r="T71" s="830"/>
      <c r="U71" s="830"/>
      <c r="V71" s="830">
        <v>1923</v>
      </c>
      <c r="W71" s="830"/>
      <c r="X71" s="830"/>
      <c r="Y71" s="830"/>
      <c r="Z71" s="830"/>
      <c r="AA71" s="830">
        <v>96</v>
      </c>
      <c r="AB71" s="830"/>
      <c r="AC71" s="830"/>
      <c r="AD71" s="830"/>
      <c r="AE71" s="830"/>
      <c r="AF71" s="830">
        <v>80</v>
      </c>
      <c r="AG71" s="830"/>
      <c r="AH71" s="830"/>
      <c r="AI71" s="830"/>
      <c r="AJ71" s="830"/>
      <c r="AK71" s="830">
        <v>38</v>
      </c>
      <c r="AL71" s="830"/>
      <c r="AM71" s="830"/>
      <c r="AN71" s="830"/>
      <c r="AO71" s="830"/>
      <c r="AP71" s="830">
        <v>244</v>
      </c>
      <c r="AQ71" s="830"/>
      <c r="AR71" s="830"/>
      <c r="AS71" s="830"/>
      <c r="AT71" s="830"/>
      <c r="AU71" s="830">
        <v>20</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556</v>
      </c>
      <c r="C72" s="874"/>
      <c r="D72" s="874"/>
      <c r="E72" s="874"/>
      <c r="F72" s="874"/>
      <c r="G72" s="874"/>
      <c r="H72" s="874"/>
      <c r="I72" s="874"/>
      <c r="J72" s="874"/>
      <c r="K72" s="874"/>
      <c r="L72" s="874"/>
      <c r="M72" s="874"/>
      <c r="N72" s="874"/>
      <c r="O72" s="874"/>
      <c r="P72" s="875"/>
      <c r="Q72" s="876">
        <v>3584</v>
      </c>
      <c r="R72" s="830"/>
      <c r="S72" s="830"/>
      <c r="T72" s="830"/>
      <c r="U72" s="830"/>
      <c r="V72" s="830">
        <v>3501</v>
      </c>
      <c r="W72" s="830"/>
      <c r="X72" s="830"/>
      <c r="Y72" s="830"/>
      <c r="Z72" s="830"/>
      <c r="AA72" s="830">
        <v>82</v>
      </c>
      <c r="AB72" s="830"/>
      <c r="AC72" s="830"/>
      <c r="AD72" s="830"/>
      <c r="AE72" s="830"/>
      <c r="AF72" s="830">
        <v>82</v>
      </c>
      <c r="AG72" s="830"/>
      <c r="AH72" s="830"/>
      <c r="AI72" s="830"/>
      <c r="AJ72" s="830"/>
      <c r="AK72" s="830">
        <v>164</v>
      </c>
      <c r="AL72" s="830"/>
      <c r="AM72" s="830"/>
      <c r="AN72" s="830"/>
      <c r="AO72" s="830"/>
      <c r="AP72" s="830">
        <v>991</v>
      </c>
      <c r="AQ72" s="830"/>
      <c r="AR72" s="830"/>
      <c r="AS72" s="830"/>
      <c r="AT72" s="830"/>
      <c r="AU72" s="830">
        <v>66</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557</v>
      </c>
      <c r="C73" s="874"/>
      <c r="D73" s="874"/>
      <c r="E73" s="874"/>
      <c r="F73" s="874"/>
      <c r="G73" s="874"/>
      <c r="H73" s="874"/>
      <c r="I73" s="874"/>
      <c r="J73" s="874"/>
      <c r="K73" s="874"/>
      <c r="L73" s="874"/>
      <c r="M73" s="874"/>
      <c r="N73" s="874"/>
      <c r="O73" s="874"/>
      <c r="P73" s="875"/>
      <c r="Q73" s="876">
        <v>186</v>
      </c>
      <c r="R73" s="830"/>
      <c r="S73" s="830"/>
      <c r="T73" s="830"/>
      <c r="U73" s="830"/>
      <c r="V73" s="830">
        <v>173</v>
      </c>
      <c r="W73" s="830"/>
      <c r="X73" s="830"/>
      <c r="Y73" s="830"/>
      <c r="Z73" s="830"/>
      <c r="AA73" s="830">
        <v>13</v>
      </c>
      <c r="AB73" s="830"/>
      <c r="AC73" s="830"/>
      <c r="AD73" s="830"/>
      <c r="AE73" s="830"/>
      <c r="AF73" s="830">
        <v>13</v>
      </c>
      <c r="AG73" s="830"/>
      <c r="AH73" s="830"/>
      <c r="AI73" s="830"/>
      <c r="AJ73" s="830"/>
      <c r="AK73" s="830" t="s">
        <v>551</v>
      </c>
      <c r="AL73" s="830"/>
      <c r="AM73" s="830"/>
      <c r="AN73" s="830"/>
      <c r="AO73" s="830"/>
      <c r="AP73" s="830" t="s">
        <v>551</v>
      </c>
      <c r="AQ73" s="830"/>
      <c r="AR73" s="830"/>
      <c r="AS73" s="830"/>
      <c r="AT73" s="830"/>
      <c r="AU73" s="830" t="s">
        <v>551</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558</v>
      </c>
      <c r="C74" s="874"/>
      <c r="D74" s="874"/>
      <c r="E74" s="874"/>
      <c r="F74" s="874"/>
      <c r="G74" s="874"/>
      <c r="H74" s="874"/>
      <c r="I74" s="874"/>
      <c r="J74" s="874"/>
      <c r="K74" s="874"/>
      <c r="L74" s="874"/>
      <c r="M74" s="874"/>
      <c r="N74" s="874"/>
      <c r="O74" s="874"/>
      <c r="P74" s="875"/>
      <c r="Q74" s="876">
        <v>80</v>
      </c>
      <c r="R74" s="830"/>
      <c r="S74" s="830"/>
      <c r="T74" s="830"/>
      <c r="U74" s="830"/>
      <c r="V74" s="830">
        <v>77</v>
      </c>
      <c r="W74" s="830"/>
      <c r="X74" s="830"/>
      <c r="Y74" s="830"/>
      <c r="Z74" s="830"/>
      <c r="AA74" s="830">
        <v>2</v>
      </c>
      <c r="AB74" s="830"/>
      <c r="AC74" s="830"/>
      <c r="AD74" s="830"/>
      <c r="AE74" s="830"/>
      <c r="AF74" s="830">
        <v>2</v>
      </c>
      <c r="AG74" s="830"/>
      <c r="AH74" s="830"/>
      <c r="AI74" s="830"/>
      <c r="AJ74" s="830"/>
      <c r="AK74" s="830" t="s">
        <v>551</v>
      </c>
      <c r="AL74" s="830"/>
      <c r="AM74" s="830"/>
      <c r="AN74" s="830"/>
      <c r="AO74" s="830"/>
      <c r="AP74" s="830" t="s">
        <v>551</v>
      </c>
      <c r="AQ74" s="830"/>
      <c r="AR74" s="830"/>
      <c r="AS74" s="830"/>
      <c r="AT74" s="830"/>
      <c r="AU74" s="830" t="s">
        <v>551</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t="s">
        <v>559</v>
      </c>
      <c r="C75" s="874"/>
      <c r="D75" s="874"/>
      <c r="E75" s="874"/>
      <c r="F75" s="874"/>
      <c r="G75" s="874"/>
      <c r="H75" s="874"/>
      <c r="I75" s="874"/>
      <c r="J75" s="874"/>
      <c r="K75" s="874"/>
      <c r="L75" s="874"/>
      <c r="M75" s="874"/>
      <c r="N75" s="874"/>
      <c r="O75" s="874"/>
      <c r="P75" s="875"/>
      <c r="Q75" s="877">
        <v>171</v>
      </c>
      <c r="R75" s="878"/>
      <c r="S75" s="878"/>
      <c r="T75" s="878"/>
      <c r="U75" s="834"/>
      <c r="V75" s="879">
        <v>154</v>
      </c>
      <c r="W75" s="878"/>
      <c r="X75" s="878"/>
      <c r="Y75" s="878"/>
      <c r="Z75" s="834"/>
      <c r="AA75" s="879">
        <v>16</v>
      </c>
      <c r="AB75" s="878"/>
      <c r="AC75" s="878"/>
      <c r="AD75" s="878"/>
      <c r="AE75" s="834"/>
      <c r="AF75" s="879">
        <v>16</v>
      </c>
      <c r="AG75" s="878"/>
      <c r="AH75" s="878"/>
      <c r="AI75" s="878"/>
      <c r="AJ75" s="834"/>
      <c r="AK75" s="879" t="s">
        <v>551</v>
      </c>
      <c r="AL75" s="878"/>
      <c r="AM75" s="878"/>
      <c r="AN75" s="878"/>
      <c r="AO75" s="834"/>
      <c r="AP75" s="879" t="s">
        <v>551</v>
      </c>
      <c r="AQ75" s="878"/>
      <c r="AR75" s="878"/>
      <c r="AS75" s="878"/>
      <c r="AT75" s="834"/>
      <c r="AU75" s="879" t="s">
        <v>551</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t="s">
        <v>560</v>
      </c>
      <c r="C76" s="874"/>
      <c r="D76" s="874"/>
      <c r="E76" s="874"/>
      <c r="F76" s="874"/>
      <c r="G76" s="874"/>
      <c r="H76" s="874"/>
      <c r="I76" s="874"/>
      <c r="J76" s="874"/>
      <c r="K76" s="874"/>
      <c r="L76" s="874"/>
      <c r="M76" s="874"/>
      <c r="N76" s="874"/>
      <c r="O76" s="874"/>
      <c r="P76" s="875"/>
      <c r="Q76" s="877">
        <v>196156</v>
      </c>
      <c r="R76" s="878"/>
      <c r="S76" s="878"/>
      <c r="T76" s="878"/>
      <c r="U76" s="834"/>
      <c r="V76" s="879">
        <v>192212</v>
      </c>
      <c r="W76" s="878"/>
      <c r="X76" s="878"/>
      <c r="Y76" s="878"/>
      <c r="Z76" s="834"/>
      <c r="AA76" s="879">
        <v>3944</v>
      </c>
      <c r="AB76" s="878"/>
      <c r="AC76" s="878"/>
      <c r="AD76" s="878"/>
      <c r="AE76" s="834"/>
      <c r="AF76" s="879">
        <v>3944</v>
      </c>
      <c r="AG76" s="878"/>
      <c r="AH76" s="878"/>
      <c r="AI76" s="878"/>
      <c r="AJ76" s="834"/>
      <c r="AK76" s="879">
        <v>1663</v>
      </c>
      <c r="AL76" s="878"/>
      <c r="AM76" s="878"/>
      <c r="AN76" s="878"/>
      <c r="AO76" s="834"/>
      <c r="AP76" s="879" t="s">
        <v>551</v>
      </c>
      <c r="AQ76" s="878"/>
      <c r="AR76" s="878"/>
      <c r="AS76" s="878"/>
      <c r="AT76" s="834"/>
      <c r="AU76" s="879" t="s">
        <v>551</v>
      </c>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379</v>
      </c>
      <c r="B88" s="789" t="s">
        <v>403</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4592</v>
      </c>
      <c r="AG88" s="844"/>
      <c r="AH88" s="844"/>
      <c r="AI88" s="844"/>
      <c r="AJ88" s="844"/>
      <c r="AK88" s="841"/>
      <c r="AL88" s="841"/>
      <c r="AM88" s="841"/>
      <c r="AN88" s="841"/>
      <c r="AO88" s="841"/>
      <c r="AP88" s="844">
        <v>1235</v>
      </c>
      <c r="AQ88" s="844"/>
      <c r="AR88" s="844"/>
      <c r="AS88" s="844"/>
      <c r="AT88" s="844"/>
      <c r="AU88" s="844">
        <v>86</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379</v>
      </c>
      <c r="BR102" s="789" t="s">
        <v>404</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405</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406</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407</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408</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409</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410</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411</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412</v>
      </c>
      <c r="AB109" s="893"/>
      <c r="AC109" s="893"/>
      <c r="AD109" s="893"/>
      <c r="AE109" s="894"/>
      <c r="AF109" s="892" t="s">
        <v>413</v>
      </c>
      <c r="AG109" s="893"/>
      <c r="AH109" s="893"/>
      <c r="AI109" s="893"/>
      <c r="AJ109" s="894"/>
      <c r="AK109" s="892" t="s">
        <v>295</v>
      </c>
      <c r="AL109" s="893"/>
      <c r="AM109" s="893"/>
      <c r="AN109" s="893"/>
      <c r="AO109" s="894"/>
      <c r="AP109" s="892" t="s">
        <v>414</v>
      </c>
      <c r="AQ109" s="893"/>
      <c r="AR109" s="893"/>
      <c r="AS109" s="893"/>
      <c r="AT109" s="895"/>
      <c r="AU109" s="912" t="s">
        <v>411</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412</v>
      </c>
      <c r="BR109" s="893"/>
      <c r="BS109" s="893"/>
      <c r="BT109" s="893"/>
      <c r="BU109" s="894"/>
      <c r="BV109" s="892" t="s">
        <v>413</v>
      </c>
      <c r="BW109" s="893"/>
      <c r="BX109" s="893"/>
      <c r="BY109" s="893"/>
      <c r="BZ109" s="894"/>
      <c r="CA109" s="892" t="s">
        <v>295</v>
      </c>
      <c r="CB109" s="893"/>
      <c r="CC109" s="893"/>
      <c r="CD109" s="893"/>
      <c r="CE109" s="894"/>
      <c r="CF109" s="913" t="s">
        <v>414</v>
      </c>
      <c r="CG109" s="913"/>
      <c r="CH109" s="913"/>
      <c r="CI109" s="913"/>
      <c r="CJ109" s="913"/>
      <c r="CK109" s="892" t="s">
        <v>415</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412</v>
      </c>
      <c r="DH109" s="893"/>
      <c r="DI109" s="893"/>
      <c r="DJ109" s="893"/>
      <c r="DK109" s="894"/>
      <c r="DL109" s="892" t="s">
        <v>413</v>
      </c>
      <c r="DM109" s="893"/>
      <c r="DN109" s="893"/>
      <c r="DO109" s="893"/>
      <c r="DP109" s="894"/>
      <c r="DQ109" s="892" t="s">
        <v>295</v>
      </c>
      <c r="DR109" s="893"/>
      <c r="DS109" s="893"/>
      <c r="DT109" s="893"/>
      <c r="DU109" s="894"/>
      <c r="DV109" s="892" t="s">
        <v>414</v>
      </c>
      <c r="DW109" s="893"/>
      <c r="DX109" s="893"/>
      <c r="DY109" s="893"/>
      <c r="DZ109" s="895"/>
    </row>
    <row r="110" spans="1:131" s="218" customFormat="1" ht="26.25" customHeight="1" x14ac:dyDescent="0.15">
      <c r="A110" s="896" t="s">
        <v>416</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373170</v>
      </c>
      <c r="AB110" s="900"/>
      <c r="AC110" s="900"/>
      <c r="AD110" s="900"/>
      <c r="AE110" s="901"/>
      <c r="AF110" s="902">
        <v>365498</v>
      </c>
      <c r="AG110" s="900"/>
      <c r="AH110" s="900"/>
      <c r="AI110" s="900"/>
      <c r="AJ110" s="901"/>
      <c r="AK110" s="902">
        <v>373048</v>
      </c>
      <c r="AL110" s="900"/>
      <c r="AM110" s="900"/>
      <c r="AN110" s="900"/>
      <c r="AO110" s="901"/>
      <c r="AP110" s="903">
        <v>9.9</v>
      </c>
      <c r="AQ110" s="904"/>
      <c r="AR110" s="904"/>
      <c r="AS110" s="904"/>
      <c r="AT110" s="905"/>
      <c r="AU110" s="906" t="s">
        <v>69</v>
      </c>
      <c r="AV110" s="907"/>
      <c r="AW110" s="907"/>
      <c r="AX110" s="907"/>
      <c r="AY110" s="907"/>
      <c r="AZ110" s="929" t="s">
        <v>417</v>
      </c>
      <c r="BA110" s="897"/>
      <c r="BB110" s="897"/>
      <c r="BC110" s="897"/>
      <c r="BD110" s="897"/>
      <c r="BE110" s="897"/>
      <c r="BF110" s="897"/>
      <c r="BG110" s="897"/>
      <c r="BH110" s="897"/>
      <c r="BI110" s="897"/>
      <c r="BJ110" s="897"/>
      <c r="BK110" s="897"/>
      <c r="BL110" s="897"/>
      <c r="BM110" s="897"/>
      <c r="BN110" s="897"/>
      <c r="BO110" s="897"/>
      <c r="BP110" s="898"/>
      <c r="BQ110" s="930">
        <v>4605409</v>
      </c>
      <c r="BR110" s="931"/>
      <c r="BS110" s="931"/>
      <c r="BT110" s="931"/>
      <c r="BU110" s="931"/>
      <c r="BV110" s="931">
        <v>5160610</v>
      </c>
      <c r="BW110" s="931"/>
      <c r="BX110" s="931"/>
      <c r="BY110" s="931"/>
      <c r="BZ110" s="931"/>
      <c r="CA110" s="931">
        <v>6966321</v>
      </c>
      <c r="CB110" s="931"/>
      <c r="CC110" s="931"/>
      <c r="CD110" s="931"/>
      <c r="CE110" s="931"/>
      <c r="CF110" s="944">
        <v>184.3</v>
      </c>
      <c r="CG110" s="945"/>
      <c r="CH110" s="945"/>
      <c r="CI110" s="945"/>
      <c r="CJ110" s="945"/>
      <c r="CK110" s="946" t="s">
        <v>418</v>
      </c>
      <c r="CL110" s="947"/>
      <c r="CM110" s="929" t="s">
        <v>419</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420</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421</v>
      </c>
      <c r="BA111" s="923"/>
      <c r="BB111" s="923"/>
      <c r="BC111" s="923"/>
      <c r="BD111" s="923"/>
      <c r="BE111" s="923"/>
      <c r="BF111" s="923"/>
      <c r="BG111" s="923"/>
      <c r="BH111" s="923"/>
      <c r="BI111" s="923"/>
      <c r="BJ111" s="923"/>
      <c r="BK111" s="923"/>
      <c r="BL111" s="923"/>
      <c r="BM111" s="923"/>
      <c r="BN111" s="923"/>
      <c r="BO111" s="923"/>
      <c r="BP111" s="924"/>
      <c r="BQ111" s="925">
        <v>70604</v>
      </c>
      <c r="BR111" s="926"/>
      <c r="BS111" s="926"/>
      <c r="BT111" s="926"/>
      <c r="BU111" s="926"/>
      <c r="BV111" s="926">
        <v>1117</v>
      </c>
      <c r="BW111" s="926"/>
      <c r="BX111" s="926"/>
      <c r="BY111" s="926"/>
      <c r="BZ111" s="926"/>
      <c r="CA111" s="926" t="s">
        <v>122</v>
      </c>
      <c r="CB111" s="926"/>
      <c r="CC111" s="926"/>
      <c r="CD111" s="926"/>
      <c r="CE111" s="926"/>
      <c r="CF111" s="920" t="s">
        <v>122</v>
      </c>
      <c r="CG111" s="921"/>
      <c r="CH111" s="921"/>
      <c r="CI111" s="921"/>
      <c r="CJ111" s="921"/>
      <c r="CK111" s="948"/>
      <c r="CL111" s="949"/>
      <c r="CM111" s="922" t="s">
        <v>422</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423</v>
      </c>
      <c r="B112" s="953"/>
      <c r="C112" s="923" t="s">
        <v>424</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425</v>
      </c>
      <c r="BA112" s="923"/>
      <c r="BB112" s="923"/>
      <c r="BC112" s="923"/>
      <c r="BD112" s="923"/>
      <c r="BE112" s="923"/>
      <c r="BF112" s="923"/>
      <c r="BG112" s="923"/>
      <c r="BH112" s="923"/>
      <c r="BI112" s="923"/>
      <c r="BJ112" s="923"/>
      <c r="BK112" s="923"/>
      <c r="BL112" s="923"/>
      <c r="BM112" s="923"/>
      <c r="BN112" s="923"/>
      <c r="BO112" s="923"/>
      <c r="BP112" s="924"/>
      <c r="BQ112" s="925">
        <v>1816139</v>
      </c>
      <c r="BR112" s="926"/>
      <c r="BS112" s="926"/>
      <c r="BT112" s="926"/>
      <c r="BU112" s="926"/>
      <c r="BV112" s="926">
        <v>1714151</v>
      </c>
      <c r="BW112" s="926"/>
      <c r="BX112" s="926"/>
      <c r="BY112" s="926"/>
      <c r="BZ112" s="926"/>
      <c r="CA112" s="926">
        <v>2224180</v>
      </c>
      <c r="CB112" s="926"/>
      <c r="CC112" s="926"/>
      <c r="CD112" s="926"/>
      <c r="CE112" s="926"/>
      <c r="CF112" s="920">
        <v>58.9</v>
      </c>
      <c r="CG112" s="921"/>
      <c r="CH112" s="921"/>
      <c r="CI112" s="921"/>
      <c r="CJ112" s="921"/>
      <c r="CK112" s="948"/>
      <c r="CL112" s="949"/>
      <c r="CM112" s="922" t="s">
        <v>426</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427</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164528</v>
      </c>
      <c r="AB113" s="938"/>
      <c r="AC113" s="938"/>
      <c r="AD113" s="938"/>
      <c r="AE113" s="939"/>
      <c r="AF113" s="940">
        <v>159663</v>
      </c>
      <c r="AG113" s="938"/>
      <c r="AH113" s="938"/>
      <c r="AI113" s="938"/>
      <c r="AJ113" s="939"/>
      <c r="AK113" s="940">
        <v>138102</v>
      </c>
      <c r="AL113" s="938"/>
      <c r="AM113" s="938"/>
      <c r="AN113" s="938"/>
      <c r="AO113" s="939"/>
      <c r="AP113" s="941">
        <v>3.7</v>
      </c>
      <c r="AQ113" s="942"/>
      <c r="AR113" s="942"/>
      <c r="AS113" s="942"/>
      <c r="AT113" s="943"/>
      <c r="AU113" s="908"/>
      <c r="AV113" s="909"/>
      <c r="AW113" s="909"/>
      <c r="AX113" s="909"/>
      <c r="AY113" s="909"/>
      <c r="AZ113" s="922" t="s">
        <v>428</v>
      </c>
      <c r="BA113" s="923"/>
      <c r="BB113" s="923"/>
      <c r="BC113" s="923"/>
      <c r="BD113" s="923"/>
      <c r="BE113" s="923"/>
      <c r="BF113" s="923"/>
      <c r="BG113" s="923"/>
      <c r="BH113" s="923"/>
      <c r="BI113" s="923"/>
      <c r="BJ113" s="923"/>
      <c r="BK113" s="923"/>
      <c r="BL113" s="923"/>
      <c r="BM113" s="923"/>
      <c r="BN113" s="923"/>
      <c r="BO113" s="923"/>
      <c r="BP113" s="924"/>
      <c r="BQ113" s="925">
        <v>77340</v>
      </c>
      <c r="BR113" s="926"/>
      <c r="BS113" s="926"/>
      <c r="BT113" s="926"/>
      <c r="BU113" s="926"/>
      <c r="BV113" s="926">
        <v>78709</v>
      </c>
      <c r="BW113" s="926"/>
      <c r="BX113" s="926"/>
      <c r="BY113" s="926"/>
      <c r="BZ113" s="926"/>
      <c r="CA113" s="926">
        <v>85691</v>
      </c>
      <c r="CB113" s="926"/>
      <c r="CC113" s="926"/>
      <c r="CD113" s="926"/>
      <c r="CE113" s="926"/>
      <c r="CF113" s="920">
        <v>2.2999999999999998</v>
      </c>
      <c r="CG113" s="921"/>
      <c r="CH113" s="921"/>
      <c r="CI113" s="921"/>
      <c r="CJ113" s="921"/>
      <c r="CK113" s="948"/>
      <c r="CL113" s="949"/>
      <c r="CM113" s="922" t="s">
        <v>429</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430</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13872</v>
      </c>
      <c r="AB114" s="959"/>
      <c r="AC114" s="959"/>
      <c r="AD114" s="959"/>
      <c r="AE114" s="960"/>
      <c r="AF114" s="961">
        <v>14117</v>
      </c>
      <c r="AG114" s="959"/>
      <c r="AH114" s="959"/>
      <c r="AI114" s="959"/>
      <c r="AJ114" s="960"/>
      <c r="AK114" s="961">
        <v>13317</v>
      </c>
      <c r="AL114" s="959"/>
      <c r="AM114" s="959"/>
      <c r="AN114" s="959"/>
      <c r="AO114" s="960"/>
      <c r="AP114" s="962">
        <v>0.4</v>
      </c>
      <c r="AQ114" s="963"/>
      <c r="AR114" s="963"/>
      <c r="AS114" s="963"/>
      <c r="AT114" s="964"/>
      <c r="AU114" s="908"/>
      <c r="AV114" s="909"/>
      <c r="AW114" s="909"/>
      <c r="AX114" s="909"/>
      <c r="AY114" s="909"/>
      <c r="AZ114" s="922" t="s">
        <v>431</v>
      </c>
      <c r="BA114" s="923"/>
      <c r="BB114" s="923"/>
      <c r="BC114" s="923"/>
      <c r="BD114" s="923"/>
      <c r="BE114" s="923"/>
      <c r="BF114" s="923"/>
      <c r="BG114" s="923"/>
      <c r="BH114" s="923"/>
      <c r="BI114" s="923"/>
      <c r="BJ114" s="923"/>
      <c r="BK114" s="923"/>
      <c r="BL114" s="923"/>
      <c r="BM114" s="923"/>
      <c r="BN114" s="923"/>
      <c r="BO114" s="923"/>
      <c r="BP114" s="924"/>
      <c r="BQ114" s="925">
        <v>779726</v>
      </c>
      <c r="BR114" s="926"/>
      <c r="BS114" s="926"/>
      <c r="BT114" s="926"/>
      <c r="BU114" s="926"/>
      <c r="BV114" s="926">
        <v>652177</v>
      </c>
      <c r="BW114" s="926"/>
      <c r="BX114" s="926"/>
      <c r="BY114" s="926"/>
      <c r="BZ114" s="926"/>
      <c r="CA114" s="926">
        <v>530575</v>
      </c>
      <c r="CB114" s="926"/>
      <c r="CC114" s="926"/>
      <c r="CD114" s="926"/>
      <c r="CE114" s="926"/>
      <c r="CF114" s="920">
        <v>14</v>
      </c>
      <c r="CG114" s="921"/>
      <c r="CH114" s="921"/>
      <c r="CI114" s="921"/>
      <c r="CJ114" s="921"/>
      <c r="CK114" s="948"/>
      <c r="CL114" s="949"/>
      <c r="CM114" s="922" t="s">
        <v>432</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433</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11327</v>
      </c>
      <c r="AB115" s="938"/>
      <c r="AC115" s="938"/>
      <c r="AD115" s="938"/>
      <c r="AE115" s="939"/>
      <c r="AF115" s="940">
        <v>1117</v>
      </c>
      <c r="AG115" s="938"/>
      <c r="AH115" s="938"/>
      <c r="AI115" s="938"/>
      <c r="AJ115" s="939"/>
      <c r="AK115" s="940">
        <v>1117</v>
      </c>
      <c r="AL115" s="938"/>
      <c r="AM115" s="938"/>
      <c r="AN115" s="938"/>
      <c r="AO115" s="939"/>
      <c r="AP115" s="941">
        <v>0</v>
      </c>
      <c r="AQ115" s="942"/>
      <c r="AR115" s="942"/>
      <c r="AS115" s="942"/>
      <c r="AT115" s="943"/>
      <c r="AU115" s="908"/>
      <c r="AV115" s="909"/>
      <c r="AW115" s="909"/>
      <c r="AX115" s="909"/>
      <c r="AY115" s="909"/>
      <c r="AZ115" s="922" t="s">
        <v>434</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435</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v>1022</v>
      </c>
      <c r="AL116" s="959"/>
      <c r="AM116" s="959"/>
      <c r="AN116" s="959"/>
      <c r="AO116" s="960"/>
      <c r="AP116" s="962">
        <v>0</v>
      </c>
      <c r="AQ116" s="963"/>
      <c r="AR116" s="963"/>
      <c r="AS116" s="963"/>
      <c r="AT116" s="964"/>
      <c r="AU116" s="908"/>
      <c r="AV116" s="909"/>
      <c r="AW116" s="909"/>
      <c r="AX116" s="909"/>
      <c r="AY116" s="909"/>
      <c r="AZ116" s="967" t="s">
        <v>437</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438</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178</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439</v>
      </c>
      <c r="Z117" s="894"/>
      <c r="AA117" s="978">
        <v>562897</v>
      </c>
      <c r="AB117" s="979"/>
      <c r="AC117" s="979"/>
      <c r="AD117" s="979"/>
      <c r="AE117" s="980"/>
      <c r="AF117" s="981">
        <v>540395</v>
      </c>
      <c r="AG117" s="979"/>
      <c r="AH117" s="979"/>
      <c r="AI117" s="979"/>
      <c r="AJ117" s="980"/>
      <c r="AK117" s="981">
        <v>526606</v>
      </c>
      <c r="AL117" s="979"/>
      <c r="AM117" s="979"/>
      <c r="AN117" s="979"/>
      <c r="AO117" s="980"/>
      <c r="AP117" s="982"/>
      <c r="AQ117" s="983"/>
      <c r="AR117" s="983"/>
      <c r="AS117" s="983"/>
      <c r="AT117" s="984"/>
      <c r="AU117" s="908"/>
      <c r="AV117" s="909"/>
      <c r="AW117" s="909"/>
      <c r="AX117" s="909"/>
      <c r="AY117" s="909"/>
      <c r="AZ117" s="974" t="s">
        <v>440</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441</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415</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412</v>
      </c>
      <c r="AB118" s="893"/>
      <c r="AC118" s="893"/>
      <c r="AD118" s="893"/>
      <c r="AE118" s="894"/>
      <c r="AF118" s="892" t="s">
        <v>413</v>
      </c>
      <c r="AG118" s="893"/>
      <c r="AH118" s="893"/>
      <c r="AI118" s="893"/>
      <c r="AJ118" s="894"/>
      <c r="AK118" s="892" t="s">
        <v>295</v>
      </c>
      <c r="AL118" s="893"/>
      <c r="AM118" s="893"/>
      <c r="AN118" s="893"/>
      <c r="AO118" s="894"/>
      <c r="AP118" s="970" t="s">
        <v>414</v>
      </c>
      <c r="AQ118" s="971"/>
      <c r="AR118" s="971"/>
      <c r="AS118" s="971"/>
      <c r="AT118" s="972"/>
      <c r="AU118" s="908"/>
      <c r="AV118" s="909"/>
      <c r="AW118" s="909"/>
      <c r="AX118" s="909"/>
      <c r="AY118" s="909"/>
      <c r="AZ118" s="973" t="s">
        <v>442</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443</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v>70604</v>
      </c>
      <c r="DH118" s="959"/>
      <c r="DI118" s="959"/>
      <c r="DJ118" s="959"/>
      <c r="DK118" s="960"/>
      <c r="DL118" s="961">
        <v>1117</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418</v>
      </c>
      <c r="B119" s="947"/>
      <c r="C119" s="929" t="s">
        <v>419</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178</v>
      </c>
      <c r="BA119" s="239"/>
      <c r="BB119" s="239"/>
      <c r="BC119" s="239"/>
      <c r="BD119" s="239"/>
      <c r="BE119" s="239"/>
      <c r="BF119" s="239"/>
      <c r="BG119" s="239"/>
      <c r="BH119" s="239"/>
      <c r="BI119" s="239"/>
      <c r="BJ119" s="239"/>
      <c r="BK119" s="239"/>
      <c r="BL119" s="239"/>
      <c r="BM119" s="239"/>
      <c r="BN119" s="239"/>
      <c r="BO119" s="977" t="s">
        <v>444</v>
      </c>
      <c r="BP119" s="1005"/>
      <c r="BQ119" s="999">
        <v>7349218</v>
      </c>
      <c r="BR119" s="1000"/>
      <c r="BS119" s="1000"/>
      <c r="BT119" s="1000"/>
      <c r="BU119" s="1000"/>
      <c r="BV119" s="1000">
        <v>7606764</v>
      </c>
      <c r="BW119" s="1000"/>
      <c r="BX119" s="1000"/>
      <c r="BY119" s="1000"/>
      <c r="BZ119" s="1000"/>
      <c r="CA119" s="1000">
        <v>9806767</v>
      </c>
      <c r="CB119" s="1000"/>
      <c r="CC119" s="1000"/>
      <c r="CD119" s="1000"/>
      <c r="CE119" s="1000"/>
      <c r="CF119" s="1001"/>
      <c r="CG119" s="1002"/>
      <c r="CH119" s="1002"/>
      <c r="CI119" s="1002"/>
      <c r="CJ119" s="1003"/>
      <c r="CK119" s="950"/>
      <c r="CL119" s="951"/>
      <c r="CM119" s="973" t="s">
        <v>445</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7"/>
      <c r="B120" s="949"/>
      <c r="C120" s="922" t="s">
        <v>422</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446</v>
      </c>
      <c r="AV120" s="992"/>
      <c r="AW120" s="992"/>
      <c r="AX120" s="992"/>
      <c r="AY120" s="993"/>
      <c r="AZ120" s="929" t="s">
        <v>447</v>
      </c>
      <c r="BA120" s="897"/>
      <c r="BB120" s="897"/>
      <c r="BC120" s="897"/>
      <c r="BD120" s="897"/>
      <c r="BE120" s="897"/>
      <c r="BF120" s="897"/>
      <c r="BG120" s="897"/>
      <c r="BH120" s="897"/>
      <c r="BI120" s="897"/>
      <c r="BJ120" s="897"/>
      <c r="BK120" s="897"/>
      <c r="BL120" s="897"/>
      <c r="BM120" s="897"/>
      <c r="BN120" s="897"/>
      <c r="BO120" s="897"/>
      <c r="BP120" s="898"/>
      <c r="BQ120" s="930">
        <v>4048089</v>
      </c>
      <c r="BR120" s="931"/>
      <c r="BS120" s="931"/>
      <c r="BT120" s="931"/>
      <c r="BU120" s="931"/>
      <c r="BV120" s="931">
        <v>4136618</v>
      </c>
      <c r="BW120" s="931"/>
      <c r="BX120" s="931"/>
      <c r="BY120" s="931"/>
      <c r="BZ120" s="931"/>
      <c r="CA120" s="931">
        <v>4171773</v>
      </c>
      <c r="CB120" s="931"/>
      <c r="CC120" s="931"/>
      <c r="CD120" s="931"/>
      <c r="CE120" s="931"/>
      <c r="CF120" s="944">
        <v>110.4</v>
      </c>
      <c r="CG120" s="945"/>
      <c r="CH120" s="945"/>
      <c r="CI120" s="945"/>
      <c r="CJ120" s="945"/>
      <c r="CK120" s="1006" t="s">
        <v>448</v>
      </c>
      <c r="CL120" s="1007"/>
      <c r="CM120" s="1007"/>
      <c r="CN120" s="1007"/>
      <c r="CO120" s="1008"/>
      <c r="CP120" s="1014" t="s">
        <v>397</v>
      </c>
      <c r="CQ120" s="1015"/>
      <c r="CR120" s="1015"/>
      <c r="CS120" s="1015"/>
      <c r="CT120" s="1015"/>
      <c r="CU120" s="1015"/>
      <c r="CV120" s="1015"/>
      <c r="CW120" s="1015"/>
      <c r="CX120" s="1015"/>
      <c r="CY120" s="1015"/>
      <c r="CZ120" s="1015"/>
      <c r="DA120" s="1015"/>
      <c r="DB120" s="1015"/>
      <c r="DC120" s="1015"/>
      <c r="DD120" s="1015"/>
      <c r="DE120" s="1015"/>
      <c r="DF120" s="1016"/>
      <c r="DG120" s="930">
        <v>1637149</v>
      </c>
      <c r="DH120" s="931"/>
      <c r="DI120" s="931"/>
      <c r="DJ120" s="931"/>
      <c r="DK120" s="931"/>
      <c r="DL120" s="931">
        <v>1380813</v>
      </c>
      <c r="DM120" s="931"/>
      <c r="DN120" s="931"/>
      <c r="DO120" s="931"/>
      <c r="DP120" s="931"/>
      <c r="DQ120" s="931">
        <v>1863929</v>
      </c>
      <c r="DR120" s="931"/>
      <c r="DS120" s="931"/>
      <c r="DT120" s="931"/>
      <c r="DU120" s="931"/>
      <c r="DV120" s="932">
        <v>49.3</v>
      </c>
      <c r="DW120" s="932"/>
      <c r="DX120" s="932"/>
      <c r="DY120" s="932"/>
      <c r="DZ120" s="933"/>
    </row>
    <row r="121" spans="1:130" s="218" customFormat="1" ht="26.25" customHeight="1" x14ac:dyDescent="0.15">
      <c r="A121" s="1057"/>
      <c r="B121" s="949"/>
      <c r="C121" s="974" t="s">
        <v>449</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450</v>
      </c>
      <c r="BA121" s="923"/>
      <c r="BB121" s="923"/>
      <c r="BC121" s="923"/>
      <c r="BD121" s="923"/>
      <c r="BE121" s="923"/>
      <c r="BF121" s="923"/>
      <c r="BG121" s="923"/>
      <c r="BH121" s="923"/>
      <c r="BI121" s="923"/>
      <c r="BJ121" s="923"/>
      <c r="BK121" s="923"/>
      <c r="BL121" s="923"/>
      <c r="BM121" s="923"/>
      <c r="BN121" s="923"/>
      <c r="BO121" s="923"/>
      <c r="BP121" s="924"/>
      <c r="BQ121" s="925" t="s">
        <v>122</v>
      </c>
      <c r="BR121" s="926"/>
      <c r="BS121" s="926"/>
      <c r="BT121" s="926"/>
      <c r="BU121" s="926"/>
      <c r="BV121" s="926" t="s">
        <v>122</v>
      </c>
      <c r="BW121" s="926"/>
      <c r="BX121" s="926"/>
      <c r="BY121" s="926"/>
      <c r="BZ121" s="926"/>
      <c r="CA121" s="926" t="s">
        <v>122</v>
      </c>
      <c r="CB121" s="926"/>
      <c r="CC121" s="926"/>
      <c r="CD121" s="926"/>
      <c r="CE121" s="926"/>
      <c r="CF121" s="920" t="s">
        <v>122</v>
      </c>
      <c r="CG121" s="921"/>
      <c r="CH121" s="921"/>
      <c r="CI121" s="921"/>
      <c r="CJ121" s="921"/>
      <c r="CK121" s="1009"/>
      <c r="CL121" s="1010"/>
      <c r="CM121" s="1010"/>
      <c r="CN121" s="1010"/>
      <c r="CO121" s="1011"/>
      <c r="CP121" s="1019" t="s">
        <v>395</v>
      </c>
      <c r="CQ121" s="1020"/>
      <c r="CR121" s="1020"/>
      <c r="CS121" s="1020"/>
      <c r="CT121" s="1020"/>
      <c r="CU121" s="1020"/>
      <c r="CV121" s="1020"/>
      <c r="CW121" s="1020"/>
      <c r="CX121" s="1020"/>
      <c r="CY121" s="1020"/>
      <c r="CZ121" s="1020"/>
      <c r="DA121" s="1020"/>
      <c r="DB121" s="1020"/>
      <c r="DC121" s="1020"/>
      <c r="DD121" s="1020"/>
      <c r="DE121" s="1020"/>
      <c r="DF121" s="1021"/>
      <c r="DG121" s="925">
        <v>178990</v>
      </c>
      <c r="DH121" s="926"/>
      <c r="DI121" s="926"/>
      <c r="DJ121" s="926"/>
      <c r="DK121" s="926"/>
      <c r="DL121" s="926">
        <v>333338</v>
      </c>
      <c r="DM121" s="926"/>
      <c r="DN121" s="926"/>
      <c r="DO121" s="926"/>
      <c r="DP121" s="926"/>
      <c r="DQ121" s="926">
        <v>360251</v>
      </c>
      <c r="DR121" s="926"/>
      <c r="DS121" s="926"/>
      <c r="DT121" s="926"/>
      <c r="DU121" s="926"/>
      <c r="DV121" s="927">
        <v>9.5</v>
      </c>
      <c r="DW121" s="927"/>
      <c r="DX121" s="927"/>
      <c r="DY121" s="927"/>
      <c r="DZ121" s="928"/>
    </row>
    <row r="122" spans="1:130" s="218" customFormat="1" ht="26.25" customHeight="1" x14ac:dyDescent="0.15">
      <c r="A122" s="1057"/>
      <c r="B122" s="949"/>
      <c r="C122" s="922" t="s">
        <v>432</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451</v>
      </c>
      <c r="BA122" s="965"/>
      <c r="BB122" s="965"/>
      <c r="BC122" s="965"/>
      <c r="BD122" s="965"/>
      <c r="BE122" s="965"/>
      <c r="BF122" s="965"/>
      <c r="BG122" s="965"/>
      <c r="BH122" s="965"/>
      <c r="BI122" s="965"/>
      <c r="BJ122" s="965"/>
      <c r="BK122" s="965"/>
      <c r="BL122" s="965"/>
      <c r="BM122" s="965"/>
      <c r="BN122" s="965"/>
      <c r="BO122" s="965"/>
      <c r="BP122" s="966"/>
      <c r="BQ122" s="999">
        <v>4645096</v>
      </c>
      <c r="BR122" s="1000"/>
      <c r="BS122" s="1000"/>
      <c r="BT122" s="1000"/>
      <c r="BU122" s="1000"/>
      <c r="BV122" s="1000">
        <v>4382564</v>
      </c>
      <c r="BW122" s="1000"/>
      <c r="BX122" s="1000"/>
      <c r="BY122" s="1000"/>
      <c r="BZ122" s="1000"/>
      <c r="CA122" s="1000">
        <v>4534160</v>
      </c>
      <c r="CB122" s="1000"/>
      <c r="CC122" s="1000"/>
      <c r="CD122" s="1000"/>
      <c r="CE122" s="1000"/>
      <c r="CF122" s="1017">
        <v>120</v>
      </c>
      <c r="CG122" s="1018"/>
      <c r="CH122" s="1018"/>
      <c r="CI122" s="1018"/>
      <c r="CJ122" s="1018"/>
      <c r="CK122" s="1009"/>
      <c r="CL122" s="1010"/>
      <c r="CM122" s="1010"/>
      <c r="CN122" s="1010"/>
      <c r="CO122" s="1011"/>
      <c r="CP122" s="1019"/>
      <c r="CQ122" s="1020"/>
      <c r="CR122" s="1020"/>
      <c r="CS122" s="1020"/>
      <c r="CT122" s="1020"/>
      <c r="CU122" s="1020"/>
      <c r="CV122" s="1020"/>
      <c r="CW122" s="1020"/>
      <c r="CX122" s="1020"/>
      <c r="CY122" s="1020"/>
      <c r="CZ122" s="1020"/>
      <c r="DA122" s="1020"/>
      <c r="DB122" s="1020"/>
      <c r="DC122" s="1020"/>
      <c r="DD122" s="1020"/>
      <c r="DE122" s="1020"/>
      <c r="DF122" s="1021"/>
      <c r="DG122" s="925"/>
      <c r="DH122" s="926"/>
      <c r="DI122" s="926"/>
      <c r="DJ122" s="926"/>
      <c r="DK122" s="926"/>
      <c r="DL122" s="926"/>
      <c r="DM122" s="926"/>
      <c r="DN122" s="926"/>
      <c r="DO122" s="926"/>
      <c r="DP122" s="926"/>
      <c r="DQ122" s="926"/>
      <c r="DR122" s="926"/>
      <c r="DS122" s="926"/>
      <c r="DT122" s="926"/>
      <c r="DU122" s="926"/>
      <c r="DV122" s="927"/>
      <c r="DW122" s="927"/>
      <c r="DX122" s="927"/>
      <c r="DY122" s="927"/>
      <c r="DZ122" s="928"/>
    </row>
    <row r="123" spans="1:130" s="218" customFormat="1" ht="26.25" customHeight="1" x14ac:dyDescent="0.15">
      <c r="A123" s="1057"/>
      <c r="B123" s="949"/>
      <c r="C123" s="922" t="s">
        <v>438</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4646</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178</v>
      </c>
      <c r="BA123" s="239"/>
      <c r="BB123" s="239"/>
      <c r="BC123" s="239"/>
      <c r="BD123" s="239"/>
      <c r="BE123" s="239"/>
      <c r="BF123" s="239"/>
      <c r="BG123" s="239"/>
      <c r="BH123" s="239"/>
      <c r="BI123" s="239"/>
      <c r="BJ123" s="239"/>
      <c r="BK123" s="239"/>
      <c r="BL123" s="239"/>
      <c r="BM123" s="239"/>
      <c r="BN123" s="239"/>
      <c r="BO123" s="977" t="s">
        <v>452</v>
      </c>
      <c r="BP123" s="1005"/>
      <c r="BQ123" s="1063">
        <v>8693185</v>
      </c>
      <c r="BR123" s="1064"/>
      <c r="BS123" s="1064"/>
      <c r="BT123" s="1064"/>
      <c r="BU123" s="1064"/>
      <c r="BV123" s="1064">
        <v>8519182</v>
      </c>
      <c r="BW123" s="1064"/>
      <c r="BX123" s="1064"/>
      <c r="BY123" s="1064"/>
      <c r="BZ123" s="1064"/>
      <c r="CA123" s="1064">
        <v>8705933</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18" customFormat="1" ht="26.25" customHeight="1" thickBot="1" x14ac:dyDescent="0.2">
      <c r="A124" s="1057"/>
      <c r="B124" s="949"/>
      <c r="C124" s="922" t="s">
        <v>441</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453</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v>29.1</v>
      </c>
      <c r="CB124" s="1027"/>
      <c r="CC124" s="1027"/>
      <c r="CD124" s="1027"/>
      <c r="CE124" s="1027"/>
      <c r="CF124" s="1028"/>
      <c r="CG124" s="1029"/>
      <c r="CH124" s="1029"/>
      <c r="CI124" s="1029"/>
      <c r="CJ124" s="1030"/>
      <c r="CK124" s="1012"/>
      <c r="CL124" s="1012"/>
      <c r="CM124" s="1012"/>
      <c r="CN124" s="1012"/>
      <c r="CO124" s="1013"/>
      <c r="CP124" s="1019" t="s">
        <v>454</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443</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v>6681</v>
      </c>
      <c r="AB125" s="959"/>
      <c r="AC125" s="959"/>
      <c r="AD125" s="959"/>
      <c r="AE125" s="960"/>
      <c r="AF125" s="961">
        <v>1117</v>
      </c>
      <c r="AG125" s="959"/>
      <c r="AH125" s="959"/>
      <c r="AI125" s="959"/>
      <c r="AJ125" s="960"/>
      <c r="AK125" s="961">
        <v>1117</v>
      </c>
      <c r="AL125" s="959"/>
      <c r="AM125" s="959"/>
      <c r="AN125" s="959"/>
      <c r="AO125" s="960"/>
      <c r="AP125" s="962">
        <v>0</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455</v>
      </c>
      <c r="CL125" s="1007"/>
      <c r="CM125" s="1007"/>
      <c r="CN125" s="1007"/>
      <c r="CO125" s="1008"/>
      <c r="CP125" s="929" t="s">
        <v>456</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445</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457</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458</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459</v>
      </c>
      <c r="AY127" s="1032"/>
      <c r="AZ127" s="1032"/>
      <c r="BA127" s="1032"/>
      <c r="BB127" s="1032"/>
      <c r="BC127" s="1032"/>
      <c r="BD127" s="1032"/>
      <c r="BE127" s="1033"/>
      <c r="BF127" s="1034" t="s">
        <v>460</v>
      </c>
      <c r="BG127" s="1032"/>
      <c r="BH127" s="1032"/>
      <c r="BI127" s="1032"/>
      <c r="BJ127" s="1032"/>
      <c r="BK127" s="1032"/>
      <c r="BL127" s="1033"/>
      <c r="BM127" s="1034" t="s">
        <v>461</v>
      </c>
      <c r="BN127" s="1032"/>
      <c r="BO127" s="1032"/>
      <c r="BP127" s="1032"/>
      <c r="BQ127" s="1032"/>
      <c r="BR127" s="1032"/>
      <c r="BS127" s="1033"/>
      <c r="BT127" s="1034" t="s">
        <v>462</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463</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464</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465</v>
      </c>
      <c r="X128" s="1043"/>
      <c r="Y128" s="1043"/>
      <c r="Z128" s="1044"/>
      <c r="AA128" s="1045" t="s">
        <v>122</v>
      </c>
      <c r="AB128" s="1046"/>
      <c r="AC128" s="1046"/>
      <c r="AD128" s="1046"/>
      <c r="AE128" s="1047"/>
      <c r="AF128" s="1048" t="s">
        <v>122</v>
      </c>
      <c r="AG128" s="1046"/>
      <c r="AH128" s="1046"/>
      <c r="AI128" s="1046"/>
      <c r="AJ128" s="1047"/>
      <c r="AK128" s="1048" t="s">
        <v>122</v>
      </c>
      <c r="AL128" s="1046"/>
      <c r="AM128" s="1046"/>
      <c r="AN128" s="1046"/>
      <c r="AO128" s="1047"/>
      <c r="AP128" s="1049"/>
      <c r="AQ128" s="1050"/>
      <c r="AR128" s="1050"/>
      <c r="AS128" s="1050"/>
      <c r="AT128" s="1051"/>
      <c r="AU128" s="220"/>
      <c r="AV128" s="220"/>
      <c r="AW128" s="220"/>
      <c r="AX128" s="896" t="s">
        <v>466</v>
      </c>
      <c r="AY128" s="897"/>
      <c r="AZ128" s="897"/>
      <c r="BA128" s="897"/>
      <c r="BB128" s="897"/>
      <c r="BC128" s="897"/>
      <c r="BD128" s="897"/>
      <c r="BE128" s="898"/>
      <c r="BF128" s="1052" t="s">
        <v>122</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467</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468</v>
      </c>
      <c r="X129" s="1071"/>
      <c r="Y129" s="1071"/>
      <c r="Z129" s="1072"/>
      <c r="AA129" s="958">
        <v>4149551</v>
      </c>
      <c r="AB129" s="959"/>
      <c r="AC129" s="959"/>
      <c r="AD129" s="959"/>
      <c r="AE129" s="960"/>
      <c r="AF129" s="961">
        <v>4052647</v>
      </c>
      <c r="AG129" s="959"/>
      <c r="AH129" s="959"/>
      <c r="AI129" s="959"/>
      <c r="AJ129" s="960"/>
      <c r="AK129" s="961">
        <v>4179255</v>
      </c>
      <c r="AL129" s="959"/>
      <c r="AM129" s="959"/>
      <c r="AN129" s="959"/>
      <c r="AO129" s="960"/>
      <c r="AP129" s="1073"/>
      <c r="AQ129" s="1074"/>
      <c r="AR129" s="1074"/>
      <c r="AS129" s="1074"/>
      <c r="AT129" s="1075"/>
      <c r="AU129" s="221"/>
      <c r="AV129" s="221"/>
      <c r="AW129" s="221"/>
      <c r="AX129" s="1065" t="s">
        <v>469</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470</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471</v>
      </c>
      <c r="X130" s="1071"/>
      <c r="Y130" s="1071"/>
      <c r="Z130" s="1072"/>
      <c r="AA130" s="958">
        <v>403214</v>
      </c>
      <c r="AB130" s="959"/>
      <c r="AC130" s="959"/>
      <c r="AD130" s="959"/>
      <c r="AE130" s="960"/>
      <c r="AF130" s="961">
        <v>406949</v>
      </c>
      <c r="AG130" s="959"/>
      <c r="AH130" s="959"/>
      <c r="AI130" s="959"/>
      <c r="AJ130" s="960"/>
      <c r="AK130" s="961">
        <v>399964</v>
      </c>
      <c r="AL130" s="959"/>
      <c r="AM130" s="959"/>
      <c r="AN130" s="959"/>
      <c r="AO130" s="960"/>
      <c r="AP130" s="1073"/>
      <c r="AQ130" s="1074"/>
      <c r="AR130" s="1074"/>
      <c r="AS130" s="1074"/>
      <c r="AT130" s="1075"/>
      <c r="AU130" s="221"/>
      <c r="AV130" s="221"/>
      <c r="AW130" s="221"/>
      <c r="AX130" s="1065" t="s">
        <v>472</v>
      </c>
      <c r="AY130" s="923"/>
      <c r="AZ130" s="923"/>
      <c r="BA130" s="923"/>
      <c r="BB130" s="923"/>
      <c r="BC130" s="923"/>
      <c r="BD130" s="923"/>
      <c r="BE130" s="924"/>
      <c r="BF130" s="1101">
        <v>3.7</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473</v>
      </c>
      <c r="X131" s="1108"/>
      <c r="Y131" s="1108"/>
      <c r="Z131" s="1109"/>
      <c r="AA131" s="1004">
        <v>3746337</v>
      </c>
      <c r="AB131" s="986"/>
      <c r="AC131" s="986"/>
      <c r="AD131" s="986"/>
      <c r="AE131" s="987"/>
      <c r="AF131" s="985">
        <v>3645698</v>
      </c>
      <c r="AG131" s="986"/>
      <c r="AH131" s="986"/>
      <c r="AI131" s="986"/>
      <c r="AJ131" s="987"/>
      <c r="AK131" s="985">
        <v>3779291</v>
      </c>
      <c r="AL131" s="986"/>
      <c r="AM131" s="986"/>
      <c r="AN131" s="986"/>
      <c r="AO131" s="987"/>
      <c r="AP131" s="1110"/>
      <c r="AQ131" s="1111"/>
      <c r="AR131" s="1111"/>
      <c r="AS131" s="1111"/>
      <c r="AT131" s="1112"/>
      <c r="AU131" s="221"/>
      <c r="AV131" s="221"/>
      <c r="AW131" s="221"/>
      <c r="AX131" s="1083" t="s">
        <v>474</v>
      </c>
      <c r="AY131" s="726"/>
      <c r="AZ131" s="726"/>
      <c r="BA131" s="726"/>
      <c r="BB131" s="726"/>
      <c r="BC131" s="726"/>
      <c r="BD131" s="726"/>
      <c r="BE131" s="1036"/>
      <c r="BF131" s="1084">
        <v>29.1</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475</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476</v>
      </c>
      <c r="W132" s="1094"/>
      <c r="X132" s="1094"/>
      <c r="Y132" s="1094"/>
      <c r="Z132" s="1095"/>
      <c r="AA132" s="1096">
        <v>4.2623768230000003</v>
      </c>
      <c r="AB132" s="1097"/>
      <c r="AC132" s="1097"/>
      <c r="AD132" s="1097"/>
      <c r="AE132" s="1098"/>
      <c r="AF132" s="1099">
        <v>3.6603690160000002</v>
      </c>
      <c r="AG132" s="1097"/>
      <c r="AH132" s="1097"/>
      <c r="AI132" s="1097"/>
      <c r="AJ132" s="1098"/>
      <c r="AK132" s="1099">
        <v>3.350945984</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477</v>
      </c>
      <c r="W133" s="1077"/>
      <c r="X133" s="1077"/>
      <c r="Y133" s="1077"/>
      <c r="Z133" s="1078"/>
      <c r="AA133" s="1079">
        <v>5.3</v>
      </c>
      <c r="AB133" s="1080"/>
      <c r="AC133" s="1080"/>
      <c r="AD133" s="1080"/>
      <c r="AE133" s="1081"/>
      <c r="AF133" s="1079">
        <v>4.5</v>
      </c>
      <c r="AG133" s="1080"/>
      <c r="AH133" s="1080"/>
      <c r="AI133" s="1080"/>
      <c r="AJ133" s="1081"/>
      <c r="AK133" s="1079">
        <v>3.7</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n0gk7P/HsKXrP5DpEdcFhaucabJncQTjOJhrXlZAnpZjMz7vK8goEe9tydLAMT0U6Q00/KEkwPsM6l83VZ1Srw==" saltValue="sgCqgeJ4b41GGODG1eTdB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90" zoomScaleNormal="85" zoomScaleSheetLayoutView="90" workbookViewId="0">
      <selection activeCell="DL27" sqref="DL27"/>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478</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YTUfcbkgOPVPaBOo8Hz7web+ReCcJivVpfLGZJYvczp2CnECw/GsJZkWUQwNiS/MTgWs90OvI8v4iJNoeKliA==" saltValue="EBXhKu8aSckkwh9nVHEaB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fogfMil432CtXhTeWiTVJ2ZiC7PSvLPCSPJoGzBVHm0DWIbMcewSRLe17Mcjhv0U5W104hl4ckN6voDBxICNlw==" saltValue="l7zmzZCVlfiIhSf1dCpgz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481</v>
      </c>
      <c r="AP7" s="260"/>
      <c r="AQ7" s="261" t="s">
        <v>482</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483</v>
      </c>
      <c r="AQ8" s="267" t="s">
        <v>484</v>
      </c>
      <c r="AR8" s="268" t="s">
        <v>485</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486</v>
      </c>
      <c r="AL9" s="1117"/>
      <c r="AM9" s="1117"/>
      <c r="AN9" s="1118"/>
      <c r="AO9" s="269">
        <v>1639182</v>
      </c>
      <c r="AP9" s="269">
        <v>145848</v>
      </c>
      <c r="AQ9" s="270">
        <v>118131</v>
      </c>
      <c r="AR9" s="271">
        <v>23.5</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487</v>
      </c>
      <c r="AL10" s="1117"/>
      <c r="AM10" s="1117"/>
      <c r="AN10" s="1118"/>
      <c r="AO10" s="272">
        <v>176584</v>
      </c>
      <c r="AP10" s="272">
        <v>15712</v>
      </c>
      <c r="AQ10" s="273">
        <v>19338</v>
      </c>
      <c r="AR10" s="274">
        <v>-18.8</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488</v>
      </c>
      <c r="AL11" s="1117"/>
      <c r="AM11" s="1117"/>
      <c r="AN11" s="1118"/>
      <c r="AO11" s="272">
        <v>976</v>
      </c>
      <c r="AP11" s="272">
        <v>87</v>
      </c>
      <c r="AQ11" s="273">
        <v>1486</v>
      </c>
      <c r="AR11" s="274">
        <v>-94.1</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489</v>
      </c>
      <c r="AL12" s="1117"/>
      <c r="AM12" s="1117"/>
      <c r="AN12" s="1118"/>
      <c r="AO12" s="272" t="s">
        <v>490</v>
      </c>
      <c r="AP12" s="272" t="s">
        <v>490</v>
      </c>
      <c r="AQ12" s="273" t="s">
        <v>490</v>
      </c>
      <c r="AR12" s="274" t="s">
        <v>490</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491</v>
      </c>
      <c r="AL13" s="1117"/>
      <c r="AM13" s="1117"/>
      <c r="AN13" s="1118"/>
      <c r="AO13" s="272">
        <v>42968</v>
      </c>
      <c r="AP13" s="272">
        <v>3823</v>
      </c>
      <c r="AQ13" s="273">
        <v>4880</v>
      </c>
      <c r="AR13" s="274">
        <v>-21.7</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492</v>
      </c>
      <c r="AL14" s="1117"/>
      <c r="AM14" s="1117"/>
      <c r="AN14" s="1118"/>
      <c r="AO14" s="272" t="s">
        <v>490</v>
      </c>
      <c r="AP14" s="272" t="s">
        <v>490</v>
      </c>
      <c r="AQ14" s="273">
        <v>1912</v>
      </c>
      <c r="AR14" s="274" t="s">
        <v>490</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493</v>
      </c>
      <c r="AL15" s="1120"/>
      <c r="AM15" s="1120"/>
      <c r="AN15" s="1121"/>
      <c r="AO15" s="272">
        <v>-83549</v>
      </c>
      <c r="AP15" s="272">
        <v>-7434</v>
      </c>
      <c r="AQ15" s="273">
        <v>-7094</v>
      </c>
      <c r="AR15" s="274">
        <v>4.8</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178</v>
      </c>
      <c r="AL16" s="1120"/>
      <c r="AM16" s="1120"/>
      <c r="AN16" s="1121"/>
      <c r="AO16" s="272">
        <v>1776161</v>
      </c>
      <c r="AP16" s="272">
        <v>158036</v>
      </c>
      <c r="AQ16" s="273">
        <v>138653</v>
      </c>
      <c r="AR16" s="274">
        <v>14</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498</v>
      </c>
      <c r="AL21" s="1123"/>
      <c r="AM21" s="1123"/>
      <c r="AN21" s="1124"/>
      <c r="AO21" s="285">
        <v>11.92</v>
      </c>
      <c r="AP21" s="286">
        <v>11.03</v>
      </c>
      <c r="AQ21" s="287">
        <v>0.89</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499</v>
      </c>
      <c r="AL22" s="1123"/>
      <c r="AM22" s="1123"/>
      <c r="AN22" s="1124"/>
      <c r="AO22" s="290">
        <v>98.6</v>
      </c>
      <c r="AP22" s="291">
        <v>96.9</v>
      </c>
      <c r="AQ22" s="292">
        <v>1.7</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500</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481</v>
      </c>
      <c r="AP30" s="260"/>
      <c r="AQ30" s="261" t="s">
        <v>482</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483</v>
      </c>
      <c r="AQ31" s="267" t="s">
        <v>484</v>
      </c>
      <c r="AR31" s="268" t="s">
        <v>485</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503</v>
      </c>
      <c r="AL32" s="1131"/>
      <c r="AM32" s="1131"/>
      <c r="AN32" s="1132"/>
      <c r="AO32" s="300">
        <v>373048</v>
      </c>
      <c r="AP32" s="300">
        <v>33192</v>
      </c>
      <c r="AQ32" s="301">
        <v>59716</v>
      </c>
      <c r="AR32" s="302">
        <v>-44.4</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504</v>
      </c>
      <c r="AL33" s="1131"/>
      <c r="AM33" s="1131"/>
      <c r="AN33" s="1132"/>
      <c r="AO33" s="300" t="s">
        <v>490</v>
      </c>
      <c r="AP33" s="300" t="s">
        <v>490</v>
      </c>
      <c r="AQ33" s="301" t="s">
        <v>490</v>
      </c>
      <c r="AR33" s="302" t="s">
        <v>490</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505</v>
      </c>
      <c r="AL34" s="1131"/>
      <c r="AM34" s="1131"/>
      <c r="AN34" s="1132"/>
      <c r="AO34" s="300" t="s">
        <v>490</v>
      </c>
      <c r="AP34" s="300" t="s">
        <v>490</v>
      </c>
      <c r="AQ34" s="301" t="s">
        <v>490</v>
      </c>
      <c r="AR34" s="302" t="s">
        <v>490</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506</v>
      </c>
      <c r="AL35" s="1131"/>
      <c r="AM35" s="1131"/>
      <c r="AN35" s="1132"/>
      <c r="AO35" s="300">
        <v>138102</v>
      </c>
      <c r="AP35" s="300">
        <v>12288</v>
      </c>
      <c r="AQ35" s="301">
        <v>21226</v>
      </c>
      <c r="AR35" s="302">
        <v>-42.1</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507</v>
      </c>
      <c r="AL36" s="1131"/>
      <c r="AM36" s="1131"/>
      <c r="AN36" s="1132"/>
      <c r="AO36" s="300">
        <v>13317</v>
      </c>
      <c r="AP36" s="300">
        <v>1185</v>
      </c>
      <c r="AQ36" s="301">
        <v>5622</v>
      </c>
      <c r="AR36" s="302">
        <v>-78.900000000000006</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508</v>
      </c>
      <c r="AL37" s="1131"/>
      <c r="AM37" s="1131"/>
      <c r="AN37" s="1132"/>
      <c r="AO37" s="300">
        <v>1117</v>
      </c>
      <c r="AP37" s="300">
        <v>99</v>
      </c>
      <c r="AQ37" s="301">
        <v>447</v>
      </c>
      <c r="AR37" s="302">
        <v>-77.900000000000006</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509</v>
      </c>
      <c r="AL38" s="1134"/>
      <c r="AM38" s="1134"/>
      <c r="AN38" s="1135"/>
      <c r="AO38" s="303">
        <v>1022</v>
      </c>
      <c r="AP38" s="303">
        <v>91</v>
      </c>
      <c r="AQ38" s="304">
        <v>23</v>
      </c>
      <c r="AR38" s="292">
        <v>295.7</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510</v>
      </c>
      <c r="AL39" s="1134"/>
      <c r="AM39" s="1134"/>
      <c r="AN39" s="1135"/>
      <c r="AO39" s="300" t="s">
        <v>490</v>
      </c>
      <c r="AP39" s="300" t="s">
        <v>490</v>
      </c>
      <c r="AQ39" s="301">
        <v>-1646</v>
      </c>
      <c r="AR39" s="302" t="s">
        <v>490</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511</v>
      </c>
      <c r="AL40" s="1131"/>
      <c r="AM40" s="1131"/>
      <c r="AN40" s="1132"/>
      <c r="AO40" s="300">
        <v>-399964</v>
      </c>
      <c r="AP40" s="300">
        <v>-35587</v>
      </c>
      <c r="AQ40" s="301">
        <v>-57881</v>
      </c>
      <c r="AR40" s="302">
        <v>-38.5</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288</v>
      </c>
      <c r="AL41" s="1137"/>
      <c r="AM41" s="1137"/>
      <c r="AN41" s="1138"/>
      <c r="AO41" s="300">
        <v>126642</v>
      </c>
      <c r="AP41" s="300">
        <v>11268</v>
      </c>
      <c r="AQ41" s="301">
        <v>27507</v>
      </c>
      <c r="AR41" s="302">
        <v>-59</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481</v>
      </c>
      <c r="AN49" s="1127" t="s">
        <v>514</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515</v>
      </c>
      <c r="AO50" s="317" t="s">
        <v>516</v>
      </c>
      <c r="AP50" s="318" t="s">
        <v>517</v>
      </c>
      <c r="AQ50" s="319" t="s">
        <v>518</v>
      </c>
      <c r="AR50" s="320" t="s">
        <v>519</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1214891</v>
      </c>
      <c r="AN51" s="322">
        <v>102540</v>
      </c>
      <c r="AO51" s="323">
        <v>344.5</v>
      </c>
      <c r="AP51" s="324">
        <v>94796</v>
      </c>
      <c r="AQ51" s="325">
        <v>1.4</v>
      </c>
      <c r="AR51" s="326">
        <v>343.1</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624348</v>
      </c>
      <c r="AN52" s="330">
        <v>52696</v>
      </c>
      <c r="AO52" s="331">
        <v>425.4</v>
      </c>
      <c r="AP52" s="332">
        <v>55781</v>
      </c>
      <c r="AQ52" s="333">
        <v>4.5999999999999996</v>
      </c>
      <c r="AR52" s="334">
        <v>420.8</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406916</v>
      </c>
      <c r="AN53" s="322">
        <v>34708</v>
      </c>
      <c r="AO53" s="323">
        <v>-66.2</v>
      </c>
      <c r="AP53" s="324">
        <v>85942</v>
      </c>
      <c r="AQ53" s="325">
        <v>-9.3000000000000007</v>
      </c>
      <c r="AR53" s="326">
        <v>-56.9</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49586</v>
      </c>
      <c r="AN54" s="330">
        <v>4229</v>
      </c>
      <c r="AO54" s="331">
        <v>-92</v>
      </c>
      <c r="AP54" s="332">
        <v>48630</v>
      </c>
      <c r="AQ54" s="333">
        <v>-12.8</v>
      </c>
      <c r="AR54" s="334">
        <v>-79.2</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899837</v>
      </c>
      <c r="AN55" s="322">
        <v>77955</v>
      </c>
      <c r="AO55" s="323">
        <v>124.6</v>
      </c>
      <c r="AP55" s="324">
        <v>95007</v>
      </c>
      <c r="AQ55" s="325">
        <v>10.5</v>
      </c>
      <c r="AR55" s="326">
        <v>114.1</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312749</v>
      </c>
      <c r="AN56" s="330">
        <v>27094</v>
      </c>
      <c r="AO56" s="331">
        <v>540.70000000000005</v>
      </c>
      <c r="AP56" s="332">
        <v>48509</v>
      </c>
      <c r="AQ56" s="333">
        <v>-0.2</v>
      </c>
      <c r="AR56" s="334">
        <v>540.9</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1508477</v>
      </c>
      <c r="AN57" s="322">
        <v>131941</v>
      </c>
      <c r="AO57" s="323">
        <v>69.3</v>
      </c>
      <c r="AP57" s="324">
        <v>98176</v>
      </c>
      <c r="AQ57" s="325">
        <v>3.3</v>
      </c>
      <c r="AR57" s="326">
        <v>66</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1025248</v>
      </c>
      <c r="AN58" s="330">
        <v>89674</v>
      </c>
      <c r="AO58" s="331">
        <v>231</v>
      </c>
      <c r="AP58" s="332">
        <v>58489</v>
      </c>
      <c r="AQ58" s="333">
        <v>20.6</v>
      </c>
      <c r="AR58" s="334">
        <v>210.4</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2445069</v>
      </c>
      <c r="AN59" s="322">
        <v>217552</v>
      </c>
      <c r="AO59" s="323">
        <v>64.900000000000006</v>
      </c>
      <c r="AP59" s="324">
        <v>119283</v>
      </c>
      <c r="AQ59" s="325">
        <v>21.5</v>
      </c>
      <c r="AR59" s="326">
        <v>43.4</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1626415</v>
      </c>
      <c r="AN60" s="330">
        <v>144712</v>
      </c>
      <c r="AO60" s="331">
        <v>61.4</v>
      </c>
      <c r="AP60" s="332">
        <v>64747</v>
      </c>
      <c r="AQ60" s="333">
        <v>10.7</v>
      </c>
      <c r="AR60" s="334">
        <v>50.7</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1295038</v>
      </c>
      <c r="AN61" s="337">
        <v>112939</v>
      </c>
      <c r="AO61" s="338">
        <v>107.4</v>
      </c>
      <c r="AP61" s="339">
        <v>98641</v>
      </c>
      <c r="AQ61" s="340">
        <v>5.5</v>
      </c>
      <c r="AR61" s="326">
        <v>101.9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727669</v>
      </c>
      <c r="AN62" s="330">
        <v>63681</v>
      </c>
      <c r="AO62" s="331">
        <v>233.3</v>
      </c>
      <c r="AP62" s="332">
        <v>55231</v>
      </c>
      <c r="AQ62" s="333">
        <v>4.5999999999999996</v>
      </c>
      <c r="AR62" s="334">
        <v>228.7</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7Lyh9ynp86orJlbgkYV/fKzwMP76c99SUyfMcXROFGCcZO2UQKAalEkFpitJrtHEl/Anph4BZMyN39zMfg3mxQ==" saltValue="9j9JrWECLTarq4+bdbiQv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election activeCell="AE51" sqref="AE51"/>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478</v>
      </c>
    </row>
    <row r="121" spans="125:125" ht="13.5" hidden="1" customHeight="1" x14ac:dyDescent="0.15">
      <c r="DU121" s="247"/>
    </row>
  </sheetData>
  <sheetProtection algorithmName="SHA-512" hashValue="asybeR95dJ17bWvT58+GJaNhksD+xtiugsZdpM3bypC7y8yHzr3u7m3KyHImG0S4q96qEWkAvVUGVBQgsm0AiQ==" saltValue="+ZHal6C41GdHdOA2EuDcM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election activeCell="BI100" sqref="BI100"/>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478</v>
      </c>
    </row>
  </sheetData>
  <sheetProtection algorithmName="SHA-512" hashValue="P7K26x3xJt1iuPpYXQRUyA2u39jKO1qPlrbhct7cObaOiFlwE6ZKT0pfiu0lhz3jmwNGYX92ZAkXEMxGugSUqw==" saltValue="8w3VEMg2e/huyIjZQ7ukk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39" t="s">
        <v>3</v>
      </c>
      <c r="D47" s="1139"/>
      <c r="E47" s="1140"/>
      <c r="F47" s="11">
        <v>30.08</v>
      </c>
      <c r="G47" s="12">
        <v>39.840000000000003</v>
      </c>
      <c r="H47" s="12">
        <v>39.17</v>
      </c>
      <c r="I47" s="12">
        <v>34.119999999999997</v>
      </c>
      <c r="J47" s="13">
        <v>21.81</v>
      </c>
    </row>
    <row r="48" spans="2:10" ht="57.75" customHeight="1" x14ac:dyDescent="0.15">
      <c r="B48" s="14"/>
      <c r="C48" s="1141" t="s">
        <v>4</v>
      </c>
      <c r="D48" s="1141"/>
      <c r="E48" s="1142"/>
      <c r="F48" s="15">
        <v>3.91</v>
      </c>
      <c r="G48" s="16">
        <v>9.7799999999999994</v>
      </c>
      <c r="H48" s="16">
        <v>5.09</v>
      </c>
      <c r="I48" s="16">
        <v>3.47</v>
      </c>
      <c r="J48" s="17">
        <v>8.42</v>
      </c>
    </row>
    <row r="49" spans="2:10" ht="57.75" customHeight="1" thickBot="1" x14ac:dyDescent="0.2">
      <c r="B49" s="18"/>
      <c r="C49" s="1143" t="s">
        <v>5</v>
      </c>
      <c r="D49" s="1143"/>
      <c r="E49" s="1144"/>
      <c r="F49" s="19">
        <v>2.46</v>
      </c>
      <c r="G49" s="20">
        <v>10.82</v>
      </c>
      <c r="H49" s="20" t="s">
        <v>533</v>
      </c>
      <c r="I49" s="20" t="s">
        <v>534</v>
      </c>
      <c r="J49" s="21" t="s">
        <v>535</v>
      </c>
    </row>
    <row r="50" spans="2:10" x14ac:dyDescent="0.15"/>
  </sheetData>
  <sheetProtection algorithmName="SHA-512" hashValue="qlNlTF47XR2fVYCFHqxJU5GlSym5AoUsWM+USolJI+k9z33xhcKhWGgJz631IYXFffzQjxMrKs7u46+am4Vs6w==" saltValue="AK3l7NnYGm7yz3g2Cl1IY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2026-03-19T06:55:39Z</cp:lastPrinted>
  <dcterms:created xsi:type="dcterms:W3CDTF">2026-02-23T07:28:05Z</dcterms:created>
  <dcterms:modified xsi:type="dcterms:W3CDTF">2026-03-19T06:55:57Z</dcterms:modified>
  <cp:category/>
</cp:coreProperties>
</file>