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01008\01_部署専用\02_総務部\04_財政課\2024年度\財政担当\03 地方財政状況調査（決算統計）\財政状況資料集\R6決算財政状況資料集\05 県指摘事項\02　県に回答\"/>
    </mc:Choice>
  </mc:AlternateContent>
  <bookViews>
    <workbookView xWindow="0" yWindow="0" windowWidth="28800" windowHeight="13845" firstSheet="9" activeTab="1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CO35" i="10"/>
  <c r="BE35" i="10"/>
  <c r="AM35" i="10"/>
  <c r="U35" i="10"/>
  <c r="C35" i="10"/>
  <c r="CO34" i="10"/>
  <c r="BW34" i="10"/>
  <c r="BW35" i="10" s="1"/>
  <c r="BW36" i="10" s="1"/>
  <c r="BW37" i="10" s="1"/>
  <c r="BW38" i="10" s="1"/>
  <c r="BW39" i="10" s="1"/>
  <c r="BW40" i="10" s="1"/>
  <c r="BW41"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<sst xmlns="http://schemas.openxmlformats.org/spreadsheetml/2006/main" count="1072" uniqueCount="560">
  <si>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</si>
  <si>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</si>
  <si>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</si>
  <si>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</si>
  <si>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</si>
  <si>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</si>
  <si>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</si>
  <si>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</si>
  <si>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</si>
  <si>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</si>
  <si>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</si>
  <si>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</si>
  <si>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</si>
  <si>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</si>
  <si>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</si>
  <si>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</si>
  <si>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</si>
  <si>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</si>
  <si>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</si>
  <si>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</si>
  <si>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</si>
  <si>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</si>
  <si>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</si>
  <si>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</si>
  <si>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</si>
  <si>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</si>
  <si>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</si>
  <si>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</si>
  <si>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</si>
  <si>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</si>
  <si>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</si>
  <si>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</si>
  <si>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</si>
  <si>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</si>
  <si>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</si>
  <si>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</si>
  <si>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</si>
  <si>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</si>
  <si>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</si>
  <si>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</si>
  <si>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</si>
  <si>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</si>
  <si>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</si>
  <si>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</si>
  <si>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</si>
  <si>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</si>
  <si>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</si>
  <si>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</si>
  <si>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</si>
  <si>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</si>
  <si>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</si>
  <si>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</si>
  <si>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</si>
  <si>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</si>
  <si>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</si>
  <si>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</si>
  <si>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</si>
  <si>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</si>
  <si>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</si>
  <si>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</si>
  <si>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</si>
  <si>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</si>
  <si>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</si>
  <si>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</si>
  <si>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</si>
  <si>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</si>
  <si>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</si>
  <si>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</si>
  <si>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</si>
  <si>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</si>
  <si>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</si>
  <si>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</si>
  <si>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</si>
  <si>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</si>
  <si>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</si>
  <si>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</si>
  <si>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</si>
  <si>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</si>
  <si>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</si>
  <si>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</si>
  <si>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</si>
  <si>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Ⅰ－２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</si>
  <si>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</si>
  <si>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</si>
  <si>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</si>
  <si>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</si>
  <si>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</si>
  <si>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</si>
  <si>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</si>
  <si>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</si>
  <si>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</si>
  <si>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</si>
  <si>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</si>
  <si>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</si>
  <si>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米原市</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</si>
  <si>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</si>
  <si>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</si>
  <si>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</si>
  <si>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</si>
  <si>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</si>
  <si>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</si>
  <si>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</si>
  <si>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</si>
  <si>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</si>
  <si>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</si>
  <si>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</si>
  <si>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</si>
  <si>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</si>
  <si>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</si>
  <si>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</si>
  <si>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</si>
  <si>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</si>
  <si>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</si>
  <si>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</si>
  <si>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</si>
  <si>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</si>
  <si>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</si>
  <si>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</si>
  <si>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-3.9</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</si>
  <si>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</si>
  <si>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</si>
  <si>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</si>
  <si>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</si>
  <si>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</si>
  <si>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</si>
  <si>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</si>
  <si>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</si>
  <si>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</si>
  <si>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</si>
  <si>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</si>
  <si>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</si>
  <si>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</si>
  <si>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</si>
  <si>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</si>
  <si>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</si>
  <si>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</si>
  <si>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</si>
  <si>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</si>
  <si>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</si>
  <si>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</si>
  <si>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</si>
  <si>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-1.2</t>
    <phoneticPr fontId="5"/>
  </si>
  <si>
    <t>基準財政需要額</t>
    <phoneticPr fontId="25"/>
  </si>
  <si>
    <t>うち日本人(％)</t>
    <phoneticPr fontId="5"/>
  </si>
  <si>
    <t>-1.3</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</si>
  <si>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</si>
  <si>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</si>
  <si>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</si>
  <si>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</si>
  <si>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</si>
  <si>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</si>
  <si>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</si>
  <si>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</si>
  <si>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</si>
  <si>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</si>
  <si>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</si>
  <si>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</si>
  <si>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</si>
  <si>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</si>
  <si>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</si>
  <si>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</si>
  <si>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</si>
  <si>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</si>
  <si>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</si>
  <si>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</si>
  <si>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</si>
  <si>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</si>
  <si>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</si>
  <si>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</si>
  <si>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</si>
  <si>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</si>
  <si>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</si>
  <si>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</si>
  <si>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</si>
  <si>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</si>
  <si>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</si>
  <si>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</si>
  <si>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</si>
  <si>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</si>
  <si>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</si>
  <si>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</si>
  <si>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</si>
  <si>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</si>
  <si>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</si>
  <si>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</si>
  <si>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</si>
  <si>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</si>
  <si>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</si>
  <si>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</si>
  <si>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</si>
  <si>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</si>
  <si>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</si>
  <si>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</si>
  <si>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</si>
  <si>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</si>
  <si>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</si>
  <si>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</si>
  <si>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</si>
  <si>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</si>
  <si>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</si>
  <si>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</si>
  <si>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</si>
  <si>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</si>
  <si>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滋賀県米原市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</si>
  <si>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</si>
  <si>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</si>
  <si>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</si>
  <si>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</si>
  <si>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</si>
  <si>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</si>
  <si>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</si>
  <si>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</si>
  <si>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</si>
  <si>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</si>
  <si>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</si>
  <si>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</si>
  <si>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</si>
  <si>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</si>
  <si>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</si>
  <si>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</si>
  <si>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</si>
  <si>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</si>
  <si>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</si>
  <si>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</si>
  <si>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</si>
  <si>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</si>
  <si>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</si>
  <si>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</si>
  <si>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</si>
  <si>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</si>
  <si>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</si>
  <si>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</si>
  <si>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</si>
  <si>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</si>
  <si>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</si>
  <si>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</si>
  <si>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</si>
  <si>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</si>
  <si>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</si>
  <si>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</si>
  <si>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</si>
  <si>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</si>
  <si>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</si>
  <si>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</si>
  <si>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</si>
  <si>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</si>
  <si>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</si>
  <si>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</si>
  <si>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</si>
  <si>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</si>
  <si>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</si>
  <si>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</si>
  <si>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</si>
  <si>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</si>
  <si>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</si>
  <si>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</si>
  <si>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</si>
  <si>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</si>
  <si>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</si>
  <si>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</si>
  <si>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</si>
  <si>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</si>
  <si>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</si>
  <si>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</si>
  <si>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</si>
  <si>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</si>
  <si>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</si>
  <si>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</si>
  <si>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</si>
  <si>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</si>
  <si>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</si>
  <si>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</si>
  <si>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</si>
  <si>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</si>
  <si>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</si>
  <si>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</si>
  <si>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</si>
  <si>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</si>
  <si>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</si>
  <si>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</si>
  <si>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</si>
  <si>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</si>
  <si>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</si>
  <si>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</si>
  <si>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</si>
  <si>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</si>
  <si>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</si>
  <si>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</si>
  <si>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</si>
  <si>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</si>
  <si>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</si>
  <si>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</si>
  <si>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</si>
  <si>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</si>
  <si>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</si>
  <si>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</si>
  <si>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</si>
  <si>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</si>
  <si>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</si>
  <si>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</si>
  <si>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</si>
  <si>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</si>
  <si>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</si>
  <si>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</si>
  <si>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</si>
  <si>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</si>
  <si>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</si>
  <si>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</si>
  <si>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</si>
  <si>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</si>
  <si>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</si>
  <si>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</si>
  <si>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</si>
  <si>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</si>
  <si>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</si>
  <si>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</si>
  <si>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</si>
  <si>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</si>
  <si>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</si>
  <si>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</si>
  <si>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</si>
  <si>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</si>
  <si>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</si>
  <si>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</si>
  <si>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</si>
  <si>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</si>
  <si>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</si>
  <si>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</si>
  <si>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</si>
  <si>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</si>
  <si>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</si>
  <si>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</si>
  <si>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</si>
  <si>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</si>
  <si>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</si>
  <si>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</si>
  <si>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</si>
  <si>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</si>
  <si>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</si>
  <si>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</si>
  <si>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</si>
  <si>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</si>
  <si>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</si>
  <si>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</si>
  <si>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</si>
  <si>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</si>
  <si>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</si>
  <si>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</si>
  <si>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</si>
  <si>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</si>
  <si>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</si>
  <si>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</si>
  <si>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</si>
  <si>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</si>
  <si>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滋賀県米原市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</si>
  <si>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</si>
  <si>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</si>
  <si>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</si>
  <si>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</si>
  <si>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</si>
  <si>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</si>
  <si>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</si>
  <si>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</si>
  <si>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</si>
  <si>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</si>
  <si>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</si>
  <si>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</si>
  <si>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</si>
  <si>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</si>
  <si>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</si>
  <si>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</si>
  <si>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</si>
  <si>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</si>
  <si>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</si>
  <si>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</si>
  <si>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</si>
  <si>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</si>
  <si>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</si>
  <si>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</si>
  <si>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</si>
  <si>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</si>
  <si>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</si>
  <si>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</si>
  <si>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</si>
  <si>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</si>
  <si>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</si>
  <si>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</si>
  <si>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</si>
  <si>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</si>
  <si>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</si>
  <si>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</si>
  <si>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</si>
  <si>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</si>
  <si>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</si>
  <si>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</si>
  <si>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</si>
  <si>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</si>
  <si>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</si>
  <si>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</si>
  <si>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</si>
  <si>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</si>
  <si>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</si>
  <si>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</si>
  <si>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</si>
  <si>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</si>
  <si>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</si>
  <si>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</si>
  <si>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</si>
  <si>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</si>
  <si>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</si>
  <si>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</si>
  <si>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</si>
  <si>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</si>
  <si>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</si>
  <si>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</si>
  <si>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</si>
  <si>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</si>
  <si>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</si>
  <si>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</si>
  <si>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</si>
  <si>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</si>
  <si>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</si>
  <si>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</si>
  <si>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</si>
  <si>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</si>
  <si>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</si>
  <si>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</si>
  <si>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</si>
  <si>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</si>
  <si>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</si>
  <si>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</si>
  <si>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</si>
  <si>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</si>
  <si>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</si>
  <si>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</si>
  <si>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</si>
  <si>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</si>
  <si>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</si>
  <si>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</si>
  <si>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</si>
  <si>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</si>
  <si>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</si>
  <si>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</si>
  <si>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</si>
  <si>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</si>
  <si>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</si>
  <si>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</si>
  <si>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</si>
  <si>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</si>
  <si>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</si>
  <si>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</si>
  <si>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</si>
  <si>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</si>
  <si>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</si>
  <si>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</si>
  <si>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</si>
  <si>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</si>
  <si>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</si>
  <si>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</si>
  <si>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</si>
  <si>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</si>
  <si>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</si>
  <si>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</si>
  <si>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</si>
  <si>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</si>
  <si>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</si>
  <si>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</si>
  <si>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</si>
  <si>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</si>
  <si>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</si>
  <si>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</si>
  <si>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</si>
  <si>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</si>
  <si>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</si>
  <si>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</si>
  <si>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</si>
  <si>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</si>
  <si>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</si>
  <si>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</si>
  <si>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</si>
  <si>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</si>
  <si>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</si>
  <si>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</si>
  <si>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</si>
  <si>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</si>
  <si>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</si>
  <si>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</si>
  <si>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</si>
  <si>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</si>
  <si>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</si>
  <si>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</si>
  <si>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</si>
  <si>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</si>
  <si>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</si>
  <si>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</si>
  <si>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</si>
  <si>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</si>
  <si>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</si>
  <si>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</si>
  <si>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</si>
  <si>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</si>
  <si>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</si>
  <si>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</si>
  <si>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</si>
  <si>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</si>
  <si>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</si>
  <si>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</si>
  <si>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</si>
  <si>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</si>
  <si>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</si>
  <si>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</si>
  <si>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</si>
  <si>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</si>
  <si>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</si>
  <si>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</si>
  <si>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</si>
  <si>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</si>
  <si>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</si>
  <si>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</si>
  <si>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</si>
  <si>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</si>
  <si>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</si>
  <si>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</si>
  <si>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</si>
  <si>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</si>
  <si>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</si>
  <si>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</si>
  <si>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</si>
  <si>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</si>
  <si>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水道事業会計</t>
  </si>
  <si>
    <t>一般会計</t>
  </si>
  <si>
    <t>介護保険事業特別会計</t>
  </si>
  <si>
    <t>下水道事業会計</t>
  </si>
  <si>
    <t>国民健康保険事業特別会計</t>
  </si>
  <si>
    <t>後期高齢者医療事業特別会計</t>
  </si>
  <si>
    <t>その他会計（赤字）</t>
  </si>
  <si>
    <t>その他会計（黒字）</t>
  </si>
  <si>
    <t>R02</t>
    <phoneticPr fontId="5"/>
  </si>
  <si>
    <t>R03</t>
    <phoneticPr fontId="5"/>
  </si>
  <si>
    <t>R04</t>
    <phoneticPr fontId="5"/>
  </si>
  <si>
    <t>R05</t>
    <phoneticPr fontId="5"/>
  </si>
  <si>
    <t>R06</t>
    <phoneticPr fontId="5"/>
  </si>
  <si>
    <t>-</t>
    <phoneticPr fontId="2"/>
  </si>
  <si>
    <t>滋賀県市町村職員退職手当組合</t>
  </si>
  <si>
    <t>滋賀県市町村職員研修センター</t>
  </si>
  <si>
    <t>滋賀県後期高齢者医療広域連合（一般会計）</t>
    <rPh sb="15" eb="17">
      <t>イッパン</t>
    </rPh>
    <rPh sb="17" eb="19">
      <t>カイケイ</t>
    </rPh>
    <phoneticPr fontId="2"/>
  </si>
  <si>
    <t>滋賀県後期高齢者医療広域連合（後期高齢者医療特別会計）</t>
    <rPh sb="15" eb="17">
      <t>コウキ</t>
    </rPh>
    <rPh sb="17" eb="20">
      <t>コウレイシャ</t>
    </rPh>
    <rPh sb="20" eb="22">
      <t>イリョウ</t>
    </rPh>
    <rPh sb="22" eb="24">
      <t>トクベツ</t>
    </rPh>
    <rPh sb="24" eb="26">
      <t>カイケイ</t>
    </rPh>
    <phoneticPr fontId="2"/>
  </si>
  <si>
    <t>湖北広域行政事務センター</t>
  </si>
  <si>
    <t>湖北地域消防組合</t>
  </si>
  <si>
    <t>長浜水道企業団（水道事業会計）</t>
    <rPh sb="8" eb="10">
      <t>スイドウ</t>
    </rPh>
    <rPh sb="10" eb="12">
      <t>ジギョウ</t>
    </rPh>
    <rPh sb="12" eb="14">
      <t>カイケイ</t>
    </rPh>
    <phoneticPr fontId="2"/>
  </si>
  <si>
    <t>彦根市米原市山林組合</t>
  </si>
  <si>
    <t>法適用企業</t>
  </si>
  <si>
    <t>公益財団法人伊吹山麓まいばらスポーツ文化振興事業団</t>
    <phoneticPr fontId="2"/>
  </si>
  <si>
    <t>-</t>
    <phoneticPr fontId="2"/>
  </si>
  <si>
    <t>-</t>
    <phoneticPr fontId="2"/>
  </si>
  <si>
    <t>教育施設整備基金</t>
    <rPh sb="0" eb="4">
      <t>キョウイクシセツ</t>
    </rPh>
    <rPh sb="4" eb="8">
      <t>セイビキキン</t>
    </rPh>
    <phoneticPr fontId="5"/>
  </si>
  <si>
    <t>公共施設等整備基金</t>
    <rPh sb="0" eb="5">
      <t>コウキョウシセツトウ</t>
    </rPh>
    <rPh sb="5" eb="9">
      <t>セイビキキン</t>
    </rPh>
    <phoneticPr fontId="5"/>
  </si>
  <si>
    <t>地域の絆でまちづくり基金</t>
    <rPh sb="0" eb="2">
      <t>チイキ</t>
    </rPh>
    <rPh sb="3" eb="4">
      <t>キズナ</t>
    </rPh>
    <rPh sb="10" eb="12">
      <t>キキン</t>
    </rPh>
    <phoneticPr fontId="5"/>
  </si>
  <si>
    <t>交通対策促進基金</t>
    <rPh sb="0" eb="4">
      <t>コウツウタイサク</t>
    </rPh>
    <rPh sb="4" eb="6">
      <t>ソクシン</t>
    </rPh>
    <rPh sb="6" eb="8">
      <t>キキン</t>
    </rPh>
    <phoneticPr fontId="5"/>
  </si>
  <si>
    <t>福祉対策基金</t>
    <rPh sb="0" eb="4">
      <t>フクシタイサク</t>
    </rPh>
    <rPh sb="4" eb="6">
      <t>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</si>
</sst>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76347</c:v>
                </c:pt>
                <c:pt idx="1">
                  <c:v>69604</c:v>
                </c:pt>
                <c:pt idx="2">
                  <c:v>68410</c:v>
                </c:pt>
                <c:pt idx="3">
                  <c:v>73019</c:v>
                </c:pt>
                <c:pt idx="4">
                  <c:v>76590</c:v>
                </c:pt>
              </c:numCache>
            </c:numRef>
          </c:val>
          <c:smooth val="0"/>
          <c:extLst>
            <c:ext xmlns:c16="http://schemas.microsoft.com/office/drawing/2014/chart" uri="{C3380CC4-5D6E-409C-BE32-E72D297353CC}">
              <c16:uniqueId val="{00000000-F530-40B7-A2F3-9AC3FE22BDA3}"/>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149614</c:v>
                </c:pt>
                <c:pt idx="1">
                  <c:v>70538</c:v>
                </c:pt>
                <c:pt idx="2">
                  <c:v>58834</c:v>
                </c:pt>
                <c:pt idx="3">
                  <c:v>67217</c:v>
                </c:pt>
                <c:pt idx="4">
                  <c:v>102436</c:v>
                </c:pt>
              </c:numCache>
            </c:numRef>
          </c:val>
          <c:smooth val="0"/>
          <c:extLst>
            <c:ext xmlns:c16="http://schemas.microsoft.com/office/drawing/2014/chart" uri="{C3380CC4-5D6E-409C-BE32-E72D297353CC}">
              <c16:uniqueId val="{00000001-F530-40B7-A2F3-9AC3FE22BDA3}"/>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6.14</c:v>
                </c:pt>
                <c:pt idx="1">
                  <c:v>7.85</c:v>
                </c:pt>
                <c:pt idx="2">
                  <c:v>5.9</c:v>
                </c:pt>
                <c:pt idx="3">
                  <c:v>6.26</c:v>
                </c:pt>
                <c:pt idx="4">
                  <c:v>5.2</c:v>
                </c:pt>
              </c:numCache>
            </c:numRef>
          </c:val>
          <c:extLst>
            <c:ext xmlns:c16="http://schemas.microsoft.com/office/drawing/2014/chart" uri="{C3380CC4-5D6E-409C-BE32-E72D297353CC}">
              <c16:uniqueId val="{00000000-988F-42F8-B8E9-19C6A35398C0}"/>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21.45</c:v>
                </c:pt>
                <c:pt idx="1">
                  <c:v>20.9</c:v>
                </c:pt>
                <c:pt idx="2">
                  <c:v>21.38</c:v>
                </c:pt>
                <c:pt idx="3">
                  <c:v>24.07</c:v>
                </c:pt>
                <c:pt idx="4">
                  <c:v>23.79</c:v>
                </c:pt>
              </c:numCache>
            </c:numRef>
          </c:val>
          <c:extLst>
            <c:ext xmlns:c16="http://schemas.microsoft.com/office/drawing/2014/chart" uri="{C3380CC4-5D6E-409C-BE32-E72D297353CC}">
              <c16:uniqueId val="{00000001-988F-42F8-B8E9-19C6A35398C0}"/>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3.16</c:v>
                </c:pt>
                <c:pt idx="1">
                  <c:v>4.95</c:v>
                </c:pt>
                <c:pt idx="2">
                  <c:v>1.97</c:v>
                </c:pt>
                <c:pt idx="3">
                  <c:v>3.42</c:v>
                </c:pt>
                <c:pt idx="4">
                  <c:v>2.4900000000000002</c:v>
                </c:pt>
              </c:numCache>
            </c:numRef>
          </c:val>
          <c:smooth val="0"/>
          <c:extLst>
            <c:ext xmlns:c16="http://schemas.microsoft.com/office/drawing/2014/chart" uri="{C3380CC4-5D6E-409C-BE32-E72D297353CC}">
              <c16:uniqueId val="{00000002-988F-42F8-B8E9-19C6A35398C0}"/>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0</c:v>
                </c:pt>
                <c:pt idx="9">
                  <c:v>0</c:v>
                </c:pt>
              </c:numCache>
            </c:numRef>
          </c:val>
          <c:extLst>
            <c:ext xmlns:c16="http://schemas.microsoft.com/office/drawing/2014/chart" uri="{C3380CC4-5D6E-409C-BE32-E72D297353CC}">
              <c16:uniqueId val="{00000000-B665-4D68-BE5C-D2AE3F737976}"/>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B665-4D68-BE5C-D2AE3F737976}"/>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B665-4D68-BE5C-D2AE3F737976}"/>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B665-4D68-BE5C-D2AE3F737976}"/>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0.06</c:v>
                </c:pt>
                <c:pt idx="2">
                  <c:v>#N/A</c:v>
                </c:pt>
                <c:pt idx="3">
                  <c:v>0.06</c:v>
                </c:pt>
                <c:pt idx="4">
                  <c:v>#N/A</c:v>
                </c:pt>
                <c:pt idx="5">
                  <c:v>0.06</c:v>
                </c:pt>
                <c:pt idx="6">
                  <c:v>#N/A</c:v>
                </c:pt>
                <c:pt idx="7">
                  <c:v>7.0000000000000007E-2</c:v>
                </c:pt>
                <c:pt idx="8">
                  <c:v>#N/A</c:v>
                </c:pt>
                <c:pt idx="9">
                  <c:v>0.09</c:v>
                </c:pt>
              </c:numCache>
            </c:numRef>
          </c:val>
          <c:extLst>
            <c:ext xmlns:c16="http://schemas.microsoft.com/office/drawing/2014/chart" uri="{C3380CC4-5D6E-409C-BE32-E72D297353CC}">
              <c16:uniqueId val="{00000004-B665-4D68-BE5C-D2AE3F737976}"/>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0.24</c:v>
                </c:pt>
                <c:pt idx="2">
                  <c:v>#N/A</c:v>
                </c:pt>
                <c:pt idx="3">
                  <c:v>7.0000000000000007E-2</c:v>
                </c:pt>
                <c:pt idx="4">
                  <c:v>#N/A</c:v>
                </c:pt>
                <c:pt idx="5">
                  <c:v>0.01</c:v>
                </c:pt>
                <c:pt idx="6">
                  <c:v>#N/A</c:v>
                </c:pt>
                <c:pt idx="7">
                  <c:v>0.12</c:v>
                </c:pt>
                <c:pt idx="8">
                  <c:v>#N/A</c:v>
                </c:pt>
                <c:pt idx="9">
                  <c:v>0.11</c:v>
                </c:pt>
              </c:numCache>
            </c:numRef>
          </c:val>
          <c:extLst>
            <c:ext xmlns:c16="http://schemas.microsoft.com/office/drawing/2014/chart" uri="{C3380CC4-5D6E-409C-BE32-E72D297353CC}">
              <c16:uniqueId val="{00000005-B665-4D68-BE5C-D2AE3F737976}"/>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0.69</c:v>
                </c:pt>
                <c:pt idx="2">
                  <c:v>#N/A</c:v>
                </c:pt>
                <c:pt idx="3">
                  <c:v>0.34</c:v>
                </c:pt>
                <c:pt idx="4">
                  <c:v>#N/A</c:v>
                </c:pt>
                <c:pt idx="5">
                  <c:v>0.37</c:v>
                </c:pt>
                <c:pt idx="6">
                  <c:v>#N/A</c:v>
                </c:pt>
                <c:pt idx="7">
                  <c:v>0.45</c:v>
                </c:pt>
                <c:pt idx="8">
                  <c:v>#N/A</c:v>
                </c:pt>
                <c:pt idx="9">
                  <c:v>0.61</c:v>
                </c:pt>
              </c:numCache>
            </c:numRef>
          </c:val>
          <c:extLst>
            <c:ext xmlns:c16="http://schemas.microsoft.com/office/drawing/2014/chart" uri="{C3380CC4-5D6E-409C-BE32-E72D297353CC}">
              <c16:uniqueId val="{00000006-B665-4D68-BE5C-D2AE3F737976}"/>
            </c:ext>
          </c:extLst>
        </c:ser>
        <c:ser>
          <c:idx val="7"/>
          <c:order val="7"/>
          <c:tx>
            <c:strRef>
              <c:f>データシート!$A$34</c:f>
              <c:strCache>
                <c:ptCount val="1"/>
                <c:pt idx="0">
                  <c:v>介護保険事業特別会計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0.28999999999999998</c:v>
                </c:pt>
                <c:pt idx="2">
                  <c:v>#N/A</c:v>
                </c:pt>
                <c:pt idx="3">
                  <c:v>1.67</c:v>
                </c:pt>
                <c:pt idx="4">
                  <c:v>#N/A</c:v>
                </c:pt>
                <c:pt idx="5">
                  <c:v>0.72</c:v>
                </c:pt>
                <c:pt idx="6">
                  <c:v>#N/A</c:v>
                </c:pt>
                <c:pt idx="7">
                  <c:v>0.79</c:v>
                </c:pt>
                <c:pt idx="8">
                  <c:v>#N/A</c:v>
                </c:pt>
                <c:pt idx="9">
                  <c:v>0.71</c:v>
                </c:pt>
              </c:numCache>
            </c:numRef>
          </c:val>
          <c:extLst>
            <c:ext xmlns:c16="http://schemas.microsoft.com/office/drawing/2014/chart" uri="{C3380CC4-5D6E-409C-BE32-E72D297353CC}">
              <c16:uniqueId val="{00000007-B665-4D68-BE5C-D2AE3F737976}"/>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6.13</c:v>
                </c:pt>
                <c:pt idx="2">
                  <c:v>#N/A</c:v>
                </c:pt>
                <c:pt idx="3">
                  <c:v>7.84</c:v>
                </c:pt>
                <c:pt idx="4">
                  <c:v>#N/A</c:v>
                </c:pt>
                <c:pt idx="5">
                  <c:v>5.88</c:v>
                </c:pt>
                <c:pt idx="6">
                  <c:v>#N/A</c:v>
                </c:pt>
                <c:pt idx="7">
                  <c:v>6.24</c:v>
                </c:pt>
                <c:pt idx="8">
                  <c:v>#N/A</c:v>
                </c:pt>
                <c:pt idx="9">
                  <c:v>5.19</c:v>
                </c:pt>
              </c:numCache>
            </c:numRef>
          </c:val>
          <c:extLst>
            <c:ext xmlns:c16="http://schemas.microsoft.com/office/drawing/2014/chart" uri="{C3380CC4-5D6E-409C-BE32-E72D297353CC}">
              <c16:uniqueId val="{00000008-B665-4D68-BE5C-D2AE3F737976}"/>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10.97</c:v>
                </c:pt>
                <c:pt idx="2">
                  <c:v>#N/A</c:v>
                </c:pt>
                <c:pt idx="3">
                  <c:v>12.6</c:v>
                </c:pt>
                <c:pt idx="4">
                  <c:v>#N/A</c:v>
                </c:pt>
                <c:pt idx="5">
                  <c:v>9.4</c:v>
                </c:pt>
                <c:pt idx="6">
                  <c:v>#N/A</c:v>
                </c:pt>
                <c:pt idx="7">
                  <c:v>6.26</c:v>
                </c:pt>
                <c:pt idx="8">
                  <c:v>#N/A</c:v>
                </c:pt>
                <c:pt idx="9">
                  <c:v>6.82</c:v>
                </c:pt>
              </c:numCache>
            </c:numRef>
          </c:val>
          <c:extLst>
            <c:ext xmlns:c16="http://schemas.microsoft.com/office/drawing/2014/chart" uri="{C3380CC4-5D6E-409C-BE32-E72D297353CC}">
              <c16:uniqueId val="{00000009-B665-4D68-BE5C-D2AE3F737976}"/>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2693</c:v>
                </c:pt>
                <c:pt idx="5">
                  <c:v>2715</c:v>
                </c:pt>
                <c:pt idx="8">
                  <c:v>2708</c:v>
                </c:pt>
                <c:pt idx="11">
                  <c:v>2726</c:v>
                </c:pt>
                <c:pt idx="14">
                  <c:v>2726</c:v>
                </c:pt>
              </c:numCache>
            </c:numRef>
          </c:val>
          <c:extLst>
            <c:ext xmlns:c16="http://schemas.microsoft.com/office/drawing/2014/chart" uri="{C3380CC4-5D6E-409C-BE32-E72D297353CC}">
              <c16:uniqueId val="{00000000-F3A3-4273-922C-70FA65873E6A}"/>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F3A3-4273-922C-70FA65873E6A}"/>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6</c:v>
                </c:pt>
                <c:pt idx="3">
                  <c:v>6</c:v>
                </c:pt>
                <c:pt idx="6">
                  <c:v>4</c:v>
                </c:pt>
                <c:pt idx="9">
                  <c:v>3</c:v>
                </c:pt>
                <c:pt idx="12">
                  <c:v>3</c:v>
                </c:pt>
              </c:numCache>
            </c:numRef>
          </c:val>
          <c:extLst>
            <c:ext xmlns:c16="http://schemas.microsoft.com/office/drawing/2014/chart" uri="{C3380CC4-5D6E-409C-BE32-E72D297353CC}">
              <c16:uniqueId val="{00000002-F3A3-4273-922C-70FA65873E6A}"/>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23</c:v>
                </c:pt>
                <c:pt idx="3">
                  <c:v>27</c:v>
                </c:pt>
                <c:pt idx="6">
                  <c:v>28</c:v>
                </c:pt>
                <c:pt idx="9">
                  <c:v>29</c:v>
                </c:pt>
                <c:pt idx="12">
                  <c:v>30</c:v>
                </c:pt>
              </c:numCache>
            </c:numRef>
          </c:val>
          <c:extLst>
            <c:ext xmlns:c16="http://schemas.microsoft.com/office/drawing/2014/chart" uri="{C3380CC4-5D6E-409C-BE32-E72D297353CC}">
              <c16:uniqueId val="{00000003-F3A3-4273-922C-70FA65873E6A}"/>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1194</c:v>
                </c:pt>
                <c:pt idx="3">
                  <c:v>1174</c:v>
                </c:pt>
                <c:pt idx="6">
                  <c:v>1144</c:v>
                </c:pt>
                <c:pt idx="9">
                  <c:v>1076</c:v>
                </c:pt>
                <c:pt idx="12">
                  <c:v>822</c:v>
                </c:pt>
              </c:numCache>
            </c:numRef>
          </c:val>
          <c:extLst>
            <c:ext xmlns:c16="http://schemas.microsoft.com/office/drawing/2014/chart" uri="{C3380CC4-5D6E-409C-BE32-E72D297353CC}">
              <c16:uniqueId val="{00000004-F3A3-4273-922C-70FA65873E6A}"/>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3A3-4273-922C-70FA65873E6A}"/>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F3A3-4273-922C-70FA65873E6A}"/>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1982</c:v>
                </c:pt>
                <c:pt idx="3">
                  <c:v>2039</c:v>
                </c:pt>
                <c:pt idx="6">
                  <c:v>2072</c:v>
                </c:pt>
                <c:pt idx="9">
                  <c:v>2084</c:v>
                </c:pt>
                <c:pt idx="12">
                  <c:v>2186</c:v>
                </c:pt>
              </c:numCache>
            </c:numRef>
          </c:val>
          <c:extLst>
            <c:ext xmlns:c16="http://schemas.microsoft.com/office/drawing/2014/chart" uri="{C3380CC4-5D6E-409C-BE32-E72D297353CC}">
              <c16:uniqueId val="{00000007-F3A3-4273-922C-70FA65873E6A}"/>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512</c:v>
                </c:pt>
                <c:pt idx="2">
                  <c:v>#N/A</c:v>
                </c:pt>
                <c:pt idx="3">
                  <c:v>#N/A</c:v>
                </c:pt>
                <c:pt idx="4">
                  <c:v>531</c:v>
                </c:pt>
                <c:pt idx="5">
                  <c:v>#N/A</c:v>
                </c:pt>
                <c:pt idx="6">
                  <c:v>#N/A</c:v>
                </c:pt>
                <c:pt idx="7">
                  <c:v>540</c:v>
                </c:pt>
                <c:pt idx="8">
                  <c:v>#N/A</c:v>
                </c:pt>
                <c:pt idx="9">
                  <c:v>#N/A</c:v>
                </c:pt>
                <c:pt idx="10">
                  <c:v>466</c:v>
                </c:pt>
                <c:pt idx="11">
                  <c:v>#N/A</c:v>
                </c:pt>
                <c:pt idx="12">
                  <c:v>#N/A</c:v>
                </c:pt>
                <c:pt idx="13">
                  <c:v>315</c:v>
                </c:pt>
                <c:pt idx="14">
                  <c:v>#N/A</c:v>
                </c:pt>
              </c:numCache>
            </c:numRef>
          </c:val>
          <c:smooth val="0"/>
          <c:extLst>
            <c:ext xmlns:c16="http://schemas.microsoft.com/office/drawing/2014/chart" uri="{C3380CC4-5D6E-409C-BE32-E72D297353CC}">
              <c16:uniqueId val="{00000008-F3A3-4273-922C-70FA65873E6A}"/>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32889</c:v>
                </c:pt>
                <c:pt idx="5">
                  <c:v>31745</c:v>
                </c:pt>
                <c:pt idx="8">
                  <c:v>30207</c:v>
                </c:pt>
                <c:pt idx="11">
                  <c:v>28914</c:v>
                </c:pt>
                <c:pt idx="14">
                  <c:v>27752</c:v>
                </c:pt>
              </c:numCache>
            </c:numRef>
          </c:val>
          <c:extLst>
            <c:ext xmlns:c16="http://schemas.microsoft.com/office/drawing/2014/chart" uri="{C3380CC4-5D6E-409C-BE32-E72D297353CC}">
              <c16:uniqueId val="{00000000-1185-47E8-B0BE-317EE799DCF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993</c:v>
                </c:pt>
                <c:pt idx="5">
                  <c:v>938</c:v>
                </c:pt>
                <c:pt idx="8">
                  <c:v>831</c:v>
                </c:pt>
                <c:pt idx="11">
                  <c:v>770</c:v>
                </c:pt>
                <c:pt idx="14">
                  <c:v>863</c:v>
                </c:pt>
              </c:numCache>
            </c:numRef>
          </c:val>
          <c:extLst>
            <c:ext xmlns:c16="http://schemas.microsoft.com/office/drawing/2014/chart" uri="{C3380CC4-5D6E-409C-BE32-E72D297353CC}">
              <c16:uniqueId val="{00000001-1185-47E8-B0BE-317EE799DCF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13191</c:v>
                </c:pt>
                <c:pt idx="5">
                  <c:v>13864</c:v>
                </c:pt>
                <c:pt idx="8">
                  <c:v>14405</c:v>
                </c:pt>
                <c:pt idx="11">
                  <c:v>15433</c:v>
                </c:pt>
                <c:pt idx="14">
                  <c:v>16685</c:v>
                </c:pt>
              </c:numCache>
            </c:numRef>
          </c:val>
          <c:extLst>
            <c:ext xmlns:c16="http://schemas.microsoft.com/office/drawing/2014/chart" uri="{C3380CC4-5D6E-409C-BE32-E72D297353CC}">
              <c16:uniqueId val="{00000002-1185-47E8-B0BE-317EE799DCF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1185-47E8-B0BE-317EE799DCF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1185-47E8-B0BE-317EE799DCF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185-47E8-B0BE-317EE799DCF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3281</c:v>
                </c:pt>
                <c:pt idx="3">
                  <c:v>3248</c:v>
                </c:pt>
                <c:pt idx="6">
                  <c:v>3169</c:v>
                </c:pt>
                <c:pt idx="9">
                  <c:v>3187</c:v>
                </c:pt>
                <c:pt idx="12">
                  <c:v>3129</c:v>
                </c:pt>
              </c:numCache>
            </c:numRef>
          </c:val>
          <c:extLst>
            <c:ext xmlns:c16="http://schemas.microsoft.com/office/drawing/2014/chart" uri="{C3380CC4-5D6E-409C-BE32-E72D297353CC}">
              <c16:uniqueId val="{00000006-1185-47E8-B0BE-317EE799DCF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275</c:v>
                </c:pt>
                <c:pt idx="3">
                  <c:v>278</c:v>
                </c:pt>
                <c:pt idx="6">
                  <c:v>259</c:v>
                </c:pt>
                <c:pt idx="9">
                  <c:v>396</c:v>
                </c:pt>
                <c:pt idx="12">
                  <c:v>714</c:v>
                </c:pt>
              </c:numCache>
            </c:numRef>
          </c:val>
          <c:extLst>
            <c:ext xmlns:c16="http://schemas.microsoft.com/office/drawing/2014/chart" uri="{C3380CC4-5D6E-409C-BE32-E72D297353CC}">
              <c16:uniqueId val="{00000007-1185-47E8-B0BE-317EE799DCF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13090</c:v>
                </c:pt>
                <c:pt idx="3">
                  <c:v>12132</c:v>
                </c:pt>
                <c:pt idx="6">
                  <c:v>11123</c:v>
                </c:pt>
                <c:pt idx="9">
                  <c:v>10359</c:v>
                </c:pt>
                <c:pt idx="12">
                  <c:v>10270</c:v>
                </c:pt>
              </c:numCache>
            </c:numRef>
          </c:val>
          <c:extLst>
            <c:ext xmlns:c16="http://schemas.microsoft.com/office/drawing/2014/chart" uri="{C3380CC4-5D6E-409C-BE32-E72D297353CC}">
              <c16:uniqueId val="{00000008-1185-47E8-B0BE-317EE799DCF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28</c:v>
                </c:pt>
                <c:pt idx="3">
                  <c:v>22</c:v>
                </c:pt>
                <c:pt idx="6">
                  <c:v>14</c:v>
                </c:pt>
                <c:pt idx="9">
                  <c:v>11</c:v>
                </c:pt>
                <c:pt idx="12">
                  <c:v>8</c:v>
                </c:pt>
              </c:numCache>
            </c:numRef>
          </c:val>
          <c:extLst>
            <c:ext xmlns:c16="http://schemas.microsoft.com/office/drawing/2014/chart" uri="{C3380CC4-5D6E-409C-BE32-E72D297353CC}">
              <c16:uniqueId val="{00000009-1185-47E8-B0BE-317EE799DCF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27049</c:v>
                </c:pt>
                <c:pt idx="3">
                  <c:v>26532</c:v>
                </c:pt>
                <c:pt idx="6">
                  <c:v>25646</c:v>
                </c:pt>
                <c:pt idx="9">
                  <c:v>25411</c:v>
                </c:pt>
                <c:pt idx="12">
                  <c:v>25521</c:v>
                </c:pt>
              </c:numCache>
            </c:numRef>
          </c:val>
          <c:extLst>
            <c:ext xmlns:c16="http://schemas.microsoft.com/office/drawing/2014/chart" uri="{C3380CC4-5D6E-409C-BE32-E72D297353CC}">
              <c16:uniqueId val="{0000000A-1185-47E8-B0BE-317EE799DCF3}"/>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1185-47E8-B0BE-317EE799DCF3}"/>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2804</c:v>
                </c:pt>
                <c:pt idx="1">
                  <c:v>3200</c:v>
                </c:pt>
                <c:pt idx="2">
                  <c:v>3213</c:v>
                </c:pt>
              </c:numCache>
            </c:numRef>
          </c:val>
          <c:extLst>
            <c:ext xmlns:c16="http://schemas.microsoft.com/office/drawing/2014/chart" uri="{C3380CC4-5D6E-409C-BE32-E72D297353CC}">
              <c16:uniqueId val="{00000000-34AA-44F2-A520-94ADFF2CF72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4021</c:v>
                </c:pt>
                <c:pt idx="1">
                  <c:v>4105</c:v>
                </c:pt>
                <c:pt idx="2">
                  <c:v>4798</c:v>
                </c:pt>
              </c:numCache>
            </c:numRef>
          </c:val>
          <c:extLst>
            <c:ext xmlns:c16="http://schemas.microsoft.com/office/drawing/2014/chart" uri="{C3380CC4-5D6E-409C-BE32-E72D297353CC}">
              <c16:uniqueId val="{00000001-34AA-44F2-A520-94ADFF2CF72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8803</c:v>
                </c:pt>
                <c:pt idx="1">
                  <c:v>9234</c:v>
                </c:pt>
                <c:pt idx="2">
                  <c:v>9561</c:v>
                </c:pt>
              </c:numCache>
            </c:numRef>
          </c:val>
          <c:extLst>
            <c:ext xmlns:c16="http://schemas.microsoft.com/office/drawing/2014/chart" uri="{C3380CC4-5D6E-409C-BE32-E72D297353CC}">
              <c16:uniqueId val="{00000002-34AA-44F2-A520-94ADFF2CF72B}"/>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滋賀県米原市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元利償還金は、令和５年度には行わなかった繰上償還を実施したこと、過年度の大規模事業の元金償還が新たに開始した影響等により、前年度比で</a:t>
          </a:r>
          <a:r>
            <a:rPr kumimoji="1" lang="en-US" altLang="ja-JP" sz="1300">
              <a:latin typeface="ＭＳ ゴシック" pitchFamily="49" charset="-128"/>
              <a:ea typeface="ＭＳ ゴシック" pitchFamily="49" charset="-128"/>
            </a:rPr>
            <a:t>102</a:t>
          </a:r>
          <a:r>
            <a:rPr kumimoji="1" lang="ja-JP" altLang="en-US" sz="1300">
              <a:latin typeface="ＭＳ ゴシック" pitchFamily="49" charset="-128"/>
              <a:ea typeface="ＭＳ ゴシック" pitchFamily="49" charset="-128"/>
            </a:rPr>
            <a:t>百万円増加した。</a:t>
          </a:r>
        </a:p>
        <a:p>
          <a:r>
            <a:rPr kumimoji="1" lang="ja-JP" altLang="en-US" sz="1300">
              <a:latin typeface="ＭＳ ゴシック" pitchFamily="49" charset="-128"/>
              <a:ea typeface="ＭＳ ゴシック" pitchFamily="49" charset="-128"/>
            </a:rPr>
            <a:t>　一方で、公営企業債の元利償還金に対する繰入金は、下水道事業債の償還ピークが過ぎたことおよび令和６年度は下水道資本費平準化債の発行可能額が拡充されたことに伴い減少傾向にあることから、昨年度比で</a:t>
          </a:r>
          <a:r>
            <a:rPr kumimoji="1" lang="en-US" altLang="ja-JP" sz="1300">
              <a:latin typeface="ＭＳ ゴシック" pitchFamily="49" charset="-128"/>
              <a:ea typeface="ＭＳ ゴシック" pitchFamily="49" charset="-128"/>
            </a:rPr>
            <a:t>254</a:t>
          </a:r>
          <a:r>
            <a:rPr kumimoji="1" lang="ja-JP" altLang="en-US" sz="1300">
              <a:latin typeface="ＭＳ ゴシック" pitchFamily="49" charset="-128"/>
              <a:ea typeface="ＭＳ ゴシック" pitchFamily="49" charset="-128"/>
            </a:rPr>
            <a:t>百万円減少した。</a:t>
          </a:r>
        </a:p>
        <a:p>
          <a:r>
            <a:rPr kumimoji="1" lang="ja-JP" altLang="en-US" sz="1300">
              <a:latin typeface="ＭＳ ゴシック" pitchFamily="49" charset="-128"/>
              <a:ea typeface="ＭＳ ゴシック" pitchFamily="49" charset="-128"/>
            </a:rPr>
            <a:t>　公営企業債の元利償還金に対する繰入金等の減少に伴い、今後は元利償還金等の微減は見込まれるものの、交付税措置上より有利な市債発行事業を厳選する等、将来負担の適正化に努める。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満期一括償還の地方債の借入れは無い。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滋賀県米原市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一般会計等に係る地方債の現在高は、</a:t>
          </a:r>
          <a:r>
            <a:rPr kumimoji="1" lang="en-US" altLang="ja-JP" sz="1400">
              <a:latin typeface="ＭＳ ゴシック" pitchFamily="49" charset="-128"/>
              <a:ea typeface="ＭＳ ゴシック" pitchFamily="49" charset="-128"/>
            </a:rPr>
            <a:t>110</a:t>
          </a:r>
          <a:r>
            <a:rPr kumimoji="1" lang="ja-JP" altLang="en-US" sz="1400">
              <a:latin typeface="ＭＳ ゴシック" pitchFamily="49" charset="-128"/>
              <a:ea typeface="ＭＳ ゴシック" pitchFamily="49" charset="-128"/>
            </a:rPr>
            <a:t>百万円増加し、公営企業債等繰入見込額は下水道事業債が償還ピークを過ぎたこと等により</a:t>
          </a:r>
          <a:r>
            <a:rPr kumimoji="1" lang="en-US" altLang="ja-JP" sz="1400">
              <a:latin typeface="ＭＳ ゴシック" pitchFamily="49" charset="-128"/>
              <a:ea typeface="ＭＳ ゴシック" pitchFamily="49" charset="-128"/>
            </a:rPr>
            <a:t>89</a:t>
          </a:r>
          <a:r>
            <a:rPr kumimoji="1" lang="ja-JP" altLang="en-US" sz="1400">
              <a:latin typeface="ＭＳ ゴシック" pitchFamily="49" charset="-128"/>
              <a:ea typeface="ＭＳ ゴシック" pitchFamily="49" charset="-128"/>
            </a:rPr>
            <a:t>百万円減少したが、湖北広域行政事務センターの新施設整備に係る地方債発行額の増加等により組合等負担見込額が</a:t>
          </a:r>
          <a:r>
            <a:rPr kumimoji="1" lang="en-US" altLang="ja-JP" sz="1400">
              <a:latin typeface="ＭＳ ゴシック" pitchFamily="49" charset="-128"/>
              <a:ea typeface="ＭＳ ゴシック" pitchFamily="49" charset="-128"/>
            </a:rPr>
            <a:t>318</a:t>
          </a:r>
          <a:r>
            <a:rPr kumimoji="1" lang="ja-JP" altLang="en-US" sz="1400">
              <a:latin typeface="ＭＳ ゴシック" pitchFamily="49" charset="-128"/>
              <a:ea typeface="ＭＳ ゴシック" pitchFamily="49" charset="-128"/>
            </a:rPr>
            <a:t>百万円増加したこと等に伴い、将来負担比率の分子は</a:t>
          </a:r>
          <a:r>
            <a:rPr kumimoji="1" lang="en-US" altLang="ja-JP" sz="1400">
              <a:latin typeface="ＭＳ ゴシック" pitchFamily="49" charset="-128"/>
              <a:ea typeface="ＭＳ ゴシック" pitchFamily="49" charset="-128"/>
            </a:rPr>
            <a:t>97</a:t>
          </a:r>
          <a:r>
            <a:rPr kumimoji="1" lang="ja-JP" altLang="en-US" sz="1400">
              <a:latin typeface="ＭＳ ゴシック" pitchFamily="49" charset="-128"/>
              <a:ea typeface="ＭＳ ゴシック" pitchFamily="49" charset="-128"/>
            </a:rPr>
            <a:t>百万円増加した。</a:t>
          </a:r>
        </a:p>
        <a:p>
          <a:r>
            <a:rPr kumimoji="1" lang="ja-JP" altLang="en-US" sz="1400">
              <a:latin typeface="ＭＳ ゴシック" pitchFamily="49" charset="-128"/>
              <a:ea typeface="ＭＳ ゴシック" pitchFamily="49" charset="-128"/>
            </a:rPr>
            <a:t>　今後は、公共施設の老朽化に伴う整備費等の増加により地方債現在高の増加が見込まれるため、新規事業について総点検を図るとともに、市債発行事業を厳選し、財政規律の維持に努める。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滋賀県米原市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令和６年度は、観光関連施設管理運営事業や予防接種事業等の財源として米原ガンバレ！ふるさと応援寄付基金から３億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万５千円、学校教育施設、社会教育施設および社会体育施設等の改修工事等の財源として教育施設整備基金から２億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664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万５千円、給付型奨学金事業や観光振興事業等の財源として地域の絆でまちづくり基金から２億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637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万８千円を取り崩すなど、多くの基金からの取崩しを行った。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その一方で、それぞれ運用益を含め、市債管理基金に８億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1,079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万６千円、交通対策促進基金に４億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7,936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万４千円、米原ガンバレ！ふるさと応援寄付基金に３億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9,250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万１千円の積立てを行うなど、基金全体としては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3,325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万２千円の増となった。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残高は一定規模を維持しているが、今後、大型投資事業、公共施設等の長寿命化および公債費の平準化のための取崩しが見込まれることから、健全な財政運営を図るため、一定の基準を設けた上で計画的かつ限定的な運用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・教育施設整備基金：教育施設の整備充実を図るため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・公共施設等整備基金：公共施設等の整備充実を図るため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・地域の絆でまちづくり基金：市民の連携の強化および地域振興のため</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・教育施設整備基金：基金運用益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702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万円を積み立てたが、学校教育施設、社会教育施設および社会体育施設等の改修工事等の財源として２億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664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万５千円を取り崩したことにより減少した。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・公共施設等整備基金：基金運用益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807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万２千円、売電収入２万２千円、本庁舎駐車場使用料収入</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898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万４千円を積み立てたが、湖北広域行政事務センターの新施設整備および湖北地域消防組合の施設整備に係る負担金等の財源として１億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3,266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万３千円を取り崩したことにより減少した。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・地域の絆でまちづくり基金：基金運用益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815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万円を積み立てたが、給付型奨学金事業や観光振興事業等の財源として２億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637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万８千円を取り崩したことにより減少した。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施設整備基金：教育施設の老朽化対策等に必要な財源確保を目的として計画的に積み立ててきたところであり、今後も予定どおり、小中学校をはじめとする教育施設等の修繕および長寿命化事業等に充当していくことと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・公共施設等整備基金：今後予定されている社会福祉施設をはじめとした公共施設の改修事業等に充当していくこととする。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・地域の絆でまちづくり基金：市民の連携の強化につながる事業や地域振興事業に計画的に充当していくこととする。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基金運用益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1,267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万６千円の積立てにより増加した。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健全な財政運営を維持するために基金残高</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億円を維持した上で取り崩すこととする。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本庁舎建設に係る市債の元金償還金等に充てるため、１億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3,200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万円を取り崩したが、臨時財政対策債償還のため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8,200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万円の新規積立て、基金運用益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1,432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万２千円、米原駅東口事業用定期借地賃料</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1,179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万６千円、米原駅東口関係土地売却収入３億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万円、旧米原庁舎跡地土地売却収入３億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3,600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万円の積立てにより増加した。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令和６年度から本庁舎建設に係る大型借入の元金償還が始まっていることから、本庁舎建設に係る市債の元金償還金の約２分の１に当たる１億円を目途に毎年計画的な取崩しを行うこととする。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滋賀県米原市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36,928
36,232
250.39
27,319,831
26,351,933
701,572
13,502,750
25,520,967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財政力指数は</a:t>
          </a:r>
          <a:r>
            <a:rPr kumimoji="1" lang="en-US" altLang="ja-JP" sz="1300">
              <a:latin typeface="ＭＳ Ｐゴシック" panose="020B0600070205080204" pitchFamily="50" charset="-128"/>
              <a:ea typeface="ＭＳ Ｐゴシック" panose="020B0600070205080204" pitchFamily="50" charset="-128"/>
            </a:rPr>
            <a:t>0.52</a:t>
          </a:r>
          <a:r>
            <a:rPr kumimoji="1" lang="ja-JP" altLang="en-US" sz="1300">
              <a:latin typeface="ＭＳ Ｐゴシック" panose="020B0600070205080204" pitchFamily="50" charset="-128"/>
              <a:ea typeface="ＭＳ Ｐゴシック" panose="020B0600070205080204" pitchFamily="50" charset="-128"/>
            </a:rPr>
            <a:t>で、前年度とほぼ同数値であるものの、類似団体平均を下回り、人口の減少や全国平均を上回る高齢化率に加え、産業基盤が脆弱であるため、県内市で比較すると</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市中２番目に低い位置にある。</a:t>
          </a:r>
        </a:p>
        <a:p>
          <a:r>
            <a:rPr kumimoji="1" lang="ja-JP" altLang="en-US" sz="1300">
              <a:latin typeface="ＭＳ Ｐゴシック" panose="020B0600070205080204" pitchFamily="50" charset="-128"/>
              <a:ea typeface="ＭＳ Ｐゴシック" panose="020B0600070205080204" pitchFamily="50" charset="-128"/>
            </a:rPr>
            <a:t>　歳入額が横ばいである一方で、こども子育て費の増加や、公債費の増加等により財政力指数の低下が懸念されるため、より一層の行財政改革を進め、財政の健全化を図る。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139700</xdr:rowOff>
    </xdr:from>
    <xdr:to>
      <xdr:col>23</xdr:col>
      <xdr:colOff>133350</xdr:colOff>
      <xdr:row>44</xdr:row>
      <xdr:rowOff>24342</xdr:rowOff>
    </xdr:to>
    <xdr:cxnSp macro="">
      <xdr:nvCxnSpPr>
        <xdr:cNvPr id="64" name="直線コネクタ 63"/>
        <xdr:cNvCxnSpPr/>
      </xdr:nvCxnSpPr>
      <xdr:spPr>
        <a:xfrm flipV="1">
          <a:off x="4953000" y="6140450"/>
          <a:ext cx="0" cy="14276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167869</xdr:rowOff>
    </xdr:from>
    <xdr:ext cx="762000" cy="259045"/>
    <xdr:sp macro="" textlink="">
      <xdr:nvSpPr>
        <xdr:cNvPr id="65" name="財政力最小値テキスト"/>
        <xdr:cNvSpPr txBox="1"/>
      </xdr:nvSpPr>
      <xdr:spPr>
        <a:xfrm>
          <a:off x="5041900" y="7540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24342</xdr:rowOff>
    </xdr:from>
    <xdr:to>
      <xdr:col>24</xdr:col>
      <xdr:colOff>12700</xdr:colOff>
      <xdr:row>44</xdr:row>
      <xdr:rowOff>24342</xdr:rowOff>
    </xdr:to>
    <xdr:cxnSp macro="">
      <xdr:nvCxnSpPr>
        <xdr:cNvPr id="66" name="直線コネクタ 65"/>
        <xdr:cNvCxnSpPr/>
      </xdr:nvCxnSpPr>
      <xdr:spPr>
        <a:xfrm>
          <a:off x="4864100" y="7568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54627</xdr:rowOff>
    </xdr:from>
    <xdr:ext cx="762000" cy="259045"/>
    <xdr:sp macro="" textlink="">
      <xdr:nvSpPr>
        <xdr:cNvPr id="67" name="財政力最大値テキスト"/>
        <xdr:cNvSpPr txBox="1"/>
      </xdr:nvSpPr>
      <xdr:spPr>
        <a:xfrm>
          <a:off x="5041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139700</xdr:rowOff>
    </xdr:from>
    <xdr:to>
      <xdr:col>24</xdr:col>
      <xdr:colOff>12700</xdr:colOff>
      <xdr:row>35</xdr:row>
      <xdr:rowOff>139700</xdr:rowOff>
    </xdr:to>
    <xdr:cxnSp macro="">
      <xdr:nvCxnSpPr>
        <xdr:cNvPr id="68" name="直線コネクタ 67"/>
        <xdr:cNvCxnSpPr/>
      </xdr:nvCxnSpPr>
      <xdr:spPr>
        <a:xfrm>
          <a:off x="4864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116417</xdr:rowOff>
    </xdr:from>
    <xdr:to>
      <xdr:col>23</xdr:col>
      <xdr:colOff>133350</xdr:colOff>
      <xdr:row>41</xdr:row>
      <xdr:rowOff>136525</xdr:rowOff>
    </xdr:to>
    <xdr:cxnSp macro="">
      <xdr:nvCxnSpPr>
        <xdr:cNvPr id="69" name="直線コネクタ 68"/>
        <xdr:cNvCxnSpPr/>
      </xdr:nvCxnSpPr>
      <xdr:spPr>
        <a:xfrm flipV="1">
          <a:off x="4114800" y="7145867"/>
          <a:ext cx="8382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41927</xdr:rowOff>
    </xdr:from>
    <xdr:ext cx="762000" cy="259045"/>
    <xdr:sp macro="" textlink="">
      <xdr:nvSpPr>
        <xdr:cNvPr id="70" name="財政力平均値テキスト"/>
        <xdr:cNvSpPr txBox="1"/>
      </xdr:nvSpPr>
      <xdr:spPr>
        <a:xfrm>
          <a:off x="5041900" y="689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25400</xdr:rowOff>
    </xdr:from>
    <xdr:to>
      <xdr:col>23</xdr:col>
      <xdr:colOff>184150</xdr:colOff>
      <xdr:row>41</xdr:row>
      <xdr:rowOff>127000</xdr:rowOff>
    </xdr:to>
    <xdr:sp macro="" textlink="">
      <xdr:nvSpPr>
        <xdr:cNvPr id="71" name="フローチャート: 判断 70"/>
        <xdr:cNvSpPr/>
      </xdr:nvSpPr>
      <xdr:spPr>
        <a:xfrm>
          <a:off x="49022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96308</xdr:rowOff>
    </xdr:from>
    <xdr:to>
      <xdr:col>19</xdr:col>
      <xdr:colOff>133350</xdr:colOff>
      <xdr:row>41</xdr:row>
      <xdr:rowOff>136525</xdr:rowOff>
    </xdr:to>
    <xdr:cxnSp macro="">
      <xdr:nvCxnSpPr>
        <xdr:cNvPr id="72" name="直線コネクタ 71"/>
        <xdr:cNvCxnSpPr/>
      </xdr:nvCxnSpPr>
      <xdr:spPr>
        <a:xfrm>
          <a:off x="3225800" y="7125758"/>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25400</xdr:rowOff>
    </xdr:from>
    <xdr:to>
      <xdr:col>19</xdr:col>
      <xdr:colOff>184150</xdr:colOff>
      <xdr:row>41</xdr:row>
      <xdr:rowOff>127000</xdr:rowOff>
    </xdr:to>
    <xdr:sp macro="" textlink="">
      <xdr:nvSpPr>
        <xdr:cNvPr id="73" name="フローチャート: 判断 72"/>
        <xdr:cNvSpPr/>
      </xdr:nvSpPr>
      <xdr:spPr>
        <a:xfrm>
          <a:off x="4064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137177</xdr:rowOff>
    </xdr:from>
    <xdr:ext cx="736600" cy="259045"/>
    <xdr:sp macro="" textlink="">
      <xdr:nvSpPr>
        <xdr:cNvPr id="74" name="テキスト ボックス 73"/>
        <xdr:cNvSpPr txBox="1"/>
      </xdr:nvSpPr>
      <xdr:spPr>
        <a:xfrm>
          <a:off x="3733800" y="682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96308</xdr:rowOff>
    </xdr:from>
    <xdr:to>
      <xdr:col>15</xdr:col>
      <xdr:colOff>82550</xdr:colOff>
      <xdr:row>41</xdr:row>
      <xdr:rowOff>96308</xdr:rowOff>
    </xdr:to>
    <xdr:cxnSp macro="">
      <xdr:nvCxnSpPr>
        <xdr:cNvPr id="75" name="直線コネクタ 74"/>
        <xdr:cNvCxnSpPr/>
      </xdr:nvCxnSpPr>
      <xdr:spPr>
        <a:xfrm>
          <a:off x="2336800" y="712575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5292</xdr:rowOff>
    </xdr:from>
    <xdr:to>
      <xdr:col>15</xdr:col>
      <xdr:colOff>133350</xdr:colOff>
      <xdr:row>41</xdr:row>
      <xdr:rowOff>106892</xdr:rowOff>
    </xdr:to>
    <xdr:sp macro="" textlink="">
      <xdr:nvSpPr>
        <xdr:cNvPr id="76" name="フローチャート: 判断 75"/>
        <xdr:cNvSpPr/>
      </xdr:nvSpPr>
      <xdr:spPr>
        <a:xfrm>
          <a:off x="3175000" y="7034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117069</xdr:rowOff>
    </xdr:from>
    <xdr:ext cx="762000" cy="259045"/>
    <xdr:sp macro="" textlink="">
      <xdr:nvSpPr>
        <xdr:cNvPr id="77" name="テキスト ボックス 76"/>
        <xdr:cNvSpPr txBox="1"/>
      </xdr:nvSpPr>
      <xdr:spPr>
        <a:xfrm>
          <a:off x="2844800" y="6803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56092</xdr:rowOff>
    </xdr:from>
    <xdr:to>
      <xdr:col>11</xdr:col>
      <xdr:colOff>31750</xdr:colOff>
      <xdr:row>41</xdr:row>
      <xdr:rowOff>96308</xdr:rowOff>
    </xdr:to>
    <xdr:cxnSp macro="">
      <xdr:nvCxnSpPr>
        <xdr:cNvPr id="78" name="直線コネクタ 77"/>
        <xdr:cNvCxnSpPr/>
      </xdr:nvCxnSpPr>
      <xdr:spPr>
        <a:xfrm>
          <a:off x="1447800" y="7085542"/>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156633</xdr:rowOff>
    </xdr:from>
    <xdr:to>
      <xdr:col>11</xdr:col>
      <xdr:colOff>82550</xdr:colOff>
      <xdr:row>41</xdr:row>
      <xdr:rowOff>86783</xdr:rowOff>
    </xdr:to>
    <xdr:sp macro="" textlink="">
      <xdr:nvSpPr>
        <xdr:cNvPr id="79" name="フローチャート: 判断 78"/>
        <xdr:cNvSpPr/>
      </xdr:nvSpPr>
      <xdr:spPr>
        <a:xfrm>
          <a:off x="2286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96960</xdr:rowOff>
    </xdr:from>
    <xdr:ext cx="762000" cy="259045"/>
    <xdr:sp macro="" textlink="">
      <xdr:nvSpPr>
        <xdr:cNvPr id="80" name="テキスト ボックス 79"/>
        <xdr:cNvSpPr txBox="1"/>
      </xdr:nvSpPr>
      <xdr:spPr>
        <a:xfrm>
          <a:off x="1955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136525</xdr:rowOff>
    </xdr:from>
    <xdr:to>
      <xdr:col>7</xdr:col>
      <xdr:colOff>31750</xdr:colOff>
      <xdr:row>41</xdr:row>
      <xdr:rowOff>66675</xdr:rowOff>
    </xdr:to>
    <xdr:sp macro="" textlink="">
      <xdr:nvSpPr>
        <xdr:cNvPr id="81" name="フローチャート: 判断 80"/>
        <xdr:cNvSpPr/>
      </xdr:nvSpPr>
      <xdr:spPr>
        <a:xfrm>
          <a:off x="13970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76852</xdr:rowOff>
    </xdr:from>
    <xdr:ext cx="762000" cy="259045"/>
    <xdr:sp macro="" textlink="">
      <xdr:nvSpPr>
        <xdr:cNvPr id="82" name="テキスト ボックス 81"/>
        <xdr:cNvSpPr txBox="1"/>
      </xdr:nvSpPr>
      <xdr:spPr>
        <a:xfrm>
          <a:off x="1066800" y="676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65617</xdr:rowOff>
    </xdr:from>
    <xdr:to>
      <xdr:col>23</xdr:col>
      <xdr:colOff>184150</xdr:colOff>
      <xdr:row>41</xdr:row>
      <xdr:rowOff>167217</xdr:rowOff>
    </xdr:to>
    <xdr:sp macro="" textlink="">
      <xdr:nvSpPr>
        <xdr:cNvPr id="88" name="楕円 87"/>
        <xdr:cNvSpPr/>
      </xdr:nvSpPr>
      <xdr:spPr>
        <a:xfrm>
          <a:off x="4902200" y="709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37694</xdr:rowOff>
    </xdr:from>
    <xdr:ext cx="762000" cy="259045"/>
    <xdr:sp macro="" textlink="">
      <xdr:nvSpPr>
        <xdr:cNvPr id="89" name="財政力該当値テキスト"/>
        <xdr:cNvSpPr txBox="1"/>
      </xdr:nvSpPr>
      <xdr:spPr>
        <a:xfrm>
          <a:off x="5041900" y="7067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85725</xdr:rowOff>
    </xdr:from>
    <xdr:to>
      <xdr:col>19</xdr:col>
      <xdr:colOff>184150</xdr:colOff>
      <xdr:row>42</xdr:row>
      <xdr:rowOff>15875</xdr:rowOff>
    </xdr:to>
    <xdr:sp macro="" textlink="">
      <xdr:nvSpPr>
        <xdr:cNvPr id="90" name="楕円 89"/>
        <xdr:cNvSpPr/>
      </xdr:nvSpPr>
      <xdr:spPr>
        <a:xfrm>
          <a:off x="4064000" y="7115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652</xdr:rowOff>
    </xdr:from>
    <xdr:ext cx="736600" cy="259045"/>
    <xdr:sp macro="" textlink="">
      <xdr:nvSpPr>
        <xdr:cNvPr id="91" name="テキスト ボックス 90"/>
        <xdr:cNvSpPr txBox="1"/>
      </xdr:nvSpPr>
      <xdr:spPr>
        <a:xfrm>
          <a:off x="3733800" y="72015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45508</xdr:rowOff>
    </xdr:from>
    <xdr:to>
      <xdr:col>15</xdr:col>
      <xdr:colOff>133350</xdr:colOff>
      <xdr:row>41</xdr:row>
      <xdr:rowOff>147108</xdr:rowOff>
    </xdr:to>
    <xdr:sp macro="" textlink="">
      <xdr:nvSpPr>
        <xdr:cNvPr id="92" name="楕円 91"/>
        <xdr:cNvSpPr/>
      </xdr:nvSpPr>
      <xdr:spPr>
        <a:xfrm>
          <a:off x="3175000" y="7074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131885</xdr:rowOff>
    </xdr:from>
    <xdr:ext cx="762000" cy="259045"/>
    <xdr:sp macro="" textlink="">
      <xdr:nvSpPr>
        <xdr:cNvPr id="93" name="テキスト ボックス 92"/>
        <xdr:cNvSpPr txBox="1"/>
      </xdr:nvSpPr>
      <xdr:spPr>
        <a:xfrm>
          <a:off x="2844800" y="7161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45508</xdr:rowOff>
    </xdr:from>
    <xdr:to>
      <xdr:col>11</xdr:col>
      <xdr:colOff>82550</xdr:colOff>
      <xdr:row>41</xdr:row>
      <xdr:rowOff>147108</xdr:rowOff>
    </xdr:to>
    <xdr:sp macro="" textlink="">
      <xdr:nvSpPr>
        <xdr:cNvPr id="94" name="楕円 93"/>
        <xdr:cNvSpPr/>
      </xdr:nvSpPr>
      <xdr:spPr>
        <a:xfrm>
          <a:off x="2286000" y="7074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131885</xdr:rowOff>
    </xdr:from>
    <xdr:ext cx="762000" cy="259045"/>
    <xdr:sp macro="" textlink="">
      <xdr:nvSpPr>
        <xdr:cNvPr id="95" name="テキスト ボックス 94"/>
        <xdr:cNvSpPr txBox="1"/>
      </xdr:nvSpPr>
      <xdr:spPr>
        <a:xfrm>
          <a:off x="1955800" y="7161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5292</xdr:rowOff>
    </xdr:from>
    <xdr:to>
      <xdr:col>7</xdr:col>
      <xdr:colOff>31750</xdr:colOff>
      <xdr:row>41</xdr:row>
      <xdr:rowOff>106892</xdr:rowOff>
    </xdr:to>
    <xdr:sp macro="" textlink="">
      <xdr:nvSpPr>
        <xdr:cNvPr id="96" name="楕円 95"/>
        <xdr:cNvSpPr/>
      </xdr:nvSpPr>
      <xdr:spPr>
        <a:xfrm>
          <a:off x="1397000" y="7034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91669</xdr:rowOff>
    </xdr:from>
    <xdr:ext cx="762000" cy="259045"/>
    <xdr:sp macro="" textlink="">
      <xdr:nvSpPr>
        <xdr:cNvPr id="97" name="テキスト ボックス 96"/>
        <xdr:cNvSpPr txBox="1"/>
      </xdr:nvSpPr>
      <xdr:spPr>
        <a:xfrm>
          <a:off x="1066800" y="7121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分子は人件費等に充当した一般財源の増加により</a:t>
          </a:r>
          <a:r>
            <a:rPr kumimoji="1" lang="en-US" altLang="ja-JP" sz="1300">
              <a:latin typeface="ＭＳ Ｐゴシック" panose="020B0600070205080204" pitchFamily="50" charset="-128"/>
              <a:ea typeface="ＭＳ Ｐゴシック" panose="020B0600070205080204" pitchFamily="50" charset="-128"/>
            </a:rPr>
            <a:t>667,820</a:t>
          </a:r>
          <a:r>
            <a:rPr kumimoji="1" lang="ja-JP" altLang="en-US" sz="1300">
              <a:latin typeface="ＭＳ Ｐゴシック" panose="020B0600070205080204" pitchFamily="50" charset="-128"/>
              <a:ea typeface="ＭＳ Ｐゴシック" panose="020B0600070205080204" pitchFamily="50" charset="-128"/>
            </a:rPr>
            <a:t>千円増加し、分母は普通交付税の増加等により</a:t>
          </a:r>
          <a:r>
            <a:rPr kumimoji="1" lang="en-US" altLang="ja-JP" sz="1300">
              <a:latin typeface="ＭＳ Ｐゴシック" panose="020B0600070205080204" pitchFamily="50" charset="-128"/>
              <a:ea typeface="ＭＳ Ｐゴシック" panose="020B0600070205080204" pitchFamily="50" charset="-128"/>
            </a:rPr>
            <a:t>111,470</a:t>
          </a:r>
          <a:r>
            <a:rPr kumimoji="1" lang="ja-JP" altLang="en-US" sz="1300">
              <a:latin typeface="ＭＳ Ｐゴシック" panose="020B0600070205080204" pitchFamily="50" charset="-128"/>
              <a:ea typeface="ＭＳ Ｐゴシック" panose="020B0600070205080204" pitchFamily="50" charset="-128"/>
            </a:rPr>
            <a:t>千円増加した結果、前年度に比べ</a:t>
          </a:r>
          <a:r>
            <a:rPr kumimoji="1" lang="en-US" altLang="ja-JP" sz="1300">
              <a:latin typeface="ＭＳ Ｐゴシック" panose="020B0600070205080204" pitchFamily="50" charset="-128"/>
              <a:ea typeface="ＭＳ Ｐゴシック" panose="020B0600070205080204" pitchFamily="50" charset="-128"/>
            </a:rPr>
            <a:t>4.2</a:t>
          </a:r>
          <a:r>
            <a:rPr kumimoji="1" lang="ja-JP" altLang="en-US" sz="1300">
              <a:latin typeface="ＭＳ Ｐゴシック" panose="020B0600070205080204" pitchFamily="50" charset="-128"/>
              <a:ea typeface="ＭＳ Ｐゴシック" panose="020B0600070205080204" pitchFamily="50" charset="-128"/>
            </a:rPr>
            <a:t>ポイント増加し</a:t>
          </a:r>
          <a:r>
            <a:rPr kumimoji="1" lang="en-US" altLang="ja-JP" sz="1300">
              <a:latin typeface="ＭＳ Ｐゴシック" panose="020B0600070205080204" pitchFamily="50" charset="-128"/>
              <a:ea typeface="ＭＳ Ｐゴシック" panose="020B0600070205080204" pitchFamily="50" charset="-128"/>
            </a:rPr>
            <a:t>91.9</a:t>
          </a:r>
          <a:r>
            <a:rPr kumimoji="1" lang="ja-JP" altLang="en-US" sz="1300">
              <a:latin typeface="ＭＳ Ｐゴシック" panose="020B0600070205080204" pitchFamily="50" charset="-128"/>
              <a:ea typeface="ＭＳ Ｐゴシック" panose="020B0600070205080204" pitchFamily="50" charset="-128"/>
            </a:rPr>
            <a:t>％となり、全国平均および類似団体平均を下回ることとなった。</a:t>
          </a:r>
        </a:p>
        <a:p>
          <a:r>
            <a:rPr kumimoji="1" lang="ja-JP" altLang="en-US" sz="1300">
              <a:latin typeface="ＭＳ Ｐゴシック" panose="020B0600070205080204" pitchFamily="50" charset="-128"/>
              <a:ea typeface="ＭＳ Ｐゴシック" panose="020B0600070205080204" pitchFamily="50" charset="-128"/>
            </a:rPr>
            <a:t>　今後も公債費や扶助費等の義務的経費の増加が見込まれることから、事務事業の見直しを更に進めるとともに、市税の徴収強化等による財源確保に努め、歳入および歳出の両面から改善を図る。</a:t>
          </a: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148590</xdr:rowOff>
    </xdr:from>
    <xdr:to>
      <xdr:col>23</xdr:col>
      <xdr:colOff>133350</xdr:colOff>
      <xdr:row>67</xdr:row>
      <xdr:rowOff>80010</xdr:rowOff>
    </xdr:to>
    <xdr:cxnSp macro="">
      <xdr:nvCxnSpPr>
        <xdr:cNvPr id="127" name="直線コネクタ 126"/>
        <xdr:cNvCxnSpPr/>
      </xdr:nvCxnSpPr>
      <xdr:spPr>
        <a:xfrm flipV="1">
          <a:off x="4953000" y="10264140"/>
          <a:ext cx="0" cy="13030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52087</xdr:rowOff>
    </xdr:from>
    <xdr:ext cx="762000" cy="259045"/>
    <xdr:sp macro="" textlink="">
      <xdr:nvSpPr>
        <xdr:cNvPr id="128" name="財政構造の弾力性最小値テキスト"/>
        <xdr:cNvSpPr txBox="1"/>
      </xdr:nvSpPr>
      <xdr:spPr>
        <a:xfrm>
          <a:off x="5041900" y="1153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80010</xdr:rowOff>
    </xdr:from>
    <xdr:to>
      <xdr:col>24</xdr:col>
      <xdr:colOff>12700</xdr:colOff>
      <xdr:row>67</xdr:row>
      <xdr:rowOff>80010</xdr:rowOff>
    </xdr:to>
    <xdr:cxnSp macro="">
      <xdr:nvCxnSpPr>
        <xdr:cNvPr id="129" name="直線コネクタ 128"/>
        <xdr:cNvCxnSpPr/>
      </xdr:nvCxnSpPr>
      <xdr:spPr>
        <a:xfrm>
          <a:off x="4864100" y="1156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63517</xdr:rowOff>
    </xdr:from>
    <xdr:ext cx="762000" cy="259045"/>
    <xdr:sp macro="" textlink="">
      <xdr:nvSpPr>
        <xdr:cNvPr id="130" name="財政構造の弾力性最大値テキスト"/>
        <xdr:cNvSpPr txBox="1"/>
      </xdr:nvSpPr>
      <xdr:spPr>
        <a:xfrm>
          <a:off x="5041900" y="1000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148590</xdr:rowOff>
    </xdr:from>
    <xdr:to>
      <xdr:col>24</xdr:col>
      <xdr:colOff>12700</xdr:colOff>
      <xdr:row>59</xdr:row>
      <xdr:rowOff>148590</xdr:rowOff>
    </xdr:to>
    <xdr:cxnSp macro="">
      <xdr:nvCxnSpPr>
        <xdr:cNvPr id="131" name="直線コネクタ 130"/>
        <xdr:cNvCxnSpPr/>
      </xdr:nvCxnSpPr>
      <xdr:spPr>
        <a:xfrm>
          <a:off x="4864100" y="1026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151554</xdr:rowOff>
    </xdr:from>
    <xdr:to>
      <xdr:col>23</xdr:col>
      <xdr:colOff>133350</xdr:colOff>
      <xdr:row>63</xdr:row>
      <xdr:rowOff>146473</xdr:rowOff>
    </xdr:to>
    <xdr:cxnSp macro="">
      <xdr:nvCxnSpPr>
        <xdr:cNvPr id="132" name="直線コネクタ 131"/>
        <xdr:cNvCxnSpPr/>
      </xdr:nvCxnSpPr>
      <xdr:spPr>
        <a:xfrm>
          <a:off x="4114800" y="10610004"/>
          <a:ext cx="838200" cy="337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116010</xdr:rowOff>
    </xdr:from>
    <xdr:ext cx="762000" cy="259045"/>
    <xdr:sp macro="" textlink="">
      <xdr:nvSpPr>
        <xdr:cNvPr id="133" name="財政構造の弾力性平均値テキスト"/>
        <xdr:cNvSpPr txBox="1"/>
      </xdr:nvSpPr>
      <xdr:spPr>
        <a:xfrm>
          <a:off x="5041900" y="10917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143933</xdr:rowOff>
    </xdr:from>
    <xdr:to>
      <xdr:col>23</xdr:col>
      <xdr:colOff>184150</xdr:colOff>
      <xdr:row>64</xdr:row>
      <xdr:rowOff>74083</xdr:rowOff>
    </xdr:to>
    <xdr:sp macro="" textlink="">
      <xdr:nvSpPr>
        <xdr:cNvPr id="134" name="フローチャート: 判断 133"/>
        <xdr:cNvSpPr/>
      </xdr:nvSpPr>
      <xdr:spPr>
        <a:xfrm>
          <a:off x="4902200" y="1094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151554</xdr:rowOff>
    </xdr:from>
    <xdr:to>
      <xdr:col>19</xdr:col>
      <xdr:colOff>133350</xdr:colOff>
      <xdr:row>62</xdr:row>
      <xdr:rowOff>20320</xdr:rowOff>
    </xdr:to>
    <xdr:cxnSp macro="">
      <xdr:nvCxnSpPr>
        <xdr:cNvPr id="135" name="直線コネクタ 134"/>
        <xdr:cNvCxnSpPr/>
      </xdr:nvCxnSpPr>
      <xdr:spPr>
        <a:xfrm flipV="1">
          <a:off x="3225800" y="10610004"/>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103717</xdr:rowOff>
    </xdr:from>
    <xdr:to>
      <xdr:col>19</xdr:col>
      <xdr:colOff>184150</xdr:colOff>
      <xdr:row>64</xdr:row>
      <xdr:rowOff>33867</xdr:rowOff>
    </xdr:to>
    <xdr:sp macro="" textlink="">
      <xdr:nvSpPr>
        <xdr:cNvPr id="136" name="フローチャート: 判断 135"/>
        <xdr:cNvSpPr/>
      </xdr:nvSpPr>
      <xdr:spPr>
        <a:xfrm>
          <a:off x="4064000" y="1090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18644</xdr:rowOff>
    </xdr:from>
    <xdr:ext cx="736600" cy="259045"/>
    <xdr:sp macro="" textlink="">
      <xdr:nvSpPr>
        <xdr:cNvPr id="137" name="テキスト ボックス 136"/>
        <xdr:cNvSpPr txBox="1"/>
      </xdr:nvSpPr>
      <xdr:spPr>
        <a:xfrm>
          <a:off x="3733800" y="109914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87206</xdr:rowOff>
    </xdr:from>
    <xdr:to>
      <xdr:col>15</xdr:col>
      <xdr:colOff>82550</xdr:colOff>
      <xdr:row>62</xdr:row>
      <xdr:rowOff>20320</xdr:rowOff>
    </xdr:to>
    <xdr:cxnSp macro="">
      <xdr:nvCxnSpPr>
        <xdr:cNvPr id="138" name="直線コネクタ 137"/>
        <xdr:cNvCxnSpPr/>
      </xdr:nvCxnSpPr>
      <xdr:spPr>
        <a:xfrm>
          <a:off x="2336800" y="10545656"/>
          <a:ext cx="889000" cy="104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162560</xdr:rowOff>
    </xdr:from>
    <xdr:to>
      <xdr:col>15</xdr:col>
      <xdr:colOff>133350</xdr:colOff>
      <xdr:row>63</xdr:row>
      <xdr:rowOff>92710</xdr:rowOff>
    </xdr:to>
    <xdr:sp macro="" textlink="">
      <xdr:nvSpPr>
        <xdr:cNvPr id="139" name="フローチャート: 判断 138"/>
        <xdr:cNvSpPr/>
      </xdr:nvSpPr>
      <xdr:spPr>
        <a:xfrm>
          <a:off x="3175000" y="1079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77487</xdr:rowOff>
    </xdr:from>
    <xdr:ext cx="762000" cy="259045"/>
    <xdr:sp macro="" textlink="">
      <xdr:nvSpPr>
        <xdr:cNvPr id="140" name="テキスト ボックス 139"/>
        <xdr:cNvSpPr txBox="1"/>
      </xdr:nvSpPr>
      <xdr:spPr>
        <a:xfrm>
          <a:off x="2844800" y="1087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87206</xdr:rowOff>
    </xdr:from>
    <xdr:to>
      <xdr:col>11</xdr:col>
      <xdr:colOff>31750</xdr:colOff>
      <xdr:row>64</xdr:row>
      <xdr:rowOff>127846</xdr:rowOff>
    </xdr:to>
    <xdr:cxnSp macro="">
      <xdr:nvCxnSpPr>
        <xdr:cNvPr id="141" name="直線コネクタ 140"/>
        <xdr:cNvCxnSpPr/>
      </xdr:nvCxnSpPr>
      <xdr:spPr>
        <a:xfrm flipV="1">
          <a:off x="1447800" y="10545656"/>
          <a:ext cx="889000" cy="554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44450</xdr:rowOff>
    </xdr:from>
    <xdr:to>
      <xdr:col>11</xdr:col>
      <xdr:colOff>82550</xdr:colOff>
      <xdr:row>61</xdr:row>
      <xdr:rowOff>146050</xdr:rowOff>
    </xdr:to>
    <xdr:sp macro="" textlink="">
      <xdr:nvSpPr>
        <xdr:cNvPr id="142" name="フローチャート: 判断 141"/>
        <xdr:cNvSpPr/>
      </xdr:nvSpPr>
      <xdr:spPr>
        <a:xfrm>
          <a:off x="22860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130827</xdr:rowOff>
    </xdr:from>
    <xdr:ext cx="762000" cy="259045"/>
    <xdr:sp macro="" textlink="">
      <xdr:nvSpPr>
        <xdr:cNvPr id="143" name="テキスト ボックス 142"/>
        <xdr:cNvSpPr txBox="1"/>
      </xdr:nvSpPr>
      <xdr:spPr>
        <a:xfrm>
          <a:off x="1955800" y="1058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47413</xdr:rowOff>
    </xdr:from>
    <xdr:to>
      <xdr:col>7</xdr:col>
      <xdr:colOff>31750</xdr:colOff>
      <xdr:row>63</xdr:row>
      <xdr:rowOff>149013</xdr:rowOff>
    </xdr:to>
    <xdr:sp macro="" textlink="">
      <xdr:nvSpPr>
        <xdr:cNvPr id="144" name="フローチャート: 判断 143"/>
        <xdr:cNvSpPr/>
      </xdr:nvSpPr>
      <xdr:spPr>
        <a:xfrm>
          <a:off x="1397000" y="1084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159190</xdr:rowOff>
    </xdr:from>
    <xdr:ext cx="762000" cy="259045"/>
    <xdr:sp macro="" textlink="">
      <xdr:nvSpPr>
        <xdr:cNvPr id="145" name="テキスト ボックス 144"/>
        <xdr:cNvSpPr txBox="1"/>
      </xdr:nvSpPr>
      <xdr:spPr>
        <a:xfrm>
          <a:off x="1066800" y="1061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95673</xdr:rowOff>
    </xdr:from>
    <xdr:to>
      <xdr:col>23</xdr:col>
      <xdr:colOff>184150</xdr:colOff>
      <xdr:row>64</xdr:row>
      <xdr:rowOff>25823</xdr:rowOff>
    </xdr:to>
    <xdr:sp macro="" textlink="">
      <xdr:nvSpPr>
        <xdr:cNvPr id="151" name="楕円 150"/>
        <xdr:cNvSpPr/>
      </xdr:nvSpPr>
      <xdr:spPr>
        <a:xfrm>
          <a:off x="4902200" y="10897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112200</xdr:rowOff>
    </xdr:from>
    <xdr:ext cx="762000" cy="259045"/>
    <xdr:sp macro="" textlink="">
      <xdr:nvSpPr>
        <xdr:cNvPr id="152" name="財政構造の弾力性該当値テキスト"/>
        <xdr:cNvSpPr txBox="1"/>
      </xdr:nvSpPr>
      <xdr:spPr>
        <a:xfrm>
          <a:off x="5041900" y="10742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100754</xdr:rowOff>
    </xdr:from>
    <xdr:to>
      <xdr:col>19</xdr:col>
      <xdr:colOff>184150</xdr:colOff>
      <xdr:row>62</xdr:row>
      <xdr:rowOff>30904</xdr:rowOff>
    </xdr:to>
    <xdr:sp macro="" textlink="">
      <xdr:nvSpPr>
        <xdr:cNvPr id="153" name="楕円 152"/>
        <xdr:cNvSpPr/>
      </xdr:nvSpPr>
      <xdr:spPr>
        <a:xfrm>
          <a:off x="4064000" y="10559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41081</xdr:rowOff>
    </xdr:from>
    <xdr:ext cx="736600" cy="259045"/>
    <xdr:sp macro="" textlink="">
      <xdr:nvSpPr>
        <xdr:cNvPr id="154" name="テキスト ボックス 153"/>
        <xdr:cNvSpPr txBox="1"/>
      </xdr:nvSpPr>
      <xdr:spPr>
        <a:xfrm>
          <a:off x="3733800" y="103280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140970</xdr:rowOff>
    </xdr:from>
    <xdr:to>
      <xdr:col>15</xdr:col>
      <xdr:colOff>133350</xdr:colOff>
      <xdr:row>62</xdr:row>
      <xdr:rowOff>71120</xdr:rowOff>
    </xdr:to>
    <xdr:sp macro="" textlink="">
      <xdr:nvSpPr>
        <xdr:cNvPr id="155" name="楕円 154"/>
        <xdr:cNvSpPr/>
      </xdr:nvSpPr>
      <xdr:spPr>
        <a:xfrm>
          <a:off x="3175000" y="1059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81297</xdr:rowOff>
    </xdr:from>
    <xdr:ext cx="762000" cy="259045"/>
    <xdr:sp macro="" textlink="">
      <xdr:nvSpPr>
        <xdr:cNvPr id="156" name="テキスト ボックス 155"/>
        <xdr:cNvSpPr txBox="1"/>
      </xdr:nvSpPr>
      <xdr:spPr>
        <a:xfrm>
          <a:off x="2844800" y="10368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36406</xdr:rowOff>
    </xdr:from>
    <xdr:to>
      <xdr:col>11</xdr:col>
      <xdr:colOff>82550</xdr:colOff>
      <xdr:row>61</xdr:row>
      <xdr:rowOff>138006</xdr:rowOff>
    </xdr:to>
    <xdr:sp macro="" textlink="">
      <xdr:nvSpPr>
        <xdr:cNvPr id="157" name="楕円 156"/>
        <xdr:cNvSpPr/>
      </xdr:nvSpPr>
      <xdr:spPr>
        <a:xfrm>
          <a:off x="2286000" y="10494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148183</xdr:rowOff>
    </xdr:from>
    <xdr:ext cx="762000" cy="259045"/>
    <xdr:sp macro="" textlink="">
      <xdr:nvSpPr>
        <xdr:cNvPr id="158" name="テキスト ボックス 157"/>
        <xdr:cNvSpPr txBox="1"/>
      </xdr:nvSpPr>
      <xdr:spPr>
        <a:xfrm>
          <a:off x="1955800" y="10263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77046</xdr:rowOff>
    </xdr:from>
    <xdr:to>
      <xdr:col>7</xdr:col>
      <xdr:colOff>31750</xdr:colOff>
      <xdr:row>65</xdr:row>
      <xdr:rowOff>7196</xdr:rowOff>
    </xdr:to>
    <xdr:sp macro="" textlink="">
      <xdr:nvSpPr>
        <xdr:cNvPr id="159" name="楕円 158"/>
        <xdr:cNvSpPr/>
      </xdr:nvSpPr>
      <xdr:spPr>
        <a:xfrm>
          <a:off x="1397000" y="11049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163423</xdr:rowOff>
    </xdr:from>
    <xdr:ext cx="762000" cy="259045"/>
    <xdr:sp macro="" textlink="">
      <xdr:nvSpPr>
        <xdr:cNvPr id="160" name="テキスト ボックス 159"/>
        <xdr:cNvSpPr txBox="1"/>
      </xdr:nvSpPr>
      <xdr:spPr>
        <a:xfrm>
          <a:off x="1066800" y="11136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[206,921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人口１人当たり人件費・物件費等決算額の金額は</a:t>
          </a:r>
          <a:r>
            <a:rPr kumimoji="1" lang="en-US" altLang="ja-JP" sz="1300">
              <a:latin typeface="ＭＳ Ｐゴシック" panose="020B0600070205080204" pitchFamily="50" charset="-128"/>
              <a:ea typeface="ＭＳ Ｐゴシック" panose="020B0600070205080204" pitchFamily="50" charset="-128"/>
            </a:rPr>
            <a:t>206,921</a:t>
          </a:r>
          <a:r>
            <a:rPr kumimoji="1" lang="ja-JP" altLang="en-US" sz="1300">
              <a:latin typeface="ＭＳ Ｐゴシック" panose="020B0600070205080204" pitchFamily="50" charset="-128"/>
              <a:ea typeface="ＭＳ Ｐゴシック" panose="020B0600070205080204" pitchFamily="50" charset="-128"/>
            </a:rPr>
            <a:t>円で、給与改定等に伴う人件費の増、物価高騰等に伴う物件費の増などにより、前年度と比べると</a:t>
          </a:r>
          <a:r>
            <a:rPr kumimoji="1" lang="en-US" altLang="ja-JP" sz="1300">
              <a:latin typeface="ＭＳ Ｐゴシック" panose="020B0600070205080204" pitchFamily="50" charset="-128"/>
              <a:ea typeface="ＭＳ Ｐゴシック" panose="020B0600070205080204" pitchFamily="50" charset="-128"/>
            </a:rPr>
            <a:t>14,127</a:t>
          </a:r>
          <a:r>
            <a:rPr kumimoji="1" lang="ja-JP" altLang="en-US" sz="1300">
              <a:latin typeface="ＭＳ Ｐゴシック" panose="020B0600070205080204" pitchFamily="50" charset="-128"/>
              <a:ea typeface="ＭＳ Ｐゴシック" panose="020B0600070205080204" pitchFamily="50" charset="-128"/>
            </a:rPr>
            <a:t>円増加した。</a:t>
          </a:r>
        </a:p>
        <a:p>
          <a:r>
            <a:rPr kumimoji="1" lang="ja-JP" altLang="en-US" sz="1300">
              <a:latin typeface="ＭＳ Ｐゴシック" panose="020B0600070205080204" pitchFamily="50" charset="-128"/>
              <a:ea typeface="ＭＳ Ｐゴシック" panose="020B0600070205080204" pitchFamily="50" charset="-128"/>
            </a:rPr>
            <a:t>　また、ごみ処理業務や消防業務を一部事務組合で行っているため、これらを加味した場合、大幅に増加することとなる。人口１人当たりの金額が、類似団体平均を上回っている状況であり、引き続き抑制に努める必要がある。</a:t>
          </a:r>
        </a:p>
      </xdr:txBody>
    </xdr:sp>
    <xdr:clientData/>
  </xdr:twoCellAnchor>
  <xdr:oneCellAnchor>
    <xdr:from>
      <xdr:col>3</xdr:col>
      <xdr:colOff>95250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7" name="直線コネクタ 176"/>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8" name="テキスト ボックス 177"/>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9" name="直線コネクタ 178"/>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0" name="テキスト ボックス 179"/>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1" name="直線コネクタ 180"/>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2" name="テキスト ボックス 181"/>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3" name="直線コネクタ 182"/>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4" name="テキスト ボックス 183"/>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80842</xdr:rowOff>
    </xdr:from>
    <xdr:to>
      <xdr:col>23</xdr:col>
      <xdr:colOff>133350</xdr:colOff>
      <xdr:row>88</xdr:row>
      <xdr:rowOff>70957</xdr:rowOff>
    </xdr:to>
    <xdr:cxnSp macro="">
      <xdr:nvCxnSpPr>
        <xdr:cNvPr id="188" name="直線コネクタ 187"/>
        <xdr:cNvCxnSpPr/>
      </xdr:nvCxnSpPr>
      <xdr:spPr>
        <a:xfrm flipV="1">
          <a:off x="4953000" y="13968292"/>
          <a:ext cx="0" cy="11902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43034</xdr:rowOff>
    </xdr:from>
    <xdr:ext cx="762000" cy="259045"/>
    <xdr:sp macro="" textlink="">
      <xdr:nvSpPr>
        <xdr:cNvPr id="189" name="人件費・物件費等の状況最小値テキスト"/>
        <xdr:cNvSpPr txBox="1"/>
      </xdr:nvSpPr>
      <xdr:spPr>
        <a:xfrm>
          <a:off x="5041900" y="15130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70957</xdr:rowOff>
    </xdr:from>
    <xdr:to>
      <xdr:col>24</xdr:col>
      <xdr:colOff>12700</xdr:colOff>
      <xdr:row>88</xdr:row>
      <xdr:rowOff>70957</xdr:rowOff>
    </xdr:to>
    <xdr:cxnSp macro="">
      <xdr:nvCxnSpPr>
        <xdr:cNvPr id="190" name="直線コネクタ 189"/>
        <xdr:cNvCxnSpPr/>
      </xdr:nvCxnSpPr>
      <xdr:spPr>
        <a:xfrm>
          <a:off x="4864100" y="15158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167219</xdr:rowOff>
    </xdr:from>
    <xdr:ext cx="762000" cy="259045"/>
    <xdr:sp macro="" textlink="">
      <xdr:nvSpPr>
        <xdr:cNvPr id="191" name="人件費・物件費等の状況最大値テキスト"/>
        <xdr:cNvSpPr txBox="1"/>
      </xdr:nvSpPr>
      <xdr:spPr>
        <a:xfrm>
          <a:off x="5041900" y="13711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80842</xdr:rowOff>
    </xdr:from>
    <xdr:to>
      <xdr:col>24</xdr:col>
      <xdr:colOff>12700</xdr:colOff>
      <xdr:row>81</xdr:row>
      <xdr:rowOff>80842</xdr:rowOff>
    </xdr:to>
    <xdr:cxnSp macro="">
      <xdr:nvCxnSpPr>
        <xdr:cNvPr id="192" name="直線コネクタ 191"/>
        <xdr:cNvCxnSpPr/>
      </xdr:nvCxnSpPr>
      <xdr:spPr>
        <a:xfrm>
          <a:off x="4864100" y="13968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98574</xdr:rowOff>
    </xdr:from>
    <xdr:to>
      <xdr:col>23</xdr:col>
      <xdr:colOff>133350</xdr:colOff>
      <xdr:row>83</xdr:row>
      <xdr:rowOff>166751</xdr:rowOff>
    </xdr:to>
    <xdr:cxnSp macro="">
      <xdr:nvCxnSpPr>
        <xdr:cNvPr id="193" name="直線コネクタ 192"/>
        <xdr:cNvCxnSpPr/>
      </xdr:nvCxnSpPr>
      <xdr:spPr>
        <a:xfrm>
          <a:off x="4114800" y="14328924"/>
          <a:ext cx="838200" cy="68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85087</xdr:rowOff>
    </xdr:from>
    <xdr:ext cx="762000" cy="259045"/>
    <xdr:sp macro="" textlink="">
      <xdr:nvSpPr>
        <xdr:cNvPr id="194" name="人件費・物件費等の状況平均値テキスト"/>
        <xdr:cNvSpPr txBox="1"/>
      </xdr:nvSpPr>
      <xdr:spPr>
        <a:xfrm>
          <a:off x="5041900" y="141439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197,101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68560</xdr:rowOff>
    </xdr:from>
    <xdr:to>
      <xdr:col>23</xdr:col>
      <xdr:colOff>184150</xdr:colOff>
      <xdr:row>83</xdr:row>
      <xdr:rowOff>170160</xdr:rowOff>
    </xdr:to>
    <xdr:sp macro="" textlink="">
      <xdr:nvSpPr>
        <xdr:cNvPr id="195" name="フローチャート: 判断 194"/>
        <xdr:cNvSpPr/>
      </xdr:nvSpPr>
      <xdr:spPr>
        <a:xfrm>
          <a:off x="4902200" y="14298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98574</xdr:rowOff>
    </xdr:from>
    <xdr:to>
      <xdr:col>19</xdr:col>
      <xdr:colOff>133350</xdr:colOff>
      <xdr:row>83</xdr:row>
      <xdr:rowOff>116937</xdr:rowOff>
    </xdr:to>
    <xdr:cxnSp macro="">
      <xdr:nvCxnSpPr>
        <xdr:cNvPr id="196" name="直線コネクタ 195"/>
        <xdr:cNvCxnSpPr/>
      </xdr:nvCxnSpPr>
      <xdr:spPr>
        <a:xfrm flipV="1">
          <a:off x="3225800" y="14328924"/>
          <a:ext cx="889000" cy="18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155859</xdr:rowOff>
    </xdr:from>
    <xdr:to>
      <xdr:col>19</xdr:col>
      <xdr:colOff>184150</xdr:colOff>
      <xdr:row>83</xdr:row>
      <xdr:rowOff>86009</xdr:rowOff>
    </xdr:to>
    <xdr:sp macro="" textlink="">
      <xdr:nvSpPr>
        <xdr:cNvPr id="197" name="フローチャート: 判断 196"/>
        <xdr:cNvSpPr/>
      </xdr:nvSpPr>
      <xdr:spPr>
        <a:xfrm>
          <a:off x="4064000" y="14214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96186</xdr:rowOff>
    </xdr:from>
    <xdr:ext cx="736600" cy="259045"/>
    <xdr:sp macro="" textlink="">
      <xdr:nvSpPr>
        <xdr:cNvPr id="198" name="テキスト ボックス 197"/>
        <xdr:cNvSpPr txBox="1"/>
      </xdr:nvSpPr>
      <xdr:spPr>
        <a:xfrm>
          <a:off x="3733800" y="139836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108265</xdr:rowOff>
    </xdr:from>
    <xdr:to>
      <xdr:col>15</xdr:col>
      <xdr:colOff>82550</xdr:colOff>
      <xdr:row>83</xdr:row>
      <xdr:rowOff>116937</xdr:rowOff>
    </xdr:to>
    <xdr:cxnSp macro="">
      <xdr:nvCxnSpPr>
        <xdr:cNvPr id="199" name="直線コネクタ 198"/>
        <xdr:cNvCxnSpPr/>
      </xdr:nvCxnSpPr>
      <xdr:spPr>
        <a:xfrm>
          <a:off x="2336800" y="14338615"/>
          <a:ext cx="889000" cy="8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155975</xdr:rowOff>
    </xdr:from>
    <xdr:to>
      <xdr:col>15</xdr:col>
      <xdr:colOff>133350</xdr:colOff>
      <xdr:row>83</xdr:row>
      <xdr:rowOff>86125</xdr:rowOff>
    </xdr:to>
    <xdr:sp macro="" textlink="">
      <xdr:nvSpPr>
        <xdr:cNvPr id="200" name="フローチャート: 判断 199"/>
        <xdr:cNvSpPr/>
      </xdr:nvSpPr>
      <xdr:spPr>
        <a:xfrm>
          <a:off x="3175000" y="14214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96302</xdr:rowOff>
    </xdr:from>
    <xdr:ext cx="762000" cy="259045"/>
    <xdr:sp macro="" textlink="">
      <xdr:nvSpPr>
        <xdr:cNvPr id="201" name="テキスト ボックス 200"/>
        <xdr:cNvSpPr txBox="1"/>
      </xdr:nvSpPr>
      <xdr:spPr>
        <a:xfrm>
          <a:off x="2844800" y="13983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50256</xdr:rowOff>
    </xdr:from>
    <xdr:to>
      <xdr:col>11</xdr:col>
      <xdr:colOff>31750</xdr:colOff>
      <xdr:row>83</xdr:row>
      <xdr:rowOff>108265</xdr:rowOff>
    </xdr:to>
    <xdr:cxnSp macro="">
      <xdr:nvCxnSpPr>
        <xdr:cNvPr id="202" name="直線コネクタ 201"/>
        <xdr:cNvCxnSpPr/>
      </xdr:nvCxnSpPr>
      <xdr:spPr>
        <a:xfrm>
          <a:off x="1447800" y="14280606"/>
          <a:ext cx="889000" cy="58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119283</xdr:rowOff>
    </xdr:from>
    <xdr:to>
      <xdr:col>11</xdr:col>
      <xdr:colOff>82550</xdr:colOff>
      <xdr:row>83</xdr:row>
      <xdr:rowOff>49433</xdr:rowOff>
    </xdr:to>
    <xdr:sp macro="" textlink="">
      <xdr:nvSpPr>
        <xdr:cNvPr id="203" name="フローチャート: 判断 202"/>
        <xdr:cNvSpPr/>
      </xdr:nvSpPr>
      <xdr:spPr>
        <a:xfrm>
          <a:off x="2286000" y="14178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59610</xdr:rowOff>
    </xdr:from>
    <xdr:ext cx="762000" cy="259045"/>
    <xdr:sp macro="" textlink="">
      <xdr:nvSpPr>
        <xdr:cNvPr id="204" name="テキスト ボックス 203"/>
        <xdr:cNvSpPr txBox="1"/>
      </xdr:nvSpPr>
      <xdr:spPr>
        <a:xfrm>
          <a:off x="1955800" y="139470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66351</xdr:rowOff>
    </xdr:from>
    <xdr:to>
      <xdr:col>7</xdr:col>
      <xdr:colOff>31750</xdr:colOff>
      <xdr:row>82</xdr:row>
      <xdr:rowOff>167951</xdr:rowOff>
    </xdr:to>
    <xdr:sp macro="" textlink="">
      <xdr:nvSpPr>
        <xdr:cNvPr id="205" name="フローチャート: 判断 204"/>
        <xdr:cNvSpPr/>
      </xdr:nvSpPr>
      <xdr:spPr>
        <a:xfrm>
          <a:off x="1397000" y="14125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6678</xdr:rowOff>
    </xdr:from>
    <xdr:ext cx="762000" cy="259045"/>
    <xdr:sp macro="" textlink="">
      <xdr:nvSpPr>
        <xdr:cNvPr id="206" name="テキスト ボックス 205"/>
        <xdr:cNvSpPr txBox="1"/>
      </xdr:nvSpPr>
      <xdr:spPr>
        <a:xfrm>
          <a:off x="1066800" y="138941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115951</xdr:rowOff>
    </xdr:from>
    <xdr:to>
      <xdr:col>23</xdr:col>
      <xdr:colOff>184150</xdr:colOff>
      <xdr:row>84</xdr:row>
      <xdr:rowOff>46101</xdr:rowOff>
    </xdr:to>
    <xdr:sp macro="" textlink="">
      <xdr:nvSpPr>
        <xdr:cNvPr id="212" name="楕円 211"/>
        <xdr:cNvSpPr/>
      </xdr:nvSpPr>
      <xdr:spPr>
        <a:xfrm>
          <a:off x="4902200" y="14346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88028</xdr:rowOff>
    </xdr:from>
    <xdr:ext cx="762000" cy="259045"/>
    <xdr:sp macro="" textlink="">
      <xdr:nvSpPr>
        <xdr:cNvPr id="213" name="人件費・物件費等の状況該当値テキスト"/>
        <xdr:cNvSpPr txBox="1"/>
      </xdr:nvSpPr>
      <xdr:spPr>
        <a:xfrm>
          <a:off x="5041900" y="14318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47774</xdr:rowOff>
    </xdr:from>
    <xdr:to>
      <xdr:col>19</xdr:col>
      <xdr:colOff>184150</xdr:colOff>
      <xdr:row>83</xdr:row>
      <xdr:rowOff>149374</xdr:rowOff>
    </xdr:to>
    <xdr:sp macro="" textlink="">
      <xdr:nvSpPr>
        <xdr:cNvPr id="214" name="楕円 213"/>
        <xdr:cNvSpPr/>
      </xdr:nvSpPr>
      <xdr:spPr>
        <a:xfrm>
          <a:off x="4064000" y="14278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134151</xdr:rowOff>
    </xdr:from>
    <xdr:ext cx="736600" cy="259045"/>
    <xdr:sp macro="" textlink="">
      <xdr:nvSpPr>
        <xdr:cNvPr id="215" name="テキスト ボックス 214"/>
        <xdr:cNvSpPr txBox="1"/>
      </xdr:nvSpPr>
      <xdr:spPr>
        <a:xfrm>
          <a:off x="3733800" y="143645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66137</xdr:rowOff>
    </xdr:from>
    <xdr:to>
      <xdr:col>15</xdr:col>
      <xdr:colOff>133350</xdr:colOff>
      <xdr:row>83</xdr:row>
      <xdr:rowOff>167737</xdr:rowOff>
    </xdr:to>
    <xdr:sp macro="" textlink="">
      <xdr:nvSpPr>
        <xdr:cNvPr id="216" name="楕円 215"/>
        <xdr:cNvSpPr/>
      </xdr:nvSpPr>
      <xdr:spPr>
        <a:xfrm>
          <a:off x="3175000" y="14296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152514</xdr:rowOff>
    </xdr:from>
    <xdr:ext cx="762000" cy="259045"/>
    <xdr:sp macro="" textlink="">
      <xdr:nvSpPr>
        <xdr:cNvPr id="217" name="テキスト ボックス 216"/>
        <xdr:cNvSpPr txBox="1"/>
      </xdr:nvSpPr>
      <xdr:spPr>
        <a:xfrm>
          <a:off x="2844800" y="14382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57465</xdr:rowOff>
    </xdr:from>
    <xdr:to>
      <xdr:col>11</xdr:col>
      <xdr:colOff>82550</xdr:colOff>
      <xdr:row>83</xdr:row>
      <xdr:rowOff>159065</xdr:rowOff>
    </xdr:to>
    <xdr:sp macro="" textlink="">
      <xdr:nvSpPr>
        <xdr:cNvPr id="218" name="楕円 217"/>
        <xdr:cNvSpPr/>
      </xdr:nvSpPr>
      <xdr:spPr>
        <a:xfrm>
          <a:off x="2286000" y="14287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143842</xdr:rowOff>
    </xdr:from>
    <xdr:ext cx="762000" cy="259045"/>
    <xdr:sp macro="" textlink="">
      <xdr:nvSpPr>
        <xdr:cNvPr id="219" name="テキスト ボックス 218"/>
        <xdr:cNvSpPr txBox="1"/>
      </xdr:nvSpPr>
      <xdr:spPr>
        <a:xfrm>
          <a:off x="1955800" y="14374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170906</xdr:rowOff>
    </xdr:from>
    <xdr:to>
      <xdr:col>7</xdr:col>
      <xdr:colOff>31750</xdr:colOff>
      <xdr:row>83</xdr:row>
      <xdr:rowOff>101056</xdr:rowOff>
    </xdr:to>
    <xdr:sp macro="" textlink="">
      <xdr:nvSpPr>
        <xdr:cNvPr id="220" name="楕円 219"/>
        <xdr:cNvSpPr/>
      </xdr:nvSpPr>
      <xdr:spPr>
        <a:xfrm>
          <a:off x="1397000" y="14229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85833</xdr:rowOff>
    </xdr:from>
    <xdr:ext cx="762000" cy="259045"/>
    <xdr:sp macro="" textlink="">
      <xdr:nvSpPr>
        <xdr:cNvPr id="221" name="テキスト ボックス 220"/>
        <xdr:cNvSpPr txBox="1"/>
      </xdr:nvSpPr>
      <xdr:spPr>
        <a:xfrm>
          <a:off x="1066800" y="14316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ラスパイレス指数は前年度に比べ</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ポイント増加し</a:t>
          </a:r>
          <a:r>
            <a:rPr kumimoji="1" lang="en-US" altLang="ja-JP" sz="1300">
              <a:latin typeface="ＭＳ Ｐゴシック" panose="020B0600070205080204" pitchFamily="50" charset="-128"/>
              <a:ea typeface="ＭＳ Ｐゴシック" panose="020B0600070205080204" pitchFamily="50" charset="-128"/>
            </a:rPr>
            <a:t>99.1</a:t>
          </a:r>
          <a:r>
            <a:rPr kumimoji="1" lang="ja-JP" altLang="en-US" sz="1300">
              <a:latin typeface="ＭＳ Ｐゴシック" panose="020B0600070205080204" pitchFamily="50" charset="-128"/>
              <a:ea typeface="ＭＳ Ｐゴシック" panose="020B0600070205080204" pitchFamily="50" charset="-128"/>
            </a:rPr>
            <a:t>となったが、類似団体平均と比較して</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ポイント高い数値となっている。</a:t>
          </a:r>
        </a:p>
        <a:p>
          <a:r>
            <a:rPr kumimoji="1" lang="ja-JP" altLang="en-US" sz="1300">
              <a:latin typeface="ＭＳ Ｐゴシック" panose="020B0600070205080204" pitchFamily="50" charset="-128"/>
              <a:ea typeface="ＭＳ Ｐゴシック" panose="020B0600070205080204" pitchFamily="50" charset="-128"/>
            </a:rPr>
            <a:t>　当該数値が高い理由に経験年数階層別の職員分布による影響があるが、人件費の増加は財政の硬直化を招く要因となるため、引き続き給与水準の適正化に努める。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79829</xdr:rowOff>
    </xdr:from>
    <xdr:to>
      <xdr:col>81</xdr:col>
      <xdr:colOff>44450</xdr:colOff>
      <xdr:row>90</xdr:row>
      <xdr:rowOff>70757</xdr:rowOff>
    </xdr:to>
    <xdr:cxnSp macro="">
      <xdr:nvCxnSpPr>
        <xdr:cNvPr id="252" name="直線コネクタ 251"/>
        <xdr:cNvCxnSpPr/>
      </xdr:nvCxnSpPr>
      <xdr:spPr>
        <a:xfrm flipV="1">
          <a:off x="17018000" y="13967279"/>
          <a:ext cx="0" cy="153397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42834</xdr:rowOff>
    </xdr:from>
    <xdr:ext cx="762000" cy="259045"/>
    <xdr:sp macro="" textlink="">
      <xdr:nvSpPr>
        <xdr:cNvPr id="253" name="給与水準   （国との比較）最小値テキスト"/>
        <xdr:cNvSpPr txBox="1"/>
      </xdr:nvSpPr>
      <xdr:spPr>
        <a:xfrm>
          <a:off x="17106900" y="15473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70757</xdr:rowOff>
    </xdr:from>
    <xdr:to>
      <xdr:col>81</xdr:col>
      <xdr:colOff>133350</xdr:colOff>
      <xdr:row>90</xdr:row>
      <xdr:rowOff>70757</xdr:rowOff>
    </xdr:to>
    <xdr:cxnSp macro="">
      <xdr:nvCxnSpPr>
        <xdr:cNvPr id="254" name="直線コネクタ 253"/>
        <xdr:cNvCxnSpPr/>
      </xdr:nvCxnSpPr>
      <xdr:spPr>
        <a:xfrm>
          <a:off x="16929100" y="15501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166206</xdr:rowOff>
    </xdr:from>
    <xdr:ext cx="762000" cy="259045"/>
    <xdr:sp macro="" textlink="">
      <xdr:nvSpPr>
        <xdr:cNvPr id="255" name="給与水準   （国との比較）最大値テキスト"/>
        <xdr:cNvSpPr txBox="1"/>
      </xdr:nvSpPr>
      <xdr:spPr>
        <a:xfrm>
          <a:off x="17106900" y="13710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79829</xdr:rowOff>
    </xdr:from>
    <xdr:to>
      <xdr:col>81</xdr:col>
      <xdr:colOff>133350</xdr:colOff>
      <xdr:row>81</xdr:row>
      <xdr:rowOff>79829</xdr:rowOff>
    </xdr:to>
    <xdr:cxnSp macro="">
      <xdr:nvCxnSpPr>
        <xdr:cNvPr id="256" name="直線コネクタ 255"/>
        <xdr:cNvCxnSpPr/>
      </xdr:nvCxnSpPr>
      <xdr:spPr>
        <a:xfrm>
          <a:off x="16929100" y="139672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170543</xdr:rowOff>
    </xdr:from>
    <xdr:to>
      <xdr:col>81</xdr:col>
      <xdr:colOff>44450</xdr:colOff>
      <xdr:row>87</xdr:row>
      <xdr:rowOff>50800</xdr:rowOff>
    </xdr:to>
    <xdr:cxnSp macro="">
      <xdr:nvCxnSpPr>
        <xdr:cNvPr id="257" name="直線コネクタ 256"/>
        <xdr:cNvCxnSpPr/>
      </xdr:nvCxnSpPr>
      <xdr:spPr>
        <a:xfrm>
          <a:off x="16179800" y="14915243"/>
          <a:ext cx="8382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83656</xdr:rowOff>
    </xdr:from>
    <xdr:ext cx="762000" cy="259045"/>
    <xdr:sp macro="" textlink="">
      <xdr:nvSpPr>
        <xdr:cNvPr id="258" name="給与水準   （国との比較）平均値テキスト"/>
        <xdr:cNvSpPr txBox="1"/>
      </xdr:nvSpPr>
      <xdr:spPr>
        <a:xfrm>
          <a:off x="17106900" y="144854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67129</xdr:rowOff>
    </xdr:from>
    <xdr:to>
      <xdr:col>81</xdr:col>
      <xdr:colOff>95250</xdr:colOff>
      <xdr:row>85</xdr:row>
      <xdr:rowOff>168729</xdr:rowOff>
    </xdr:to>
    <xdr:sp macro="" textlink="">
      <xdr:nvSpPr>
        <xdr:cNvPr id="259" name="フローチャート: 判断 258"/>
        <xdr:cNvSpPr/>
      </xdr:nvSpPr>
      <xdr:spPr>
        <a:xfrm>
          <a:off x="169672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170543</xdr:rowOff>
    </xdr:from>
    <xdr:to>
      <xdr:col>77</xdr:col>
      <xdr:colOff>44450</xdr:colOff>
      <xdr:row>87</xdr:row>
      <xdr:rowOff>33564</xdr:rowOff>
    </xdr:to>
    <xdr:cxnSp macro="">
      <xdr:nvCxnSpPr>
        <xdr:cNvPr id="260" name="直線コネクタ 259"/>
        <xdr:cNvCxnSpPr/>
      </xdr:nvCxnSpPr>
      <xdr:spPr>
        <a:xfrm flipV="1">
          <a:off x="15290800" y="14915243"/>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67129</xdr:rowOff>
    </xdr:from>
    <xdr:to>
      <xdr:col>77</xdr:col>
      <xdr:colOff>95250</xdr:colOff>
      <xdr:row>85</xdr:row>
      <xdr:rowOff>168729</xdr:rowOff>
    </xdr:to>
    <xdr:sp macro="" textlink="">
      <xdr:nvSpPr>
        <xdr:cNvPr id="261" name="フローチャート: 判断 260"/>
        <xdr:cNvSpPr/>
      </xdr:nvSpPr>
      <xdr:spPr>
        <a:xfrm>
          <a:off x="16129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7456</xdr:rowOff>
    </xdr:from>
    <xdr:ext cx="736600" cy="259045"/>
    <xdr:sp macro="" textlink="">
      <xdr:nvSpPr>
        <xdr:cNvPr id="262" name="テキスト ボックス 261"/>
        <xdr:cNvSpPr txBox="1"/>
      </xdr:nvSpPr>
      <xdr:spPr>
        <a:xfrm>
          <a:off x="15798800" y="144092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33564</xdr:rowOff>
    </xdr:from>
    <xdr:to>
      <xdr:col>72</xdr:col>
      <xdr:colOff>203200</xdr:colOff>
      <xdr:row>87</xdr:row>
      <xdr:rowOff>102507</xdr:rowOff>
    </xdr:to>
    <xdr:cxnSp macro="">
      <xdr:nvCxnSpPr>
        <xdr:cNvPr id="263" name="直線コネクタ 262"/>
        <xdr:cNvCxnSpPr/>
      </xdr:nvCxnSpPr>
      <xdr:spPr>
        <a:xfrm flipV="1">
          <a:off x="14401800" y="14949714"/>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67129</xdr:rowOff>
    </xdr:from>
    <xdr:to>
      <xdr:col>73</xdr:col>
      <xdr:colOff>44450</xdr:colOff>
      <xdr:row>85</xdr:row>
      <xdr:rowOff>168729</xdr:rowOff>
    </xdr:to>
    <xdr:sp macro="" textlink="">
      <xdr:nvSpPr>
        <xdr:cNvPr id="264" name="フローチャート: 判断 263"/>
        <xdr:cNvSpPr/>
      </xdr:nvSpPr>
      <xdr:spPr>
        <a:xfrm>
          <a:off x="15240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7456</xdr:rowOff>
    </xdr:from>
    <xdr:ext cx="762000" cy="259045"/>
    <xdr:sp macro="" textlink="">
      <xdr:nvSpPr>
        <xdr:cNvPr id="265" name="テキスト ボックス 264"/>
        <xdr:cNvSpPr txBox="1"/>
      </xdr:nvSpPr>
      <xdr:spPr>
        <a:xfrm>
          <a:off x="14909800" y="14409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102507</xdr:rowOff>
    </xdr:from>
    <xdr:to>
      <xdr:col>68</xdr:col>
      <xdr:colOff>152400</xdr:colOff>
      <xdr:row>88</xdr:row>
      <xdr:rowOff>17236</xdr:rowOff>
    </xdr:to>
    <xdr:cxnSp macro="">
      <xdr:nvCxnSpPr>
        <xdr:cNvPr id="266" name="直線コネクタ 265"/>
        <xdr:cNvCxnSpPr/>
      </xdr:nvCxnSpPr>
      <xdr:spPr>
        <a:xfrm flipV="1">
          <a:off x="13512800" y="15018657"/>
          <a:ext cx="889000" cy="8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67129</xdr:rowOff>
    </xdr:from>
    <xdr:to>
      <xdr:col>68</xdr:col>
      <xdr:colOff>203200</xdr:colOff>
      <xdr:row>85</xdr:row>
      <xdr:rowOff>168729</xdr:rowOff>
    </xdr:to>
    <xdr:sp macro="" textlink="">
      <xdr:nvSpPr>
        <xdr:cNvPr id="267" name="フローチャート: 判断 266"/>
        <xdr:cNvSpPr/>
      </xdr:nvSpPr>
      <xdr:spPr>
        <a:xfrm>
          <a:off x="14351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7456</xdr:rowOff>
    </xdr:from>
    <xdr:ext cx="762000" cy="259045"/>
    <xdr:sp macro="" textlink="">
      <xdr:nvSpPr>
        <xdr:cNvPr id="268" name="テキスト ボックス 267"/>
        <xdr:cNvSpPr txBox="1"/>
      </xdr:nvSpPr>
      <xdr:spPr>
        <a:xfrm>
          <a:off x="14020800" y="14409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101600</xdr:rowOff>
    </xdr:from>
    <xdr:to>
      <xdr:col>64</xdr:col>
      <xdr:colOff>152400</xdr:colOff>
      <xdr:row>86</xdr:row>
      <xdr:rowOff>31750</xdr:rowOff>
    </xdr:to>
    <xdr:sp macro="" textlink="">
      <xdr:nvSpPr>
        <xdr:cNvPr id="269" name="フローチャート: 判断 268"/>
        <xdr:cNvSpPr/>
      </xdr:nvSpPr>
      <xdr:spPr>
        <a:xfrm>
          <a:off x="13462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41927</xdr:rowOff>
    </xdr:from>
    <xdr:ext cx="762000" cy="259045"/>
    <xdr:sp macro="" textlink="">
      <xdr:nvSpPr>
        <xdr:cNvPr id="270" name="テキスト ボックス 269"/>
        <xdr:cNvSpPr txBox="1"/>
      </xdr:nvSpPr>
      <xdr:spPr>
        <a:xfrm>
          <a:off x="13131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0</xdr:rowOff>
    </xdr:from>
    <xdr:to>
      <xdr:col>81</xdr:col>
      <xdr:colOff>95250</xdr:colOff>
      <xdr:row>87</xdr:row>
      <xdr:rowOff>101600</xdr:rowOff>
    </xdr:to>
    <xdr:sp macro="" textlink="">
      <xdr:nvSpPr>
        <xdr:cNvPr id="276" name="楕円 275"/>
        <xdr:cNvSpPr/>
      </xdr:nvSpPr>
      <xdr:spPr>
        <a:xfrm>
          <a:off x="169672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143527</xdr:rowOff>
    </xdr:from>
    <xdr:ext cx="762000" cy="259045"/>
    <xdr:sp macro="" textlink="">
      <xdr:nvSpPr>
        <xdr:cNvPr id="277" name="給与水準   （国との比較）該当値テキスト"/>
        <xdr:cNvSpPr txBox="1"/>
      </xdr:nvSpPr>
      <xdr:spPr>
        <a:xfrm>
          <a:off x="17106900" y="14888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119743</xdr:rowOff>
    </xdr:from>
    <xdr:to>
      <xdr:col>77</xdr:col>
      <xdr:colOff>95250</xdr:colOff>
      <xdr:row>87</xdr:row>
      <xdr:rowOff>49893</xdr:rowOff>
    </xdr:to>
    <xdr:sp macro="" textlink="">
      <xdr:nvSpPr>
        <xdr:cNvPr id="278" name="楕円 277"/>
        <xdr:cNvSpPr/>
      </xdr:nvSpPr>
      <xdr:spPr>
        <a:xfrm>
          <a:off x="16129000" y="1486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34670</xdr:rowOff>
    </xdr:from>
    <xdr:ext cx="736600" cy="259045"/>
    <xdr:sp macro="" textlink="">
      <xdr:nvSpPr>
        <xdr:cNvPr id="279" name="テキスト ボックス 278"/>
        <xdr:cNvSpPr txBox="1"/>
      </xdr:nvSpPr>
      <xdr:spPr>
        <a:xfrm>
          <a:off x="15798800" y="149508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154214</xdr:rowOff>
    </xdr:from>
    <xdr:to>
      <xdr:col>73</xdr:col>
      <xdr:colOff>44450</xdr:colOff>
      <xdr:row>87</xdr:row>
      <xdr:rowOff>84364</xdr:rowOff>
    </xdr:to>
    <xdr:sp macro="" textlink="">
      <xdr:nvSpPr>
        <xdr:cNvPr id="280" name="楕円 279"/>
        <xdr:cNvSpPr/>
      </xdr:nvSpPr>
      <xdr:spPr>
        <a:xfrm>
          <a:off x="15240000" y="1489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69141</xdr:rowOff>
    </xdr:from>
    <xdr:ext cx="762000" cy="259045"/>
    <xdr:sp macro="" textlink="">
      <xdr:nvSpPr>
        <xdr:cNvPr id="281" name="テキスト ボックス 280"/>
        <xdr:cNvSpPr txBox="1"/>
      </xdr:nvSpPr>
      <xdr:spPr>
        <a:xfrm>
          <a:off x="14909800" y="1498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51707</xdr:rowOff>
    </xdr:from>
    <xdr:to>
      <xdr:col>68</xdr:col>
      <xdr:colOff>203200</xdr:colOff>
      <xdr:row>87</xdr:row>
      <xdr:rowOff>153307</xdr:rowOff>
    </xdr:to>
    <xdr:sp macro="" textlink="">
      <xdr:nvSpPr>
        <xdr:cNvPr id="282" name="楕円 281"/>
        <xdr:cNvSpPr/>
      </xdr:nvSpPr>
      <xdr:spPr>
        <a:xfrm>
          <a:off x="14351000" y="1496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138084</xdr:rowOff>
    </xdr:from>
    <xdr:ext cx="762000" cy="259045"/>
    <xdr:sp macro="" textlink="">
      <xdr:nvSpPr>
        <xdr:cNvPr id="283" name="テキスト ボックス 282"/>
        <xdr:cNvSpPr txBox="1"/>
      </xdr:nvSpPr>
      <xdr:spPr>
        <a:xfrm>
          <a:off x="14020800" y="1505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137886</xdr:rowOff>
    </xdr:from>
    <xdr:to>
      <xdr:col>64</xdr:col>
      <xdr:colOff>152400</xdr:colOff>
      <xdr:row>88</xdr:row>
      <xdr:rowOff>68036</xdr:rowOff>
    </xdr:to>
    <xdr:sp macro="" textlink="">
      <xdr:nvSpPr>
        <xdr:cNvPr id="284" name="楕円 283"/>
        <xdr:cNvSpPr/>
      </xdr:nvSpPr>
      <xdr:spPr>
        <a:xfrm>
          <a:off x="13462000" y="15054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52813</xdr:rowOff>
    </xdr:from>
    <xdr:ext cx="762000" cy="259045"/>
    <xdr:sp macro="" textlink="">
      <xdr:nvSpPr>
        <xdr:cNvPr id="285" name="テキスト ボックス 284"/>
        <xdr:cNvSpPr txBox="1"/>
      </xdr:nvSpPr>
      <xdr:spPr>
        <a:xfrm>
          <a:off x="13131800" y="15140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[10.45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人口千人当たりの職員数は</a:t>
          </a:r>
          <a:r>
            <a:rPr kumimoji="1" lang="en-US" altLang="ja-JP" sz="1300">
              <a:latin typeface="ＭＳ Ｐゴシック" panose="020B0600070205080204" pitchFamily="50" charset="-128"/>
              <a:ea typeface="ＭＳ Ｐゴシック" panose="020B0600070205080204" pitchFamily="50" charset="-128"/>
            </a:rPr>
            <a:t>10.45</a:t>
          </a:r>
          <a:r>
            <a:rPr kumimoji="1" lang="ja-JP" altLang="en-US" sz="1300">
              <a:latin typeface="ＭＳ Ｐゴシック" panose="020B0600070205080204" pitchFamily="50" charset="-128"/>
              <a:ea typeface="ＭＳ Ｐゴシック" panose="020B0600070205080204" pitchFamily="50" charset="-128"/>
            </a:rPr>
            <a:t>人で、住民基本台帳人口の減少に伴い前年度と比較して</a:t>
          </a:r>
          <a:r>
            <a:rPr kumimoji="1" lang="en-US" altLang="ja-JP" sz="1300">
              <a:latin typeface="ＭＳ Ｐゴシック" panose="020B0600070205080204" pitchFamily="50" charset="-128"/>
              <a:ea typeface="ＭＳ Ｐゴシック" panose="020B0600070205080204" pitchFamily="50" charset="-128"/>
            </a:rPr>
            <a:t>0.12</a:t>
          </a:r>
          <a:r>
            <a:rPr kumimoji="1" lang="ja-JP" altLang="en-US" sz="1300">
              <a:latin typeface="ＭＳ Ｐゴシック" panose="020B0600070205080204" pitchFamily="50" charset="-128"/>
              <a:ea typeface="ＭＳ Ｐゴシック" panose="020B0600070205080204" pitchFamily="50" charset="-128"/>
            </a:rPr>
            <a:t>人増加し、類似団体平均を</a:t>
          </a:r>
          <a:r>
            <a:rPr kumimoji="1" lang="en-US" altLang="ja-JP" sz="1300">
              <a:latin typeface="ＭＳ Ｐゴシック" panose="020B0600070205080204" pitchFamily="50" charset="-128"/>
              <a:ea typeface="ＭＳ Ｐゴシック" panose="020B0600070205080204" pitchFamily="50" charset="-128"/>
            </a:rPr>
            <a:t>1.28</a:t>
          </a:r>
          <a:r>
            <a:rPr kumimoji="1" lang="ja-JP" altLang="en-US" sz="1300">
              <a:latin typeface="ＭＳ Ｐゴシック" panose="020B0600070205080204" pitchFamily="50" charset="-128"/>
              <a:ea typeface="ＭＳ Ｐゴシック" panose="020B0600070205080204" pitchFamily="50" charset="-128"/>
            </a:rPr>
            <a:t>人上回る職員数となった。</a:t>
          </a:r>
        </a:p>
        <a:p>
          <a:r>
            <a:rPr kumimoji="1" lang="ja-JP" altLang="en-US" sz="1300">
              <a:latin typeface="ＭＳ Ｐゴシック" panose="020B0600070205080204" pitchFamily="50" charset="-128"/>
              <a:ea typeface="ＭＳ Ｐゴシック" panose="020B0600070205080204" pitchFamily="50" charset="-128"/>
            </a:rPr>
            <a:t>　また、ごみ処理業務や消防業務を一部事務組合で行っているため、これらを加味した場合、更に大幅に高くなることになる。</a:t>
          </a:r>
        </a:p>
        <a:p>
          <a:r>
            <a:rPr kumimoji="1" lang="ja-JP" altLang="en-US" sz="1300">
              <a:latin typeface="ＭＳ Ｐゴシック" panose="020B0600070205080204" pitchFamily="50" charset="-128"/>
              <a:ea typeface="ＭＳ Ｐゴシック" panose="020B0600070205080204" pitchFamily="50" charset="-128"/>
            </a:rPr>
            <a:t>　今後も、民間でも実施可能な業務の更なる検討や事務事業の抜本的な見直しを行い、職員数の適正化に努める。</a:t>
          </a: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42878</xdr:rowOff>
    </xdr:from>
    <xdr:to>
      <xdr:col>81</xdr:col>
      <xdr:colOff>44450</xdr:colOff>
      <xdr:row>66</xdr:row>
      <xdr:rowOff>154940</xdr:rowOff>
    </xdr:to>
    <xdr:cxnSp macro="">
      <xdr:nvCxnSpPr>
        <xdr:cNvPr id="317" name="直線コネクタ 316"/>
        <xdr:cNvCxnSpPr/>
      </xdr:nvCxnSpPr>
      <xdr:spPr>
        <a:xfrm flipV="1">
          <a:off x="17018000" y="10158428"/>
          <a:ext cx="0" cy="131221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127017</xdr:rowOff>
    </xdr:from>
    <xdr:ext cx="762000" cy="259045"/>
    <xdr:sp macro="" textlink="">
      <xdr:nvSpPr>
        <xdr:cNvPr id="318" name="定員管理の状況最小値テキスト"/>
        <xdr:cNvSpPr txBox="1"/>
      </xdr:nvSpPr>
      <xdr:spPr>
        <a:xfrm>
          <a:off x="17106900" y="11442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154940</xdr:rowOff>
    </xdr:from>
    <xdr:to>
      <xdr:col>81</xdr:col>
      <xdr:colOff>133350</xdr:colOff>
      <xdr:row>66</xdr:row>
      <xdr:rowOff>154940</xdr:rowOff>
    </xdr:to>
    <xdr:cxnSp macro="">
      <xdr:nvCxnSpPr>
        <xdr:cNvPr id="319" name="直線コネクタ 318"/>
        <xdr:cNvCxnSpPr/>
      </xdr:nvCxnSpPr>
      <xdr:spPr>
        <a:xfrm>
          <a:off x="16929100" y="11470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129255</xdr:rowOff>
    </xdr:from>
    <xdr:ext cx="762000" cy="259045"/>
    <xdr:sp macro="" textlink="">
      <xdr:nvSpPr>
        <xdr:cNvPr id="320" name="定員管理の状況最大値テキスト"/>
        <xdr:cNvSpPr txBox="1"/>
      </xdr:nvSpPr>
      <xdr:spPr>
        <a:xfrm>
          <a:off x="17106900" y="9901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42878</xdr:rowOff>
    </xdr:from>
    <xdr:to>
      <xdr:col>81</xdr:col>
      <xdr:colOff>133350</xdr:colOff>
      <xdr:row>59</xdr:row>
      <xdr:rowOff>42878</xdr:rowOff>
    </xdr:to>
    <xdr:cxnSp macro="">
      <xdr:nvCxnSpPr>
        <xdr:cNvPr id="321" name="直線コネクタ 320"/>
        <xdr:cNvCxnSpPr/>
      </xdr:nvCxnSpPr>
      <xdr:spPr>
        <a:xfrm>
          <a:off x="16929100" y="10158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145566</xdr:rowOff>
    </xdr:from>
    <xdr:to>
      <xdr:col>81</xdr:col>
      <xdr:colOff>44450</xdr:colOff>
      <xdr:row>62</xdr:row>
      <xdr:rowOff>159355</xdr:rowOff>
    </xdr:to>
    <xdr:cxnSp macro="">
      <xdr:nvCxnSpPr>
        <xdr:cNvPr id="322" name="直線コネクタ 321"/>
        <xdr:cNvCxnSpPr/>
      </xdr:nvCxnSpPr>
      <xdr:spPr>
        <a:xfrm>
          <a:off x="16179800" y="10775466"/>
          <a:ext cx="838200" cy="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149454</xdr:rowOff>
    </xdr:from>
    <xdr:ext cx="762000" cy="259045"/>
    <xdr:sp macro="" textlink="">
      <xdr:nvSpPr>
        <xdr:cNvPr id="323" name="定員管理の状況平均値テキスト"/>
        <xdr:cNvSpPr txBox="1"/>
      </xdr:nvSpPr>
      <xdr:spPr>
        <a:xfrm>
          <a:off x="17106900" y="104364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132927</xdr:rowOff>
    </xdr:from>
    <xdr:to>
      <xdr:col>81</xdr:col>
      <xdr:colOff>95250</xdr:colOff>
      <xdr:row>62</xdr:row>
      <xdr:rowOff>63077</xdr:rowOff>
    </xdr:to>
    <xdr:sp macro="" textlink="">
      <xdr:nvSpPr>
        <xdr:cNvPr id="324" name="フローチャート: 判断 323"/>
        <xdr:cNvSpPr/>
      </xdr:nvSpPr>
      <xdr:spPr>
        <a:xfrm>
          <a:off x="16967200" y="10591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117989</xdr:rowOff>
    </xdr:from>
    <xdr:to>
      <xdr:col>77</xdr:col>
      <xdr:colOff>44450</xdr:colOff>
      <xdr:row>62</xdr:row>
      <xdr:rowOff>145566</xdr:rowOff>
    </xdr:to>
    <xdr:cxnSp macro="">
      <xdr:nvCxnSpPr>
        <xdr:cNvPr id="325" name="直線コネクタ 324"/>
        <xdr:cNvCxnSpPr/>
      </xdr:nvCxnSpPr>
      <xdr:spPr>
        <a:xfrm>
          <a:off x="15290800" y="10747889"/>
          <a:ext cx="889000" cy="2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114542</xdr:rowOff>
    </xdr:from>
    <xdr:to>
      <xdr:col>77</xdr:col>
      <xdr:colOff>95250</xdr:colOff>
      <xdr:row>62</xdr:row>
      <xdr:rowOff>44692</xdr:rowOff>
    </xdr:to>
    <xdr:sp macro="" textlink="">
      <xdr:nvSpPr>
        <xdr:cNvPr id="326" name="フローチャート: 判断 325"/>
        <xdr:cNvSpPr/>
      </xdr:nvSpPr>
      <xdr:spPr>
        <a:xfrm>
          <a:off x="16129000" y="10572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54869</xdr:rowOff>
    </xdr:from>
    <xdr:ext cx="736600" cy="259045"/>
    <xdr:sp macro="" textlink="">
      <xdr:nvSpPr>
        <xdr:cNvPr id="327" name="テキスト ボックス 326"/>
        <xdr:cNvSpPr txBox="1"/>
      </xdr:nvSpPr>
      <xdr:spPr>
        <a:xfrm>
          <a:off x="15798800" y="103418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88114</xdr:rowOff>
    </xdr:from>
    <xdr:to>
      <xdr:col>72</xdr:col>
      <xdr:colOff>203200</xdr:colOff>
      <xdr:row>62</xdr:row>
      <xdr:rowOff>117989</xdr:rowOff>
    </xdr:to>
    <xdr:cxnSp macro="">
      <xdr:nvCxnSpPr>
        <xdr:cNvPr id="328" name="直線コネクタ 327"/>
        <xdr:cNvCxnSpPr/>
      </xdr:nvCxnSpPr>
      <xdr:spPr>
        <a:xfrm>
          <a:off x="14401800" y="10718014"/>
          <a:ext cx="889000" cy="29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103051</xdr:rowOff>
    </xdr:from>
    <xdr:to>
      <xdr:col>73</xdr:col>
      <xdr:colOff>44450</xdr:colOff>
      <xdr:row>62</xdr:row>
      <xdr:rowOff>33201</xdr:rowOff>
    </xdr:to>
    <xdr:sp macro="" textlink="">
      <xdr:nvSpPr>
        <xdr:cNvPr id="329" name="フローチャート: 判断 328"/>
        <xdr:cNvSpPr/>
      </xdr:nvSpPr>
      <xdr:spPr>
        <a:xfrm>
          <a:off x="15240000" y="1056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43378</xdr:rowOff>
    </xdr:from>
    <xdr:ext cx="762000" cy="259045"/>
    <xdr:sp macro="" textlink="">
      <xdr:nvSpPr>
        <xdr:cNvPr id="330" name="テキスト ボックス 329"/>
        <xdr:cNvSpPr txBox="1"/>
      </xdr:nvSpPr>
      <xdr:spPr>
        <a:xfrm>
          <a:off x="14909800" y="10330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76623</xdr:rowOff>
    </xdr:from>
    <xdr:to>
      <xdr:col>68</xdr:col>
      <xdr:colOff>152400</xdr:colOff>
      <xdr:row>62</xdr:row>
      <xdr:rowOff>88114</xdr:rowOff>
    </xdr:to>
    <xdr:cxnSp macro="">
      <xdr:nvCxnSpPr>
        <xdr:cNvPr id="331" name="直線コネクタ 330"/>
        <xdr:cNvCxnSpPr/>
      </xdr:nvCxnSpPr>
      <xdr:spPr>
        <a:xfrm>
          <a:off x="13512800" y="10706523"/>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96157</xdr:rowOff>
    </xdr:from>
    <xdr:to>
      <xdr:col>68</xdr:col>
      <xdr:colOff>203200</xdr:colOff>
      <xdr:row>62</xdr:row>
      <xdr:rowOff>26307</xdr:rowOff>
    </xdr:to>
    <xdr:sp macro="" textlink="">
      <xdr:nvSpPr>
        <xdr:cNvPr id="332" name="フローチャート: 判断 331"/>
        <xdr:cNvSpPr/>
      </xdr:nvSpPr>
      <xdr:spPr>
        <a:xfrm>
          <a:off x="14351000" y="10554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36484</xdr:rowOff>
    </xdr:from>
    <xdr:ext cx="762000" cy="259045"/>
    <xdr:sp macro="" textlink="">
      <xdr:nvSpPr>
        <xdr:cNvPr id="333" name="テキスト ボックス 332"/>
        <xdr:cNvSpPr txBox="1"/>
      </xdr:nvSpPr>
      <xdr:spPr>
        <a:xfrm>
          <a:off x="14020800" y="10323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58238</xdr:rowOff>
    </xdr:from>
    <xdr:to>
      <xdr:col>64</xdr:col>
      <xdr:colOff>152400</xdr:colOff>
      <xdr:row>61</xdr:row>
      <xdr:rowOff>159838</xdr:rowOff>
    </xdr:to>
    <xdr:sp macro="" textlink="">
      <xdr:nvSpPr>
        <xdr:cNvPr id="334" name="フローチャート: 判断 333"/>
        <xdr:cNvSpPr/>
      </xdr:nvSpPr>
      <xdr:spPr>
        <a:xfrm>
          <a:off x="13462000" y="1051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170015</xdr:rowOff>
    </xdr:from>
    <xdr:ext cx="762000" cy="259045"/>
    <xdr:sp macro="" textlink="">
      <xdr:nvSpPr>
        <xdr:cNvPr id="335" name="テキスト ボックス 334"/>
        <xdr:cNvSpPr txBox="1"/>
      </xdr:nvSpPr>
      <xdr:spPr>
        <a:xfrm>
          <a:off x="13131800" y="10285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108555</xdr:rowOff>
    </xdr:from>
    <xdr:to>
      <xdr:col>81</xdr:col>
      <xdr:colOff>95250</xdr:colOff>
      <xdr:row>63</xdr:row>
      <xdr:rowOff>38705</xdr:rowOff>
    </xdr:to>
    <xdr:sp macro="" textlink="">
      <xdr:nvSpPr>
        <xdr:cNvPr id="341" name="楕円 340"/>
        <xdr:cNvSpPr/>
      </xdr:nvSpPr>
      <xdr:spPr>
        <a:xfrm>
          <a:off x="16967200" y="10738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80632</xdr:rowOff>
    </xdr:from>
    <xdr:ext cx="762000" cy="259045"/>
    <xdr:sp macro="" textlink="">
      <xdr:nvSpPr>
        <xdr:cNvPr id="342" name="定員管理の状況該当値テキスト"/>
        <xdr:cNvSpPr txBox="1"/>
      </xdr:nvSpPr>
      <xdr:spPr>
        <a:xfrm>
          <a:off x="17106900" y="10710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94766</xdr:rowOff>
    </xdr:from>
    <xdr:to>
      <xdr:col>77</xdr:col>
      <xdr:colOff>95250</xdr:colOff>
      <xdr:row>63</xdr:row>
      <xdr:rowOff>24916</xdr:rowOff>
    </xdr:to>
    <xdr:sp macro="" textlink="">
      <xdr:nvSpPr>
        <xdr:cNvPr id="343" name="楕円 342"/>
        <xdr:cNvSpPr/>
      </xdr:nvSpPr>
      <xdr:spPr>
        <a:xfrm>
          <a:off x="16129000" y="10724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9693</xdr:rowOff>
    </xdr:from>
    <xdr:ext cx="736600" cy="259045"/>
    <xdr:sp macro="" textlink="">
      <xdr:nvSpPr>
        <xdr:cNvPr id="344" name="テキスト ボックス 343"/>
        <xdr:cNvSpPr txBox="1"/>
      </xdr:nvSpPr>
      <xdr:spPr>
        <a:xfrm>
          <a:off x="15798800" y="108110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67189</xdr:rowOff>
    </xdr:from>
    <xdr:to>
      <xdr:col>73</xdr:col>
      <xdr:colOff>44450</xdr:colOff>
      <xdr:row>62</xdr:row>
      <xdr:rowOff>168789</xdr:rowOff>
    </xdr:to>
    <xdr:sp macro="" textlink="">
      <xdr:nvSpPr>
        <xdr:cNvPr id="345" name="楕円 344"/>
        <xdr:cNvSpPr/>
      </xdr:nvSpPr>
      <xdr:spPr>
        <a:xfrm>
          <a:off x="15240000" y="10697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153566</xdr:rowOff>
    </xdr:from>
    <xdr:ext cx="762000" cy="259045"/>
    <xdr:sp macro="" textlink="">
      <xdr:nvSpPr>
        <xdr:cNvPr id="346" name="テキスト ボックス 345"/>
        <xdr:cNvSpPr txBox="1"/>
      </xdr:nvSpPr>
      <xdr:spPr>
        <a:xfrm>
          <a:off x="14909800" y="10783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37314</xdr:rowOff>
    </xdr:from>
    <xdr:to>
      <xdr:col>68</xdr:col>
      <xdr:colOff>203200</xdr:colOff>
      <xdr:row>62</xdr:row>
      <xdr:rowOff>138914</xdr:rowOff>
    </xdr:to>
    <xdr:sp macro="" textlink="">
      <xdr:nvSpPr>
        <xdr:cNvPr id="347" name="楕円 346"/>
        <xdr:cNvSpPr/>
      </xdr:nvSpPr>
      <xdr:spPr>
        <a:xfrm>
          <a:off x="14351000" y="10667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123691</xdr:rowOff>
    </xdr:from>
    <xdr:ext cx="762000" cy="259045"/>
    <xdr:sp macro="" textlink="">
      <xdr:nvSpPr>
        <xdr:cNvPr id="348" name="テキスト ボックス 347"/>
        <xdr:cNvSpPr txBox="1"/>
      </xdr:nvSpPr>
      <xdr:spPr>
        <a:xfrm>
          <a:off x="14020800" y="10753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25823</xdr:rowOff>
    </xdr:from>
    <xdr:to>
      <xdr:col>64</xdr:col>
      <xdr:colOff>152400</xdr:colOff>
      <xdr:row>62</xdr:row>
      <xdr:rowOff>127423</xdr:rowOff>
    </xdr:to>
    <xdr:sp macro="" textlink="">
      <xdr:nvSpPr>
        <xdr:cNvPr id="349" name="楕円 348"/>
        <xdr:cNvSpPr/>
      </xdr:nvSpPr>
      <xdr:spPr>
        <a:xfrm>
          <a:off x="13462000" y="10655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112200</xdr:rowOff>
    </xdr:from>
    <xdr:ext cx="762000" cy="259045"/>
    <xdr:sp macro="" textlink="">
      <xdr:nvSpPr>
        <xdr:cNvPr id="350" name="テキスト ボックス 349"/>
        <xdr:cNvSpPr txBox="1"/>
      </xdr:nvSpPr>
      <xdr:spPr>
        <a:xfrm>
          <a:off x="13131800" y="10742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令和６年度の単年度数値は、指標の分子の元利償還金が</a:t>
          </a:r>
          <a:r>
            <a:rPr kumimoji="1" lang="en-US" altLang="ja-JP" sz="1300">
              <a:latin typeface="ＭＳ Ｐゴシック" panose="020B0600070205080204" pitchFamily="50" charset="-128"/>
              <a:ea typeface="ＭＳ Ｐゴシック" panose="020B0600070205080204" pitchFamily="50" charset="-128"/>
            </a:rPr>
            <a:t>43,207</a:t>
          </a:r>
          <a:r>
            <a:rPr kumimoji="1" lang="ja-JP" altLang="en-US" sz="1300">
              <a:latin typeface="ＭＳ Ｐゴシック" panose="020B0600070205080204" pitchFamily="50" charset="-128"/>
              <a:ea typeface="ＭＳ Ｐゴシック" panose="020B0600070205080204" pitchFamily="50" charset="-128"/>
            </a:rPr>
            <a:t>千円減少した一方で、分母の標準財政規模が</a:t>
          </a:r>
          <a:r>
            <a:rPr kumimoji="1" lang="en-US" altLang="ja-JP" sz="1300">
              <a:latin typeface="ＭＳ Ｐゴシック" panose="020B0600070205080204" pitchFamily="50" charset="-128"/>
              <a:ea typeface="ＭＳ Ｐゴシック" panose="020B0600070205080204" pitchFamily="50" charset="-128"/>
            </a:rPr>
            <a:t>209,418</a:t>
          </a:r>
          <a:r>
            <a:rPr kumimoji="1" lang="ja-JP" altLang="en-US" sz="1300">
              <a:latin typeface="ＭＳ Ｐゴシック" panose="020B0600070205080204" pitchFamily="50" charset="-128"/>
              <a:ea typeface="ＭＳ Ｐゴシック" panose="020B0600070205080204" pitchFamily="50" charset="-128"/>
            </a:rPr>
            <a:t>千円増加したことなどの影響により、前年度より</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ポイント減少して</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％となり、３か年平均の実質公債費比率は</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ポイント減少し</a:t>
          </a:r>
          <a:r>
            <a:rPr kumimoji="1" lang="en-US" altLang="ja-JP" sz="1300">
              <a:latin typeface="ＭＳ Ｐゴシック" panose="020B0600070205080204" pitchFamily="50" charset="-128"/>
              <a:ea typeface="ＭＳ Ｐゴシック" panose="020B0600070205080204" pitchFamily="50" charset="-128"/>
            </a:rPr>
            <a:t>4.1</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　今後も元金償還が新たに始まる市債の影響もあるため、地方交付税措置上より有利な市債発行事業を厳選する等、当該数値の健全性の維持に努める。</a:t>
          </a:r>
        </a:p>
      </xdr:txBody>
    </xdr:sp>
    <xdr:clientData/>
  </xdr:twoCellAnchor>
  <xdr:oneCellAnchor>
    <xdr:from>
      <xdr:col>61</xdr:col>
      <xdr:colOff>6350</xdr:colOff>
      <xdr:row>32</xdr:row>
      <xdr:rowOff>101600</xdr:rowOff>
    </xdr:from>
    <xdr:ext cx="298543" cy="225703"/>
    <xdr:sp macro="" textlink="">
      <xdr:nvSpPr>
        <xdr:cNvPr id="364" name="テキスト ボックス 363"/>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2" name="テキスト ボックス 371"/>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3" name="直線コネクタ 372"/>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4" name="テキスト ボックス 373"/>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6" name="テキスト ボックス 375"/>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7" name="直線コネクタ 376"/>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32</xdr:row>
      <xdr:rowOff>149877</xdr:rowOff>
    </xdr:from>
    <xdr:ext cx="762000" cy="259045"/>
    <xdr:sp macro="" textlink="">
      <xdr:nvSpPr>
        <xdr:cNvPr id="378" name="テキスト ボックス 377"/>
        <xdr:cNvSpPr txBox="1"/>
      </xdr:nvSpPr>
      <xdr:spPr>
        <a:xfrm>
          <a:off x="120650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59267</xdr:rowOff>
    </xdr:from>
    <xdr:to>
      <xdr:col>81</xdr:col>
      <xdr:colOff>44450</xdr:colOff>
      <xdr:row>45</xdr:row>
      <xdr:rowOff>74083</xdr:rowOff>
    </xdr:to>
    <xdr:cxnSp macro="">
      <xdr:nvCxnSpPr>
        <xdr:cNvPr id="380" name="直線コネクタ 379"/>
        <xdr:cNvCxnSpPr/>
      </xdr:nvCxnSpPr>
      <xdr:spPr>
        <a:xfrm flipV="1">
          <a:off x="17018000" y="6060017"/>
          <a:ext cx="0" cy="17293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46160</xdr:rowOff>
    </xdr:from>
    <xdr:ext cx="762000" cy="259045"/>
    <xdr:sp macro="" textlink="">
      <xdr:nvSpPr>
        <xdr:cNvPr id="381" name="公債費負担の状況最小値テキスト"/>
        <xdr:cNvSpPr txBox="1"/>
      </xdr:nvSpPr>
      <xdr:spPr>
        <a:xfrm>
          <a:off x="17106900" y="776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74083</xdr:rowOff>
    </xdr:from>
    <xdr:to>
      <xdr:col>81</xdr:col>
      <xdr:colOff>133350</xdr:colOff>
      <xdr:row>45</xdr:row>
      <xdr:rowOff>74083</xdr:rowOff>
    </xdr:to>
    <xdr:cxnSp macro="">
      <xdr:nvCxnSpPr>
        <xdr:cNvPr id="382" name="直線コネクタ 381"/>
        <xdr:cNvCxnSpPr/>
      </xdr:nvCxnSpPr>
      <xdr:spPr>
        <a:xfrm>
          <a:off x="16929100" y="778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145644</xdr:rowOff>
    </xdr:from>
    <xdr:ext cx="762000" cy="259045"/>
    <xdr:sp macro="" textlink="">
      <xdr:nvSpPr>
        <xdr:cNvPr id="383" name="公債費負担の状況最大値テキスト"/>
        <xdr:cNvSpPr txBox="1"/>
      </xdr:nvSpPr>
      <xdr:spPr>
        <a:xfrm>
          <a:off x="17106900" y="5803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59267</xdr:rowOff>
    </xdr:from>
    <xdr:to>
      <xdr:col>81</xdr:col>
      <xdr:colOff>133350</xdr:colOff>
      <xdr:row>35</xdr:row>
      <xdr:rowOff>59267</xdr:rowOff>
    </xdr:to>
    <xdr:cxnSp macro="">
      <xdr:nvCxnSpPr>
        <xdr:cNvPr id="384" name="直線コネクタ 383"/>
        <xdr:cNvCxnSpPr/>
      </xdr:nvCxnSpPr>
      <xdr:spPr>
        <a:xfrm>
          <a:off x="16929100" y="6060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155928</xdr:rowOff>
    </xdr:from>
    <xdr:to>
      <xdr:col>81</xdr:col>
      <xdr:colOff>44450</xdr:colOff>
      <xdr:row>37</xdr:row>
      <xdr:rowOff>78317</xdr:rowOff>
    </xdr:to>
    <xdr:cxnSp macro="">
      <xdr:nvCxnSpPr>
        <xdr:cNvPr id="385" name="直線コネクタ 384"/>
        <xdr:cNvCxnSpPr/>
      </xdr:nvCxnSpPr>
      <xdr:spPr>
        <a:xfrm flipV="1">
          <a:off x="16179800" y="6328128"/>
          <a:ext cx="838200" cy="93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8060</xdr:rowOff>
    </xdr:from>
    <xdr:ext cx="762000" cy="259045"/>
    <xdr:sp macro="" textlink="">
      <xdr:nvSpPr>
        <xdr:cNvPr id="386" name="公債費負担の状況平均値テキスト"/>
        <xdr:cNvSpPr txBox="1"/>
      </xdr:nvSpPr>
      <xdr:spPr>
        <a:xfrm>
          <a:off x="17106900" y="68660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35983</xdr:rowOff>
    </xdr:from>
    <xdr:to>
      <xdr:col>81</xdr:col>
      <xdr:colOff>95250</xdr:colOff>
      <xdr:row>40</xdr:row>
      <xdr:rowOff>137583</xdr:rowOff>
    </xdr:to>
    <xdr:sp macro="" textlink="">
      <xdr:nvSpPr>
        <xdr:cNvPr id="387" name="フローチャート: 判断 386"/>
        <xdr:cNvSpPr/>
      </xdr:nvSpPr>
      <xdr:spPr>
        <a:xfrm>
          <a:off x="169672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78317</xdr:rowOff>
    </xdr:from>
    <xdr:to>
      <xdr:col>77</xdr:col>
      <xdr:colOff>44450</xdr:colOff>
      <xdr:row>37</xdr:row>
      <xdr:rowOff>105128</xdr:rowOff>
    </xdr:to>
    <xdr:cxnSp macro="">
      <xdr:nvCxnSpPr>
        <xdr:cNvPr id="388" name="直線コネクタ 387"/>
        <xdr:cNvCxnSpPr/>
      </xdr:nvCxnSpPr>
      <xdr:spPr>
        <a:xfrm flipV="1">
          <a:off x="15290800" y="6421967"/>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22578</xdr:rowOff>
    </xdr:from>
    <xdr:to>
      <xdr:col>77</xdr:col>
      <xdr:colOff>95250</xdr:colOff>
      <xdr:row>40</xdr:row>
      <xdr:rowOff>124178</xdr:rowOff>
    </xdr:to>
    <xdr:sp macro="" textlink="">
      <xdr:nvSpPr>
        <xdr:cNvPr id="389" name="フローチャート: 判断 388"/>
        <xdr:cNvSpPr/>
      </xdr:nvSpPr>
      <xdr:spPr>
        <a:xfrm>
          <a:off x="16129000" y="688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108955</xdr:rowOff>
    </xdr:from>
    <xdr:ext cx="736600" cy="259045"/>
    <xdr:sp macro="" textlink="">
      <xdr:nvSpPr>
        <xdr:cNvPr id="390" name="テキスト ボックス 389"/>
        <xdr:cNvSpPr txBox="1"/>
      </xdr:nvSpPr>
      <xdr:spPr>
        <a:xfrm>
          <a:off x="15798800" y="69669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91722</xdr:rowOff>
    </xdr:from>
    <xdr:to>
      <xdr:col>72</xdr:col>
      <xdr:colOff>203200</xdr:colOff>
      <xdr:row>37</xdr:row>
      <xdr:rowOff>105128</xdr:rowOff>
    </xdr:to>
    <xdr:cxnSp macro="">
      <xdr:nvCxnSpPr>
        <xdr:cNvPr id="391" name="直線コネクタ 390"/>
        <xdr:cNvCxnSpPr/>
      </xdr:nvCxnSpPr>
      <xdr:spPr>
        <a:xfrm>
          <a:off x="14401800" y="6435372"/>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167217</xdr:rowOff>
    </xdr:from>
    <xdr:to>
      <xdr:col>73</xdr:col>
      <xdr:colOff>44450</xdr:colOff>
      <xdr:row>40</xdr:row>
      <xdr:rowOff>97367</xdr:rowOff>
    </xdr:to>
    <xdr:sp macro="" textlink="">
      <xdr:nvSpPr>
        <xdr:cNvPr id="392" name="フローチャート: 判断 391"/>
        <xdr:cNvSpPr/>
      </xdr:nvSpPr>
      <xdr:spPr>
        <a:xfrm>
          <a:off x="15240000" y="685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82144</xdr:rowOff>
    </xdr:from>
    <xdr:ext cx="762000" cy="259045"/>
    <xdr:sp macro="" textlink="">
      <xdr:nvSpPr>
        <xdr:cNvPr id="393" name="テキスト ボックス 392"/>
        <xdr:cNvSpPr txBox="1"/>
      </xdr:nvSpPr>
      <xdr:spPr>
        <a:xfrm>
          <a:off x="14909800" y="6940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78317</xdr:rowOff>
    </xdr:from>
    <xdr:to>
      <xdr:col>68</xdr:col>
      <xdr:colOff>152400</xdr:colOff>
      <xdr:row>37</xdr:row>
      <xdr:rowOff>91722</xdr:rowOff>
    </xdr:to>
    <xdr:cxnSp macro="">
      <xdr:nvCxnSpPr>
        <xdr:cNvPr id="394" name="直線コネクタ 393"/>
        <xdr:cNvCxnSpPr/>
      </xdr:nvCxnSpPr>
      <xdr:spPr>
        <a:xfrm>
          <a:off x="13512800" y="6421967"/>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153811</xdr:rowOff>
    </xdr:from>
    <xdr:to>
      <xdr:col>68</xdr:col>
      <xdr:colOff>203200</xdr:colOff>
      <xdr:row>40</xdr:row>
      <xdr:rowOff>83961</xdr:rowOff>
    </xdr:to>
    <xdr:sp macro="" textlink="">
      <xdr:nvSpPr>
        <xdr:cNvPr id="395" name="フローチャート: 判断 394"/>
        <xdr:cNvSpPr/>
      </xdr:nvSpPr>
      <xdr:spPr>
        <a:xfrm>
          <a:off x="14351000" y="6840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68738</xdr:rowOff>
    </xdr:from>
    <xdr:ext cx="762000" cy="259045"/>
    <xdr:sp macro="" textlink="">
      <xdr:nvSpPr>
        <xdr:cNvPr id="396" name="テキスト ボックス 395"/>
        <xdr:cNvSpPr txBox="1"/>
      </xdr:nvSpPr>
      <xdr:spPr>
        <a:xfrm>
          <a:off x="14020800" y="6926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22578</xdr:rowOff>
    </xdr:from>
    <xdr:to>
      <xdr:col>64</xdr:col>
      <xdr:colOff>152400</xdr:colOff>
      <xdr:row>40</xdr:row>
      <xdr:rowOff>124178</xdr:rowOff>
    </xdr:to>
    <xdr:sp macro="" textlink="">
      <xdr:nvSpPr>
        <xdr:cNvPr id="397" name="フローチャート: 判断 396"/>
        <xdr:cNvSpPr/>
      </xdr:nvSpPr>
      <xdr:spPr>
        <a:xfrm>
          <a:off x="13462000" y="688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108955</xdr:rowOff>
    </xdr:from>
    <xdr:ext cx="762000" cy="259045"/>
    <xdr:sp macro="" textlink="">
      <xdr:nvSpPr>
        <xdr:cNvPr id="398" name="テキスト ボックス 397"/>
        <xdr:cNvSpPr txBox="1"/>
      </xdr:nvSpPr>
      <xdr:spPr>
        <a:xfrm>
          <a:off x="13131800" y="6966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105128</xdr:rowOff>
    </xdr:from>
    <xdr:to>
      <xdr:col>81</xdr:col>
      <xdr:colOff>95250</xdr:colOff>
      <xdr:row>37</xdr:row>
      <xdr:rowOff>35278</xdr:rowOff>
    </xdr:to>
    <xdr:sp macro="" textlink="">
      <xdr:nvSpPr>
        <xdr:cNvPr id="404" name="楕円 403"/>
        <xdr:cNvSpPr/>
      </xdr:nvSpPr>
      <xdr:spPr>
        <a:xfrm>
          <a:off x="16967200" y="6277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35</xdr:row>
      <xdr:rowOff>121655</xdr:rowOff>
    </xdr:from>
    <xdr:ext cx="762000" cy="259045"/>
    <xdr:sp macro="" textlink="">
      <xdr:nvSpPr>
        <xdr:cNvPr id="405" name="公債費負担の状況該当値テキスト"/>
        <xdr:cNvSpPr txBox="1"/>
      </xdr:nvSpPr>
      <xdr:spPr>
        <a:xfrm>
          <a:off x="17106900" y="6122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27517</xdr:rowOff>
    </xdr:from>
    <xdr:to>
      <xdr:col>77</xdr:col>
      <xdr:colOff>95250</xdr:colOff>
      <xdr:row>37</xdr:row>
      <xdr:rowOff>129117</xdr:rowOff>
    </xdr:to>
    <xdr:sp macro="" textlink="">
      <xdr:nvSpPr>
        <xdr:cNvPr id="406" name="楕円 405"/>
        <xdr:cNvSpPr/>
      </xdr:nvSpPr>
      <xdr:spPr>
        <a:xfrm>
          <a:off x="16129000" y="6371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139294</xdr:rowOff>
    </xdr:from>
    <xdr:ext cx="736600" cy="259045"/>
    <xdr:sp macro="" textlink="">
      <xdr:nvSpPr>
        <xdr:cNvPr id="407" name="テキスト ボックス 406"/>
        <xdr:cNvSpPr txBox="1"/>
      </xdr:nvSpPr>
      <xdr:spPr>
        <a:xfrm>
          <a:off x="15798800" y="61400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54328</xdr:rowOff>
    </xdr:from>
    <xdr:to>
      <xdr:col>73</xdr:col>
      <xdr:colOff>44450</xdr:colOff>
      <xdr:row>37</xdr:row>
      <xdr:rowOff>155928</xdr:rowOff>
    </xdr:to>
    <xdr:sp macro="" textlink="">
      <xdr:nvSpPr>
        <xdr:cNvPr id="408" name="楕円 407"/>
        <xdr:cNvSpPr/>
      </xdr:nvSpPr>
      <xdr:spPr>
        <a:xfrm>
          <a:off x="15240000" y="6397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166105</xdr:rowOff>
    </xdr:from>
    <xdr:ext cx="762000" cy="259045"/>
    <xdr:sp macro="" textlink="">
      <xdr:nvSpPr>
        <xdr:cNvPr id="409" name="テキスト ボックス 408"/>
        <xdr:cNvSpPr txBox="1"/>
      </xdr:nvSpPr>
      <xdr:spPr>
        <a:xfrm>
          <a:off x="14909800" y="61668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40922</xdr:rowOff>
    </xdr:from>
    <xdr:to>
      <xdr:col>68</xdr:col>
      <xdr:colOff>203200</xdr:colOff>
      <xdr:row>37</xdr:row>
      <xdr:rowOff>142522</xdr:rowOff>
    </xdr:to>
    <xdr:sp macro="" textlink="">
      <xdr:nvSpPr>
        <xdr:cNvPr id="410" name="楕円 409"/>
        <xdr:cNvSpPr/>
      </xdr:nvSpPr>
      <xdr:spPr>
        <a:xfrm>
          <a:off x="14351000" y="6384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152699</xdr:rowOff>
    </xdr:from>
    <xdr:ext cx="762000" cy="259045"/>
    <xdr:sp macro="" textlink="">
      <xdr:nvSpPr>
        <xdr:cNvPr id="411" name="テキスト ボックス 410"/>
        <xdr:cNvSpPr txBox="1"/>
      </xdr:nvSpPr>
      <xdr:spPr>
        <a:xfrm>
          <a:off x="14020800" y="6153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27517</xdr:rowOff>
    </xdr:from>
    <xdr:to>
      <xdr:col>64</xdr:col>
      <xdr:colOff>152400</xdr:colOff>
      <xdr:row>37</xdr:row>
      <xdr:rowOff>129117</xdr:rowOff>
    </xdr:to>
    <xdr:sp macro="" textlink="">
      <xdr:nvSpPr>
        <xdr:cNvPr id="412" name="楕円 411"/>
        <xdr:cNvSpPr/>
      </xdr:nvSpPr>
      <xdr:spPr>
        <a:xfrm>
          <a:off x="13462000" y="6371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139294</xdr:rowOff>
    </xdr:from>
    <xdr:ext cx="762000" cy="259045"/>
    <xdr:sp macro="" textlink="">
      <xdr:nvSpPr>
        <xdr:cNvPr id="413" name="テキスト ボックス 412"/>
        <xdr:cNvSpPr txBox="1"/>
      </xdr:nvSpPr>
      <xdr:spPr>
        <a:xfrm>
          <a:off x="13131800" y="6140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将来負担比率は、前年度と同様、算定されなかった。これは、地方債現在高の減少および下水道事業会計繰入見込額が減少したことなどに起因するものである。</a:t>
          </a:r>
        </a:p>
        <a:p>
          <a:r>
            <a:rPr kumimoji="1" lang="ja-JP" altLang="en-US" sz="1300">
              <a:latin typeface="ＭＳ Ｐゴシック" panose="020B0600070205080204" pitchFamily="50" charset="-128"/>
              <a:ea typeface="ＭＳ Ｐゴシック" panose="020B0600070205080204" pitchFamily="50" charset="-128"/>
            </a:rPr>
            <a:t>　しかし、今後は公共施設の長寿命化対策などにより地方債現在高の増加が見込まれるため、後世への負担を少しでも軽減するよう、新規事業について総点検を図るとともに、市債発行額を抑制し財政規律の維持に努める。</a:t>
          </a:r>
        </a:p>
      </xdr:txBody>
    </xdr:sp>
    <xdr:clientData/>
  </xdr:twoCellAnchor>
  <xdr:oneCellAnchor>
    <xdr:from>
      <xdr:col>61</xdr:col>
      <xdr:colOff>6350</xdr:colOff>
      <xdr:row>10</xdr:row>
      <xdr:rowOff>63500</xdr:rowOff>
    </xdr:from>
    <xdr:ext cx="298543" cy="225703"/>
    <xdr:sp macro="" textlink="">
      <xdr:nvSpPr>
        <xdr:cNvPr id="427" name="テキスト ボックス 42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30" name="直線コネクタ 429"/>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1" name="テキスト ボックス 430"/>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2" name="直線コネクタ 431"/>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3" name="テキスト ボックス 432"/>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4" name="直線コネクタ 433"/>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5" name="テキスト ボックス 434"/>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6" name="直線コネクタ 435"/>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7" name="テキスト ボックス 436"/>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21</xdr:row>
      <xdr:rowOff>35916</xdr:rowOff>
    </xdr:to>
    <xdr:cxnSp macro="">
      <xdr:nvCxnSpPr>
        <xdr:cNvPr id="440" name="直線コネクタ 439"/>
        <xdr:cNvCxnSpPr/>
      </xdr:nvCxnSpPr>
      <xdr:spPr>
        <a:xfrm flipV="1">
          <a:off x="17018000" y="2451100"/>
          <a:ext cx="0" cy="11852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7993</xdr:rowOff>
    </xdr:from>
    <xdr:ext cx="762000" cy="259045"/>
    <xdr:sp macro="" textlink="">
      <xdr:nvSpPr>
        <xdr:cNvPr id="441" name="将来負担の状況最小値テキスト"/>
        <xdr:cNvSpPr txBox="1"/>
      </xdr:nvSpPr>
      <xdr:spPr>
        <a:xfrm>
          <a:off x="17106900" y="360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35916</xdr:rowOff>
    </xdr:from>
    <xdr:to>
      <xdr:col>81</xdr:col>
      <xdr:colOff>133350</xdr:colOff>
      <xdr:row>21</xdr:row>
      <xdr:rowOff>35916</xdr:rowOff>
    </xdr:to>
    <xdr:cxnSp macro="">
      <xdr:nvCxnSpPr>
        <xdr:cNvPr id="442" name="直線コネクタ 441"/>
        <xdr:cNvCxnSpPr/>
      </xdr:nvCxnSpPr>
      <xdr:spPr>
        <a:xfrm>
          <a:off x="16929100" y="36363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3" name="将来負担の状況最大値テキスト"/>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4" name="直線コネクタ 443"/>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49776</xdr:rowOff>
    </xdr:from>
    <xdr:ext cx="762000" cy="259045"/>
    <xdr:sp macro="" textlink="">
      <xdr:nvSpPr>
        <xdr:cNvPr id="445" name="将来負担の状況平均値テキスト"/>
        <xdr:cNvSpPr txBox="1"/>
      </xdr:nvSpPr>
      <xdr:spPr>
        <a:xfrm>
          <a:off x="17106900" y="245007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77699</xdr:rowOff>
    </xdr:from>
    <xdr:to>
      <xdr:col>81</xdr:col>
      <xdr:colOff>95250</xdr:colOff>
      <xdr:row>15</xdr:row>
      <xdr:rowOff>7849</xdr:rowOff>
    </xdr:to>
    <xdr:sp macro="" textlink="">
      <xdr:nvSpPr>
        <xdr:cNvPr id="446" name="フローチャート: 判断 445"/>
        <xdr:cNvSpPr/>
      </xdr:nvSpPr>
      <xdr:spPr>
        <a:xfrm>
          <a:off x="16967200" y="2477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83007</xdr:rowOff>
    </xdr:from>
    <xdr:to>
      <xdr:col>77</xdr:col>
      <xdr:colOff>95250</xdr:colOff>
      <xdr:row>15</xdr:row>
      <xdr:rowOff>13157</xdr:rowOff>
    </xdr:to>
    <xdr:sp macro="" textlink="">
      <xdr:nvSpPr>
        <xdr:cNvPr id="447" name="フローチャート: 判断 446"/>
        <xdr:cNvSpPr/>
      </xdr:nvSpPr>
      <xdr:spPr>
        <a:xfrm>
          <a:off x="16129000" y="248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23334</xdr:rowOff>
    </xdr:from>
    <xdr:ext cx="736600" cy="259045"/>
    <xdr:sp macro="" textlink="">
      <xdr:nvSpPr>
        <xdr:cNvPr id="448" name="テキスト ボックス 447"/>
        <xdr:cNvSpPr txBox="1"/>
      </xdr:nvSpPr>
      <xdr:spPr>
        <a:xfrm>
          <a:off x="15798800" y="22521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84938</xdr:rowOff>
    </xdr:from>
    <xdr:to>
      <xdr:col>73</xdr:col>
      <xdr:colOff>44450</xdr:colOff>
      <xdr:row>15</xdr:row>
      <xdr:rowOff>15088</xdr:rowOff>
    </xdr:to>
    <xdr:sp macro="" textlink="">
      <xdr:nvSpPr>
        <xdr:cNvPr id="449" name="フローチャート: 判断 448"/>
        <xdr:cNvSpPr/>
      </xdr:nvSpPr>
      <xdr:spPr>
        <a:xfrm>
          <a:off x="15240000" y="2485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25265</xdr:rowOff>
    </xdr:from>
    <xdr:ext cx="762000" cy="259045"/>
    <xdr:sp macro="" textlink="">
      <xdr:nvSpPr>
        <xdr:cNvPr id="450" name="テキスト ボックス 449"/>
        <xdr:cNvSpPr txBox="1"/>
      </xdr:nvSpPr>
      <xdr:spPr>
        <a:xfrm>
          <a:off x="14909800" y="2254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122580</xdr:rowOff>
    </xdr:from>
    <xdr:to>
      <xdr:col>68</xdr:col>
      <xdr:colOff>203200</xdr:colOff>
      <xdr:row>15</xdr:row>
      <xdr:rowOff>52730</xdr:rowOff>
    </xdr:to>
    <xdr:sp macro="" textlink="">
      <xdr:nvSpPr>
        <xdr:cNvPr id="451" name="フローチャート: 判断 450"/>
        <xdr:cNvSpPr/>
      </xdr:nvSpPr>
      <xdr:spPr>
        <a:xfrm>
          <a:off x="14351000" y="252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62907</xdr:rowOff>
    </xdr:from>
    <xdr:ext cx="762000" cy="259045"/>
    <xdr:sp macro="" textlink="">
      <xdr:nvSpPr>
        <xdr:cNvPr id="452" name="テキスト ボックス 451"/>
        <xdr:cNvSpPr txBox="1"/>
      </xdr:nvSpPr>
      <xdr:spPr>
        <a:xfrm>
          <a:off x="14020800" y="2291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8560</xdr:rowOff>
    </xdr:from>
    <xdr:to>
      <xdr:col>64</xdr:col>
      <xdr:colOff>152400</xdr:colOff>
      <xdr:row>15</xdr:row>
      <xdr:rowOff>110160</xdr:rowOff>
    </xdr:to>
    <xdr:sp macro="" textlink="">
      <xdr:nvSpPr>
        <xdr:cNvPr id="453" name="フローチャート: 判断 452"/>
        <xdr:cNvSpPr/>
      </xdr:nvSpPr>
      <xdr:spPr>
        <a:xfrm>
          <a:off x="13462000" y="2580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120337</xdr:rowOff>
    </xdr:from>
    <xdr:ext cx="762000" cy="259045"/>
    <xdr:sp macro="" textlink="">
      <xdr:nvSpPr>
        <xdr:cNvPr id="454" name="テキスト ボックス 453"/>
        <xdr:cNvSpPr txBox="1"/>
      </xdr:nvSpPr>
      <xdr:spPr>
        <a:xfrm>
          <a:off x="13131800" y="2349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滋賀県米原市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36,928
36,232
250.39
27,319,831
26,351,933
701,572
13,502,750
25,520,967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人件費に係る経常収支比率は、分子が前年度より</a:t>
          </a:r>
          <a:r>
            <a:rPr kumimoji="1" lang="en-US" altLang="ja-JP" sz="1300">
              <a:latin typeface="ＭＳ Ｐゴシック" panose="020B0600070205080204" pitchFamily="50" charset="-128"/>
              <a:ea typeface="ＭＳ Ｐゴシック" panose="020B0600070205080204" pitchFamily="50" charset="-128"/>
            </a:rPr>
            <a:t>253,674</a:t>
          </a:r>
          <a:r>
            <a:rPr kumimoji="1" lang="ja-JP" altLang="en-US" sz="1300">
              <a:latin typeface="ＭＳ Ｐゴシック" panose="020B0600070205080204" pitchFamily="50" charset="-128"/>
              <a:ea typeface="ＭＳ Ｐゴシック" panose="020B0600070205080204" pitchFamily="50" charset="-128"/>
            </a:rPr>
            <a:t>千円増加しことにより</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ポイント増加し、依然として類似団体平均を上回る数値となった。</a:t>
          </a:r>
        </a:p>
        <a:p>
          <a:r>
            <a:rPr kumimoji="1" lang="ja-JP" altLang="en-US" sz="1300">
              <a:latin typeface="ＭＳ Ｐゴシック" panose="020B0600070205080204" pitchFamily="50" charset="-128"/>
              <a:ea typeface="ＭＳ Ｐゴシック" panose="020B0600070205080204" pitchFamily="50" charset="-128"/>
            </a:rPr>
            <a:t>　ごみ処理や消防業務を一部事務組合で行っているため、これらを加味した場合、大幅に増加することとなることから、民間でも実施可能な業務の更なる検討や事務事業の抜本的な見直しなどを行い、引き続き定員管理、給与の適正化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123190</xdr:rowOff>
    </xdr:from>
    <xdr:to>
      <xdr:col>24</xdr:col>
      <xdr:colOff>25400</xdr:colOff>
      <xdr:row>41</xdr:row>
      <xdr:rowOff>8890</xdr:rowOff>
    </xdr:to>
    <xdr:cxnSp macro="">
      <xdr:nvCxnSpPr>
        <xdr:cNvPr id="61" name="直線コネクタ 60"/>
        <xdr:cNvCxnSpPr/>
      </xdr:nvCxnSpPr>
      <xdr:spPr>
        <a:xfrm flipV="1">
          <a:off x="4826000" y="578104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152417</xdr:rowOff>
    </xdr:from>
    <xdr:ext cx="762000" cy="259045"/>
    <xdr:sp macro="" textlink="">
      <xdr:nvSpPr>
        <xdr:cNvPr id="62" name="人件費最小値テキスト"/>
        <xdr:cNvSpPr txBox="1"/>
      </xdr:nvSpPr>
      <xdr:spPr>
        <a:xfrm>
          <a:off x="4914900" y="7010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8890</xdr:rowOff>
    </xdr:from>
    <xdr:to>
      <xdr:col>24</xdr:col>
      <xdr:colOff>114300</xdr:colOff>
      <xdr:row>41</xdr:row>
      <xdr:rowOff>8890</xdr:rowOff>
    </xdr:to>
    <xdr:cxnSp macro="">
      <xdr:nvCxnSpPr>
        <xdr:cNvPr id="63" name="直線コネクタ 62"/>
        <xdr:cNvCxnSpPr/>
      </xdr:nvCxnSpPr>
      <xdr:spPr>
        <a:xfrm>
          <a:off x="4737100" y="703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38117</xdr:rowOff>
    </xdr:from>
    <xdr:ext cx="762000" cy="259045"/>
    <xdr:sp macro="" textlink="">
      <xdr:nvSpPr>
        <xdr:cNvPr id="64" name="人件費最大値テキスト"/>
        <xdr:cNvSpPr txBox="1"/>
      </xdr:nvSpPr>
      <xdr:spPr>
        <a:xfrm>
          <a:off x="4914900" y="5524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123190</xdr:rowOff>
    </xdr:from>
    <xdr:to>
      <xdr:col>24</xdr:col>
      <xdr:colOff>114300</xdr:colOff>
      <xdr:row>33</xdr:row>
      <xdr:rowOff>123190</xdr:rowOff>
    </xdr:to>
    <xdr:cxnSp macro="">
      <xdr:nvCxnSpPr>
        <xdr:cNvPr id="65" name="直線コネクタ 64"/>
        <xdr:cNvCxnSpPr/>
      </xdr:nvCxnSpPr>
      <xdr:spPr>
        <a:xfrm>
          <a:off x="4737100" y="5781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168910</xdr:rowOff>
    </xdr:from>
    <xdr:to>
      <xdr:col>24</xdr:col>
      <xdr:colOff>25400</xdr:colOff>
      <xdr:row>38</xdr:row>
      <xdr:rowOff>119380</xdr:rowOff>
    </xdr:to>
    <xdr:cxnSp macro="">
      <xdr:nvCxnSpPr>
        <xdr:cNvPr id="66" name="直線コネクタ 65"/>
        <xdr:cNvCxnSpPr/>
      </xdr:nvCxnSpPr>
      <xdr:spPr>
        <a:xfrm>
          <a:off x="3987800" y="6512560"/>
          <a:ext cx="8382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73677</xdr:rowOff>
    </xdr:from>
    <xdr:ext cx="762000" cy="259045"/>
    <xdr:sp macro="" textlink="">
      <xdr:nvSpPr>
        <xdr:cNvPr id="67" name="人件費平均値テキスト"/>
        <xdr:cNvSpPr txBox="1"/>
      </xdr:nvSpPr>
      <xdr:spPr>
        <a:xfrm>
          <a:off x="4914900" y="6245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57150</xdr:rowOff>
    </xdr:from>
    <xdr:to>
      <xdr:col>24</xdr:col>
      <xdr:colOff>76200</xdr:colOff>
      <xdr:row>37</xdr:row>
      <xdr:rowOff>158750</xdr:rowOff>
    </xdr:to>
    <xdr:sp macro="" textlink="">
      <xdr:nvSpPr>
        <xdr:cNvPr id="68" name="フローチャート: 判断 67"/>
        <xdr:cNvSpPr/>
      </xdr:nvSpPr>
      <xdr:spPr>
        <a:xfrm>
          <a:off x="47752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161290</xdr:rowOff>
    </xdr:from>
    <xdr:to>
      <xdr:col>19</xdr:col>
      <xdr:colOff>187325</xdr:colOff>
      <xdr:row>37</xdr:row>
      <xdr:rowOff>168910</xdr:rowOff>
    </xdr:to>
    <xdr:cxnSp macro="">
      <xdr:nvCxnSpPr>
        <xdr:cNvPr id="69" name="直線コネクタ 68"/>
        <xdr:cNvCxnSpPr/>
      </xdr:nvCxnSpPr>
      <xdr:spPr>
        <a:xfrm>
          <a:off x="3098800" y="65049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152400</xdr:rowOff>
    </xdr:from>
    <xdr:to>
      <xdr:col>20</xdr:col>
      <xdr:colOff>38100</xdr:colOff>
      <xdr:row>37</xdr:row>
      <xdr:rowOff>82550</xdr:rowOff>
    </xdr:to>
    <xdr:sp macro="" textlink="">
      <xdr:nvSpPr>
        <xdr:cNvPr id="70" name="フローチャート: 判断 69"/>
        <xdr:cNvSpPr/>
      </xdr:nvSpPr>
      <xdr:spPr>
        <a:xfrm>
          <a:off x="3937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92727</xdr:rowOff>
    </xdr:from>
    <xdr:ext cx="736600" cy="259045"/>
    <xdr:sp macro="" textlink="">
      <xdr:nvSpPr>
        <xdr:cNvPr id="71" name="テキスト ボックス 70"/>
        <xdr:cNvSpPr txBox="1"/>
      </xdr:nvSpPr>
      <xdr:spPr>
        <a:xfrm>
          <a:off x="3606800" y="6093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107950</xdr:rowOff>
    </xdr:from>
    <xdr:to>
      <xdr:col>15</xdr:col>
      <xdr:colOff>98425</xdr:colOff>
      <xdr:row>37</xdr:row>
      <xdr:rowOff>161290</xdr:rowOff>
    </xdr:to>
    <xdr:cxnSp macro="">
      <xdr:nvCxnSpPr>
        <xdr:cNvPr id="72" name="直線コネクタ 71"/>
        <xdr:cNvCxnSpPr/>
      </xdr:nvCxnSpPr>
      <xdr:spPr>
        <a:xfrm>
          <a:off x="2209800" y="645160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129540</xdr:rowOff>
    </xdr:from>
    <xdr:to>
      <xdr:col>15</xdr:col>
      <xdr:colOff>149225</xdr:colOff>
      <xdr:row>37</xdr:row>
      <xdr:rowOff>59690</xdr:rowOff>
    </xdr:to>
    <xdr:sp macro="" textlink="">
      <xdr:nvSpPr>
        <xdr:cNvPr id="73" name="フローチャート: 判断 72"/>
        <xdr:cNvSpPr/>
      </xdr:nvSpPr>
      <xdr:spPr>
        <a:xfrm>
          <a:off x="3048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69867</xdr:rowOff>
    </xdr:from>
    <xdr:ext cx="762000" cy="259045"/>
    <xdr:sp macro="" textlink="">
      <xdr:nvSpPr>
        <xdr:cNvPr id="74" name="テキスト ボックス 73"/>
        <xdr:cNvSpPr txBox="1"/>
      </xdr:nvSpPr>
      <xdr:spPr>
        <a:xfrm>
          <a:off x="2717800" y="607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107950</xdr:rowOff>
    </xdr:from>
    <xdr:to>
      <xdr:col>11</xdr:col>
      <xdr:colOff>9525</xdr:colOff>
      <xdr:row>38</xdr:row>
      <xdr:rowOff>43180</xdr:rowOff>
    </xdr:to>
    <xdr:cxnSp macro="">
      <xdr:nvCxnSpPr>
        <xdr:cNvPr id="75" name="直線コネクタ 74"/>
        <xdr:cNvCxnSpPr/>
      </xdr:nvCxnSpPr>
      <xdr:spPr>
        <a:xfrm flipV="1">
          <a:off x="1320800" y="645160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16527</xdr:rowOff>
    </xdr:from>
    <xdr:ext cx="762000" cy="259045"/>
    <xdr:sp macro="" textlink="">
      <xdr:nvSpPr>
        <xdr:cNvPr id="77" name="テキスト ボックス 76"/>
        <xdr:cNvSpPr txBox="1"/>
      </xdr:nvSpPr>
      <xdr:spPr>
        <a:xfrm>
          <a:off x="1828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152400</xdr:rowOff>
    </xdr:from>
    <xdr:to>
      <xdr:col>6</xdr:col>
      <xdr:colOff>171450</xdr:colOff>
      <xdr:row>37</xdr:row>
      <xdr:rowOff>82550</xdr:rowOff>
    </xdr:to>
    <xdr:sp macro="" textlink="">
      <xdr:nvSpPr>
        <xdr:cNvPr id="78" name="フローチャート: 判断 77"/>
        <xdr:cNvSpPr/>
      </xdr:nvSpPr>
      <xdr:spPr>
        <a:xfrm>
          <a:off x="1270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92727</xdr:rowOff>
    </xdr:from>
    <xdr:ext cx="762000" cy="259045"/>
    <xdr:sp macro="" textlink="">
      <xdr:nvSpPr>
        <xdr:cNvPr id="79" name="テキスト ボックス 78"/>
        <xdr:cNvSpPr txBox="1"/>
      </xdr:nvSpPr>
      <xdr:spPr>
        <a:xfrm>
          <a:off x="939800" y="609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68580</xdr:rowOff>
    </xdr:from>
    <xdr:to>
      <xdr:col>24</xdr:col>
      <xdr:colOff>76200</xdr:colOff>
      <xdr:row>38</xdr:row>
      <xdr:rowOff>170180</xdr:rowOff>
    </xdr:to>
    <xdr:sp macro="" textlink="">
      <xdr:nvSpPr>
        <xdr:cNvPr id="85" name="楕円 84"/>
        <xdr:cNvSpPr/>
      </xdr:nvSpPr>
      <xdr:spPr>
        <a:xfrm>
          <a:off x="4775200" y="6583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40657</xdr:rowOff>
    </xdr:from>
    <xdr:ext cx="762000" cy="259045"/>
    <xdr:sp macro="" textlink="">
      <xdr:nvSpPr>
        <xdr:cNvPr id="86" name="人件費該当値テキスト"/>
        <xdr:cNvSpPr txBox="1"/>
      </xdr:nvSpPr>
      <xdr:spPr>
        <a:xfrm>
          <a:off x="4914900" y="655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118110</xdr:rowOff>
    </xdr:from>
    <xdr:to>
      <xdr:col>20</xdr:col>
      <xdr:colOff>38100</xdr:colOff>
      <xdr:row>38</xdr:row>
      <xdr:rowOff>48260</xdr:rowOff>
    </xdr:to>
    <xdr:sp macro="" textlink="">
      <xdr:nvSpPr>
        <xdr:cNvPr id="87" name="楕円 86"/>
        <xdr:cNvSpPr/>
      </xdr:nvSpPr>
      <xdr:spPr>
        <a:xfrm>
          <a:off x="3937000" y="646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33037</xdr:rowOff>
    </xdr:from>
    <xdr:ext cx="736600" cy="259045"/>
    <xdr:sp macro="" textlink="">
      <xdr:nvSpPr>
        <xdr:cNvPr id="88" name="テキスト ボックス 87"/>
        <xdr:cNvSpPr txBox="1"/>
      </xdr:nvSpPr>
      <xdr:spPr>
        <a:xfrm>
          <a:off x="3606800" y="6548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110490</xdr:rowOff>
    </xdr:from>
    <xdr:to>
      <xdr:col>15</xdr:col>
      <xdr:colOff>149225</xdr:colOff>
      <xdr:row>38</xdr:row>
      <xdr:rowOff>40640</xdr:rowOff>
    </xdr:to>
    <xdr:sp macro="" textlink="">
      <xdr:nvSpPr>
        <xdr:cNvPr id="89" name="楕円 88"/>
        <xdr:cNvSpPr/>
      </xdr:nvSpPr>
      <xdr:spPr>
        <a:xfrm>
          <a:off x="30480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25417</xdr:rowOff>
    </xdr:from>
    <xdr:ext cx="762000" cy="259045"/>
    <xdr:sp macro="" textlink="">
      <xdr:nvSpPr>
        <xdr:cNvPr id="90" name="テキスト ボックス 89"/>
        <xdr:cNvSpPr txBox="1"/>
      </xdr:nvSpPr>
      <xdr:spPr>
        <a:xfrm>
          <a:off x="2717800" y="654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57150</xdr:rowOff>
    </xdr:from>
    <xdr:to>
      <xdr:col>11</xdr:col>
      <xdr:colOff>60325</xdr:colOff>
      <xdr:row>37</xdr:row>
      <xdr:rowOff>158750</xdr:rowOff>
    </xdr:to>
    <xdr:sp macro="" textlink="">
      <xdr:nvSpPr>
        <xdr:cNvPr id="91" name="楕円 90"/>
        <xdr:cNvSpPr/>
      </xdr:nvSpPr>
      <xdr:spPr>
        <a:xfrm>
          <a:off x="2159000" y="640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143527</xdr:rowOff>
    </xdr:from>
    <xdr:ext cx="762000" cy="259045"/>
    <xdr:sp macro="" textlink="">
      <xdr:nvSpPr>
        <xdr:cNvPr id="92" name="テキスト ボックス 91"/>
        <xdr:cNvSpPr txBox="1"/>
      </xdr:nvSpPr>
      <xdr:spPr>
        <a:xfrm>
          <a:off x="18288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163830</xdr:rowOff>
    </xdr:from>
    <xdr:to>
      <xdr:col>6</xdr:col>
      <xdr:colOff>171450</xdr:colOff>
      <xdr:row>38</xdr:row>
      <xdr:rowOff>93980</xdr:rowOff>
    </xdr:to>
    <xdr:sp macro="" textlink="">
      <xdr:nvSpPr>
        <xdr:cNvPr id="93" name="楕円 92"/>
        <xdr:cNvSpPr/>
      </xdr:nvSpPr>
      <xdr:spPr>
        <a:xfrm>
          <a:off x="1270000" y="6507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78757</xdr:rowOff>
    </xdr:from>
    <xdr:ext cx="762000" cy="259045"/>
    <xdr:sp macro="" textlink="">
      <xdr:nvSpPr>
        <xdr:cNvPr id="94" name="テキスト ボックス 93"/>
        <xdr:cNvSpPr txBox="1"/>
      </xdr:nvSpPr>
      <xdr:spPr>
        <a:xfrm>
          <a:off x="939800" y="659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物件費に係る経常収支比率は、分子が前年度より</a:t>
          </a:r>
          <a:r>
            <a:rPr kumimoji="1" lang="en-US" altLang="ja-JP" sz="1300">
              <a:latin typeface="ＭＳ Ｐゴシック" panose="020B0600070205080204" pitchFamily="50" charset="-128"/>
              <a:ea typeface="ＭＳ Ｐゴシック" panose="020B0600070205080204" pitchFamily="50" charset="-128"/>
            </a:rPr>
            <a:t>119,752</a:t>
          </a:r>
          <a:r>
            <a:rPr kumimoji="1" lang="ja-JP" altLang="en-US" sz="1300">
              <a:latin typeface="ＭＳ Ｐゴシック" panose="020B0600070205080204" pitchFamily="50" charset="-128"/>
              <a:ea typeface="ＭＳ Ｐゴシック" panose="020B0600070205080204" pitchFamily="50" charset="-128"/>
            </a:rPr>
            <a:t>千円増加したことにより</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ポイント増加したが、引き続き類似団体平均を下回る数値となった。</a:t>
          </a:r>
        </a:p>
        <a:p>
          <a:r>
            <a:rPr kumimoji="1" lang="ja-JP" altLang="en-US" sz="1300">
              <a:latin typeface="ＭＳ Ｐゴシック" panose="020B0600070205080204" pitchFamily="50" charset="-128"/>
              <a:ea typeface="ＭＳ Ｐゴシック" panose="020B0600070205080204" pitchFamily="50" charset="-128"/>
            </a:rPr>
            <a:t>　今後、新たな行政需要への対応などにより、物件費の増加が考えられるが、事務事業の更なる見直しや施設の再編・統合を進め、経費の抑制に努める。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54610</xdr:rowOff>
    </xdr:from>
    <xdr:to>
      <xdr:col>82</xdr:col>
      <xdr:colOff>107950</xdr:colOff>
      <xdr:row>20</xdr:row>
      <xdr:rowOff>104140</xdr:rowOff>
    </xdr:to>
    <xdr:cxnSp macro="">
      <xdr:nvCxnSpPr>
        <xdr:cNvPr id="122" name="直線コネクタ 121"/>
        <xdr:cNvCxnSpPr/>
      </xdr:nvCxnSpPr>
      <xdr:spPr>
        <a:xfrm flipV="1">
          <a:off x="16510000" y="2283460"/>
          <a:ext cx="0" cy="12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76217</xdr:rowOff>
    </xdr:from>
    <xdr:ext cx="762000" cy="259045"/>
    <xdr:sp macro="" textlink="">
      <xdr:nvSpPr>
        <xdr:cNvPr id="123" name="物件費最小値テキスト"/>
        <xdr:cNvSpPr txBox="1"/>
      </xdr:nvSpPr>
      <xdr:spPr>
        <a:xfrm>
          <a:off x="16598900" y="350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104140</xdr:rowOff>
    </xdr:from>
    <xdr:to>
      <xdr:col>82</xdr:col>
      <xdr:colOff>196850</xdr:colOff>
      <xdr:row>20</xdr:row>
      <xdr:rowOff>104140</xdr:rowOff>
    </xdr:to>
    <xdr:cxnSp macro="">
      <xdr:nvCxnSpPr>
        <xdr:cNvPr id="124" name="直線コネクタ 123"/>
        <xdr:cNvCxnSpPr/>
      </xdr:nvCxnSpPr>
      <xdr:spPr>
        <a:xfrm>
          <a:off x="16421100" y="3533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140987</xdr:rowOff>
    </xdr:from>
    <xdr:ext cx="762000" cy="259045"/>
    <xdr:sp macro="" textlink="">
      <xdr:nvSpPr>
        <xdr:cNvPr id="125" name="物件費最大値テキスト"/>
        <xdr:cNvSpPr txBox="1"/>
      </xdr:nvSpPr>
      <xdr:spPr>
        <a:xfrm>
          <a:off x="16598900" y="2026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54610</xdr:rowOff>
    </xdr:from>
    <xdr:to>
      <xdr:col>82</xdr:col>
      <xdr:colOff>196850</xdr:colOff>
      <xdr:row>13</xdr:row>
      <xdr:rowOff>54610</xdr:rowOff>
    </xdr:to>
    <xdr:cxnSp macro="">
      <xdr:nvCxnSpPr>
        <xdr:cNvPr id="126" name="直線コネクタ 125"/>
        <xdr:cNvCxnSpPr/>
      </xdr:nvCxnSpPr>
      <xdr:spPr>
        <a:xfrm>
          <a:off x="16421100" y="2283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146050</xdr:rowOff>
    </xdr:from>
    <xdr:to>
      <xdr:col>82</xdr:col>
      <xdr:colOff>107950</xdr:colOff>
      <xdr:row>16</xdr:row>
      <xdr:rowOff>35560</xdr:rowOff>
    </xdr:to>
    <xdr:cxnSp macro="">
      <xdr:nvCxnSpPr>
        <xdr:cNvPr id="127" name="直線コネクタ 126"/>
        <xdr:cNvCxnSpPr/>
      </xdr:nvCxnSpPr>
      <xdr:spPr>
        <a:xfrm>
          <a:off x="15671800" y="271780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6367</xdr:rowOff>
    </xdr:from>
    <xdr:ext cx="762000" cy="259045"/>
    <xdr:sp macro="" textlink="">
      <xdr:nvSpPr>
        <xdr:cNvPr id="128" name="物件費平均値テキスト"/>
        <xdr:cNvSpPr txBox="1"/>
      </xdr:nvSpPr>
      <xdr:spPr>
        <a:xfrm>
          <a:off x="16598900" y="2921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34290</xdr:rowOff>
    </xdr:from>
    <xdr:to>
      <xdr:col>82</xdr:col>
      <xdr:colOff>158750</xdr:colOff>
      <xdr:row>17</xdr:row>
      <xdr:rowOff>135890</xdr:rowOff>
    </xdr:to>
    <xdr:sp macro="" textlink="">
      <xdr:nvSpPr>
        <xdr:cNvPr id="129" name="フローチャート: 判断 128"/>
        <xdr:cNvSpPr/>
      </xdr:nvSpPr>
      <xdr:spPr>
        <a:xfrm>
          <a:off x="16459200" y="2948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100330</xdr:rowOff>
    </xdr:from>
    <xdr:to>
      <xdr:col>78</xdr:col>
      <xdr:colOff>69850</xdr:colOff>
      <xdr:row>15</xdr:row>
      <xdr:rowOff>146050</xdr:rowOff>
    </xdr:to>
    <xdr:cxnSp macro="">
      <xdr:nvCxnSpPr>
        <xdr:cNvPr id="130" name="直線コネクタ 129"/>
        <xdr:cNvCxnSpPr/>
      </xdr:nvCxnSpPr>
      <xdr:spPr>
        <a:xfrm>
          <a:off x="14782800" y="26720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3810</xdr:rowOff>
    </xdr:from>
    <xdr:to>
      <xdr:col>78</xdr:col>
      <xdr:colOff>120650</xdr:colOff>
      <xdr:row>17</xdr:row>
      <xdr:rowOff>105410</xdr:rowOff>
    </xdr:to>
    <xdr:sp macro="" textlink="">
      <xdr:nvSpPr>
        <xdr:cNvPr id="131" name="フローチャート: 判断 130"/>
        <xdr:cNvSpPr/>
      </xdr:nvSpPr>
      <xdr:spPr>
        <a:xfrm>
          <a:off x="15621000" y="2918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90187</xdr:rowOff>
    </xdr:from>
    <xdr:ext cx="736600" cy="259045"/>
    <xdr:sp macro="" textlink="">
      <xdr:nvSpPr>
        <xdr:cNvPr id="132" name="テキスト ボックス 131"/>
        <xdr:cNvSpPr txBox="1"/>
      </xdr:nvSpPr>
      <xdr:spPr>
        <a:xfrm>
          <a:off x="15290800" y="3004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100330</xdr:rowOff>
    </xdr:from>
    <xdr:to>
      <xdr:col>73</xdr:col>
      <xdr:colOff>180975</xdr:colOff>
      <xdr:row>16</xdr:row>
      <xdr:rowOff>73660</xdr:rowOff>
    </xdr:to>
    <xdr:cxnSp macro="">
      <xdr:nvCxnSpPr>
        <xdr:cNvPr id="133" name="直線コネクタ 132"/>
        <xdr:cNvCxnSpPr/>
      </xdr:nvCxnSpPr>
      <xdr:spPr>
        <a:xfrm flipV="1">
          <a:off x="13893800" y="267208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152400</xdr:rowOff>
    </xdr:from>
    <xdr:to>
      <xdr:col>74</xdr:col>
      <xdr:colOff>31750</xdr:colOff>
      <xdr:row>17</xdr:row>
      <xdr:rowOff>82550</xdr:rowOff>
    </xdr:to>
    <xdr:sp macro="" textlink="">
      <xdr:nvSpPr>
        <xdr:cNvPr id="134" name="フローチャート: 判断 133"/>
        <xdr:cNvSpPr/>
      </xdr:nvSpPr>
      <xdr:spPr>
        <a:xfrm>
          <a:off x="14732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67327</xdr:rowOff>
    </xdr:from>
    <xdr:ext cx="762000" cy="259045"/>
    <xdr:sp macro="" textlink="">
      <xdr:nvSpPr>
        <xdr:cNvPr id="135" name="テキスト ボックス 134"/>
        <xdr:cNvSpPr txBox="1"/>
      </xdr:nvSpPr>
      <xdr:spPr>
        <a:xfrm>
          <a:off x="14401800" y="298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138430</xdr:rowOff>
    </xdr:from>
    <xdr:to>
      <xdr:col>69</xdr:col>
      <xdr:colOff>92075</xdr:colOff>
      <xdr:row>16</xdr:row>
      <xdr:rowOff>73660</xdr:rowOff>
    </xdr:to>
    <xdr:cxnSp macro="">
      <xdr:nvCxnSpPr>
        <xdr:cNvPr id="136" name="直線コネクタ 135"/>
        <xdr:cNvCxnSpPr/>
      </xdr:nvCxnSpPr>
      <xdr:spPr>
        <a:xfrm>
          <a:off x="13004800" y="271018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76200</xdr:rowOff>
    </xdr:from>
    <xdr:to>
      <xdr:col>69</xdr:col>
      <xdr:colOff>142875</xdr:colOff>
      <xdr:row>17</xdr:row>
      <xdr:rowOff>6350</xdr:rowOff>
    </xdr:to>
    <xdr:sp macro="" textlink="">
      <xdr:nvSpPr>
        <xdr:cNvPr id="137" name="フローチャート: 判断 136"/>
        <xdr:cNvSpPr/>
      </xdr:nvSpPr>
      <xdr:spPr>
        <a:xfrm>
          <a:off x="13843000" y="281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162577</xdr:rowOff>
    </xdr:from>
    <xdr:ext cx="762000" cy="259045"/>
    <xdr:sp macro="" textlink="">
      <xdr:nvSpPr>
        <xdr:cNvPr id="138" name="テキスト ボックス 137"/>
        <xdr:cNvSpPr txBox="1"/>
      </xdr:nvSpPr>
      <xdr:spPr>
        <a:xfrm>
          <a:off x="13512800" y="290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83820</xdr:rowOff>
    </xdr:from>
    <xdr:to>
      <xdr:col>65</xdr:col>
      <xdr:colOff>53975</xdr:colOff>
      <xdr:row>17</xdr:row>
      <xdr:rowOff>13970</xdr:rowOff>
    </xdr:to>
    <xdr:sp macro="" textlink="">
      <xdr:nvSpPr>
        <xdr:cNvPr id="139" name="フローチャート: 判断 138"/>
        <xdr:cNvSpPr/>
      </xdr:nvSpPr>
      <xdr:spPr>
        <a:xfrm>
          <a:off x="129540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170197</xdr:rowOff>
    </xdr:from>
    <xdr:ext cx="762000" cy="259045"/>
    <xdr:sp macro="" textlink="">
      <xdr:nvSpPr>
        <xdr:cNvPr id="140" name="テキスト ボックス 139"/>
        <xdr:cNvSpPr txBox="1"/>
      </xdr:nvSpPr>
      <xdr:spPr>
        <a:xfrm>
          <a:off x="12623800" y="291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156210</xdr:rowOff>
    </xdr:from>
    <xdr:to>
      <xdr:col>82</xdr:col>
      <xdr:colOff>158750</xdr:colOff>
      <xdr:row>16</xdr:row>
      <xdr:rowOff>86360</xdr:rowOff>
    </xdr:to>
    <xdr:sp macro="" textlink="">
      <xdr:nvSpPr>
        <xdr:cNvPr id="146" name="楕円 145"/>
        <xdr:cNvSpPr/>
      </xdr:nvSpPr>
      <xdr:spPr>
        <a:xfrm>
          <a:off x="16459200" y="272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1287</xdr:rowOff>
    </xdr:from>
    <xdr:ext cx="762000" cy="259045"/>
    <xdr:sp macro="" textlink="">
      <xdr:nvSpPr>
        <xdr:cNvPr id="147" name="物件費該当値テキスト"/>
        <xdr:cNvSpPr txBox="1"/>
      </xdr:nvSpPr>
      <xdr:spPr>
        <a:xfrm>
          <a:off x="16598900" y="2573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95250</xdr:rowOff>
    </xdr:from>
    <xdr:to>
      <xdr:col>78</xdr:col>
      <xdr:colOff>120650</xdr:colOff>
      <xdr:row>16</xdr:row>
      <xdr:rowOff>25400</xdr:rowOff>
    </xdr:to>
    <xdr:sp macro="" textlink="">
      <xdr:nvSpPr>
        <xdr:cNvPr id="148" name="楕円 147"/>
        <xdr:cNvSpPr/>
      </xdr:nvSpPr>
      <xdr:spPr>
        <a:xfrm>
          <a:off x="15621000" y="266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35577</xdr:rowOff>
    </xdr:from>
    <xdr:ext cx="736600" cy="259045"/>
    <xdr:sp macro="" textlink="">
      <xdr:nvSpPr>
        <xdr:cNvPr id="149" name="テキスト ボックス 148"/>
        <xdr:cNvSpPr txBox="1"/>
      </xdr:nvSpPr>
      <xdr:spPr>
        <a:xfrm>
          <a:off x="15290800" y="2435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49530</xdr:rowOff>
    </xdr:from>
    <xdr:to>
      <xdr:col>74</xdr:col>
      <xdr:colOff>31750</xdr:colOff>
      <xdr:row>15</xdr:row>
      <xdr:rowOff>151130</xdr:rowOff>
    </xdr:to>
    <xdr:sp macro="" textlink="">
      <xdr:nvSpPr>
        <xdr:cNvPr id="150" name="楕円 149"/>
        <xdr:cNvSpPr/>
      </xdr:nvSpPr>
      <xdr:spPr>
        <a:xfrm>
          <a:off x="14732000" y="262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161307</xdr:rowOff>
    </xdr:from>
    <xdr:ext cx="762000" cy="259045"/>
    <xdr:sp macro="" textlink="">
      <xdr:nvSpPr>
        <xdr:cNvPr id="151" name="テキスト ボックス 150"/>
        <xdr:cNvSpPr txBox="1"/>
      </xdr:nvSpPr>
      <xdr:spPr>
        <a:xfrm>
          <a:off x="14401800" y="2390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22860</xdr:rowOff>
    </xdr:from>
    <xdr:to>
      <xdr:col>69</xdr:col>
      <xdr:colOff>142875</xdr:colOff>
      <xdr:row>16</xdr:row>
      <xdr:rowOff>124460</xdr:rowOff>
    </xdr:to>
    <xdr:sp macro="" textlink="">
      <xdr:nvSpPr>
        <xdr:cNvPr id="152" name="楕円 151"/>
        <xdr:cNvSpPr/>
      </xdr:nvSpPr>
      <xdr:spPr>
        <a:xfrm>
          <a:off x="13843000" y="276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134637</xdr:rowOff>
    </xdr:from>
    <xdr:ext cx="762000" cy="259045"/>
    <xdr:sp macro="" textlink="">
      <xdr:nvSpPr>
        <xdr:cNvPr id="153" name="テキスト ボックス 152"/>
        <xdr:cNvSpPr txBox="1"/>
      </xdr:nvSpPr>
      <xdr:spPr>
        <a:xfrm>
          <a:off x="13512800" y="2534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87630</xdr:rowOff>
    </xdr:from>
    <xdr:to>
      <xdr:col>65</xdr:col>
      <xdr:colOff>53975</xdr:colOff>
      <xdr:row>16</xdr:row>
      <xdr:rowOff>17780</xdr:rowOff>
    </xdr:to>
    <xdr:sp macro="" textlink="">
      <xdr:nvSpPr>
        <xdr:cNvPr id="154" name="楕円 153"/>
        <xdr:cNvSpPr/>
      </xdr:nvSpPr>
      <xdr:spPr>
        <a:xfrm>
          <a:off x="12954000" y="265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27957</xdr:rowOff>
    </xdr:from>
    <xdr:ext cx="762000" cy="259045"/>
    <xdr:sp macro="" textlink="">
      <xdr:nvSpPr>
        <xdr:cNvPr id="155" name="テキスト ボックス 154"/>
        <xdr:cNvSpPr txBox="1"/>
      </xdr:nvSpPr>
      <xdr:spPr>
        <a:xfrm>
          <a:off x="12623800" y="2428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扶助費に係る経常収支比率は、分子が前年度より</a:t>
          </a:r>
          <a:r>
            <a:rPr kumimoji="1" lang="en-US" altLang="ja-JP" sz="1300">
              <a:latin typeface="ＭＳ Ｐゴシック" panose="020B0600070205080204" pitchFamily="50" charset="-128"/>
              <a:ea typeface="ＭＳ Ｐゴシック" panose="020B0600070205080204" pitchFamily="50" charset="-128"/>
            </a:rPr>
            <a:t>38,233</a:t>
          </a:r>
          <a:r>
            <a:rPr kumimoji="1" lang="ja-JP" altLang="en-US" sz="1300">
              <a:latin typeface="ＭＳ Ｐゴシック" panose="020B0600070205080204" pitchFamily="50" charset="-128"/>
              <a:ea typeface="ＭＳ Ｐゴシック" panose="020B0600070205080204" pitchFamily="50" charset="-128"/>
            </a:rPr>
            <a:t>千円増加しことにより</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ポイント増加し、引き続き類似団体平均を下回る数値となった。</a:t>
          </a:r>
        </a:p>
        <a:p>
          <a:r>
            <a:rPr kumimoji="1" lang="ja-JP" altLang="en-US" sz="1300">
              <a:latin typeface="ＭＳ Ｐゴシック" panose="020B0600070205080204" pitchFamily="50" charset="-128"/>
              <a:ea typeface="ＭＳ Ｐゴシック" panose="020B0600070205080204" pitchFamily="50" charset="-128"/>
            </a:rPr>
            <a:t>　しかし、全国平均を上回る高齢化率、障がい福祉サービス利用者数の増による自立支援給付の増加など、今後も扶助費の増加が見込まれるため、引き続き、資格審査等の適正化と予防施策の推進に努める。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4535</xdr:rowOff>
    </xdr:from>
    <xdr:to>
      <xdr:col>24</xdr:col>
      <xdr:colOff>25400</xdr:colOff>
      <xdr:row>62</xdr:row>
      <xdr:rowOff>78015</xdr:rowOff>
    </xdr:to>
    <xdr:cxnSp macro="">
      <xdr:nvCxnSpPr>
        <xdr:cNvPr id="185" name="直線コネクタ 184"/>
        <xdr:cNvCxnSpPr/>
      </xdr:nvCxnSpPr>
      <xdr:spPr>
        <a:xfrm flipV="1">
          <a:off x="4826000" y="9091385"/>
          <a:ext cx="0" cy="16165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50092</xdr:rowOff>
    </xdr:from>
    <xdr:ext cx="762000" cy="259045"/>
    <xdr:sp macro="" textlink="">
      <xdr:nvSpPr>
        <xdr:cNvPr id="186" name="扶助費最小値テキスト"/>
        <xdr:cNvSpPr txBox="1"/>
      </xdr:nvSpPr>
      <xdr:spPr>
        <a:xfrm>
          <a:off x="4914900" y="10679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78015</xdr:rowOff>
    </xdr:from>
    <xdr:to>
      <xdr:col>24</xdr:col>
      <xdr:colOff>114300</xdr:colOff>
      <xdr:row>62</xdr:row>
      <xdr:rowOff>78015</xdr:rowOff>
    </xdr:to>
    <xdr:cxnSp macro="">
      <xdr:nvCxnSpPr>
        <xdr:cNvPr id="187" name="直線コネクタ 186"/>
        <xdr:cNvCxnSpPr/>
      </xdr:nvCxnSpPr>
      <xdr:spPr>
        <a:xfrm>
          <a:off x="4737100" y="10707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90912</xdr:rowOff>
    </xdr:from>
    <xdr:ext cx="762000" cy="259045"/>
    <xdr:sp macro="" textlink="">
      <xdr:nvSpPr>
        <xdr:cNvPr id="188" name="扶助費最大値テキスト"/>
        <xdr:cNvSpPr txBox="1"/>
      </xdr:nvSpPr>
      <xdr:spPr>
        <a:xfrm>
          <a:off x="4914900" y="8834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4535</xdr:rowOff>
    </xdr:from>
    <xdr:to>
      <xdr:col>24</xdr:col>
      <xdr:colOff>114300</xdr:colOff>
      <xdr:row>53</xdr:row>
      <xdr:rowOff>4535</xdr:rowOff>
    </xdr:to>
    <xdr:cxnSp macro="">
      <xdr:nvCxnSpPr>
        <xdr:cNvPr id="189" name="直線コネクタ 188"/>
        <xdr:cNvCxnSpPr/>
      </xdr:nvCxnSpPr>
      <xdr:spPr>
        <a:xfrm>
          <a:off x="4737100" y="9091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69850</xdr:rowOff>
    </xdr:from>
    <xdr:to>
      <xdr:col>24</xdr:col>
      <xdr:colOff>25400</xdr:colOff>
      <xdr:row>55</xdr:row>
      <xdr:rowOff>102507</xdr:rowOff>
    </xdr:to>
    <xdr:cxnSp macro="">
      <xdr:nvCxnSpPr>
        <xdr:cNvPr id="190" name="直線コネクタ 189"/>
        <xdr:cNvCxnSpPr/>
      </xdr:nvCxnSpPr>
      <xdr:spPr>
        <a:xfrm>
          <a:off x="3987800" y="9499600"/>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64605</xdr:rowOff>
    </xdr:from>
    <xdr:ext cx="762000" cy="259045"/>
    <xdr:sp macro="" textlink="">
      <xdr:nvSpPr>
        <xdr:cNvPr id="191" name="扶助費平均値テキスト"/>
        <xdr:cNvSpPr txBox="1"/>
      </xdr:nvSpPr>
      <xdr:spPr>
        <a:xfrm>
          <a:off x="4914900" y="96658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92528</xdr:rowOff>
    </xdr:from>
    <xdr:to>
      <xdr:col>24</xdr:col>
      <xdr:colOff>76200</xdr:colOff>
      <xdr:row>57</xdr:row>
      <xdr:rowOff>22678</xdr:rowOff>
    </xdr:to>
    <xdr:sp macro="" textlink="">
      <xdr:nvSpPr>
        <xdr:cNvPr id="192" name="フローチャート: 判断 191"/>
        <xdr:cNvSpPr/>
      </xdr:nvSpPr>
      <xdr:spPr>
        <a:xfrm>
          <a:off x="47752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69850</xdr:rowOff>
    </xdr:from>
    <xdr:to>
      <xdr:col>19</xdr:col>
      <xdr:colOff>187325</xdr:colOff>
      <xdr:row>55</xdr:row>
      <xdr:rowOff>69850</xdr:rowOff>
    </xdr:to>
    <xdr:cxnSp macro="">
      <xdr:nvCxnSpPr>
        <xdr:cNvPr id="193" name="直線コネクタ 192"/>
        <xdr:cNvCxnSpPr/>
      </xdr:nvCxnSpPr>
      <xdr:spPr>
        <a:xfrm>
          <a:off x="3098800" y="9499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92528</xdr:rowOff>
    </xdr:from>
    <xdr:to>
      <xdr:col>20</xdr:col>
      <xdr:colOff>38100</xdr:colOff>
      <xdr:row>57</xdr:row>
      <xdr:rowOff>22678</xdr:rowOff>
    </xdr:to>
    <xdr:sp macro="" textlink="">
      <xdr:nvSpPr>
        <xdr:cNvPr id="194" name="フローチャート: 判断 193"/>
        <xdr:cNvSpPr/>
      </xdr:nvSpPr>
      <xdr:spPr>
        <a:xfrm>
          <a:off x="39370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7455</xdr:rowOff>
    </xdr:from>
    <xdr:ext cx="736600" cy="259045"/>
    <xdr:sp macro="" textlink="">
      <xdr:nvSpPr>
        <xdr:cNvPr id="195" name="テキスト ボックス 194"/>
        <xdr:cNvSpPr txBox="1"/>
      </xdr:nvSpPr>
      <xdr:spPr>
        <a:xfrm>
          <a:off x="3606800" y="9780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127000</xdr:rowOff>
    </xdr:from>
    <xdr:to>
      <xdr:col>15</xdr:col>
      <xdr:colOff>98425</xdr:colOff>
      <xdr:row>55</xdr:row>
      <xdr:rowOff>69850</xdr:rowOff>
    </xdr:to>
    <xdr:cxnSp macro="">
      <xdr:nvCxnSpPr>
        <xdr:cNvPr id="196" name="直線コネクタ 195"/>
        <xdr:cNvCxnSpPr/>
      </xdr:nvCxnSpPr>
      <xdr:spPr>
        <a:xfrm>
          <a:off x="2209800" y="93853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10885</xdr:rowOff>
    </xdr:from>
    <xdr:to>
      <xdr:col>15</xdr:col>
      <xdr:colOff>149225</xdr:colOff>
      <xdr:row>56</xdr:row>
      <xdr:rowOff>112485</xdr:rowOff>
    </xdr:to>
    <xdr:sp macro="" textlink="">
      <xdr:nvSpPr>
        <xdr:cNvPr id="197" name="フローチャート: 判断 196"/>
        <xdr:cNvSpPr/>
      </xdr:nvSpPr>
      <xdr:spPr>
        <a:xfrm>
          <a:off x="3048000" y="961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97262</xdr:rowOff>
    </xdr:from>
    <xdr:ext cx="762000" cy="259045"/>
    <xdr:sp macro="" textlink="">
      <xdr:nvSpPr>
        <xdr:cNvPr id="198" name="テキスト ボックス 197"/>
        <xdr:cNvSpPr txBox="1"/>
      </xdr:nvSpPr>
      <xdr:spPr>
        <a:xfrm>
          <a:off x="2717800" y="969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127000</xdr:rowOff>
    </xdr:from>
    <xdr:to>
      <xdr:col>11</xdr:col>
      <xdr:colOff>9525</xdr:colOff>
      <xdr:row>54</xdr:row>
      <xdr:rowOff>143328</xdr:rowOff>
    </xdr:to>
    <xdr:cxnSp macro="">
      <xdr:nvCxnSpPr>
        <xdr:cNvPr id="199" name="直線コネクタ 198"/>
        <xdr:cNvCxnSpPr/>
      </xdr:nvCxnSpPr>
      <xdr:spPr>
        <a:xfrm flipV="1">
          <a:off x="1320800" y="9385300"/>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149678</xdr:rowOff>
    </xdr:from>
    <xdr:to>
      <xdr:col>11</xdr:col>
      <xdr:colOff>60325</xdr:colOff>
      <xdr:row>56</xdr:row>
      <xdr:rowOff>79828</xdr:rowOff>
    </xdr:to>
    <xdr:sp macro="" textlink="">
      <xdr:nvSpPr>
        <xdr:cNvPr id="200" name="フローチャート: 判断 199"/>
        <xdr:cNvSpPr/>
      </xdr:nvSpPr>
      <xdr:spPr>
        <a:xfrm>
          <a:off x="2159000" y="957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64605</xdr:rowOff>
    </xdr:from>
    <xdr:ext cx="762000" cy="259045"/>
    <xdr:sp macro="" textlink="">
      <xdr:nvSpPr>
        <xdr:cNvPr id="201" name="テキスト ボックス 200"/>
        <xdr:cNvSpPr txBox="1"/>
      </xdr:nvSpPr>
      <xdr:spPr>
        <a:xfrm>
          <a:off x="1828800" y="9665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59872</xdr:rowOff>
    </xdr:from>
    <xdr:to>
      <xdr:col>6</xdr:col>
      <xdr:colOff>171450</xdr:colOff>
      <xdr:row>56</xdr:row>
      <xdr:rowOff>161472</xdr:rowOff>
    </xdr:to>
    <xdr:sp macro="" textlink="">
      <xdr:nvSpPr>
        <xdr:cNvPr id="202" name="フローチャート: 判断 201"/>
        <xdr:cNvSpPr/>
      </xdr:nvSpPr>
      <xdr:spPr>
        <a:xfrm>
          <a:off x="1270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146249</xdr:rowOff>
    </xdr:from>
    <xdr:ext cx="762000" cy="259045"/>
    <xdr:sp macro="" textlink="">
      <xdr:nvSpPr>
        <xdr:cNvPr id="203" name="テキスト ボックス 202"/>
        <xdr:cNvSpPr txBox="1"/>
      </xdr:nvSpPr>
      <xdr:spPr>
        <a:xfrm>
          <a:off x="939800" y="9747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51707</xdr:rowOff>
    </xdr:from>
    <xdr:to>
      <xdr:col>24</xdr:col>
      <xdr:colOff>76200</xdr:colOff>
      <xdr:row>55</xdr:row>
      <xdr:rowOff>153307</xdr:rowOff>
    </xdr:to>
    <xdr:sp macro="" textlink="">
      <xdr:nvSpPr>
        <xdr:cNvPr id="209" name="楕円 208"/>
        <xdr:cNvSpPr/>
      </xdr:nvSpPr>
      <xdr:spPr>
        <a:xfrm>
          <a:off x="4775200" y="9481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68234</xdr:rowOff>
    </xdr:from>
    <xdr:ext cx="762000" cy="259045"/>
    <xdr:sp macro="" textlink="">
      <xdr:nvSpPr>
        <xdr:cNvPr id="210" name="扶助費該当値テキスト"/>
        <xdr:cNvSpPr txBox="1"/>
      </xdr:nvSpPr>
      <xdr:spPr>
        <a:xfrm>
          <a:off x="4914900" y="9326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19050</xdr:rowOff>
    </xdr:from>
    <xdr:to>
      <xdr:col>20</xdr:col>
      <xdr:colOff>38100</xdr:colOff>
      <xdr:row>55</xdr:row>
      <xdr:rowOff>120650</xdr:rowOff>
    </xdr:to>
    <xdr:sp macro="" textlink="">
      <xdr:nvSpPr>
        <xdr:cNvPr id="211" name="楕円 210"/>
        <xdr:cNvSpPr/>
      </xdr:nvSpPr>
      <xdr:spPr>
        <a:xfrm>
          <a:off x="3937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130827</xdr:rowOff>
    </xdr:from>
    <xdr:ext cx="736600" cy="259045"/>
    <xdr:sp macro="" textlink="">
      <xdr:nvSpPr>
        <xdr:cNvPr id="212" name="テキスト ボックス 211"/>
        <xdr:cNvSpPr txBox="1"/>
      </xdr:nvSpPr>
      <xdr:spPr>
        <a:xfrm>
          <a:off x="3606800" y="9217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19050</xdr:rowOff>
    </xdr:from>
    <xdr:to>
      <xdr:col>15</xdr:col>
      <xdr:colOff>149225</xdr:colOff>
      <xdr:row>55</xdr:row>
      <xdr:rowOff>120650</xdr:rowOff>
    </xdr:to>
    <xdr:sp macro="" textlink="">
      <xdr:nvSpPr>
        <xdr:cNvPr id="213" name="楕円 212"/>
        <xdr:cNvSpPr/>
      </xdr:nvSpPr>
      <xdr:spPr>
        <a:xfrm>
          <a:off x="3048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130827</xdr:rowOff>
    </xdr:from>
    <xdr:ext cx="762000" cy="259045"/>
    <xdr:sp macro="" textlink="">
      <xdr:nvSpPr>
        <xdr:cNvPr id="214" name="テキスト ボックス 213"/>
        <xdr:cNvSpPr txBox="1"/>
      </xdr:nvSpPr>
      <xdr:spPr>
        <a:xfrm>
          <a:off x="2717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76200</xdr:rowOff>
    </xdr:from>
    <xdr:to>
      <xdr:col>11</xdr:col>
      <xdr:colOff>60325</xdr:colOff>
      <xdr:row>55</xdr:row>
      <xdr:rowOff>6350</xdr:rowOff>
    </xdr:to>
    <xdr:sp macro="" textlink="">
      <xdr:nvSpPr>
        <xdr:cNvPr id="215" name="楕円 214"/>
        <xdr:cNvSpPr/>
      </xdr:nvSpPr>
      <xdr:spPr>
        <a:xfrm>
          <a:off x="2159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16527</xdr:rowOff>
    </xdr:from>
    <xdr:ext cx="762000" cy="259045"/>
    <xdr:sp macro="" textlink="">
      <xdr:nvSpPr>
        <xdr:cNvPr id="216" name="テキスト ボックス 215"/>
        <xdr:cNvSpPr txBox="1"/>
      </xdr:nvSpPr>
      <xdr:spPr>
        <a:xfrm>
          <a:off x="1828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92528</xdr:rowOff>
    </xdr:from>
    <xdr:to>
      <xdr:col>6</xdr:col>
      <xdr:colOff>171450</xdr:colOff>
      <xdr:row>55</xdr:row>
      <xdr:rowOff>22678</xdr:rowOff>
    </xdr:to>
    <xdr:sp macro="" textlink="">
      <xdr:nvSpPr>
        <xdr:cNvPr id="217" name="楕円 216"/>
        <xdr:cNvSpPr/>
      </xdr:nvSpPr>
      <xdr:spPr>
        <a:xfrm>
          <a:off x="1270000" y="9350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32855</xdr:rowOff>
    </xdr:from>
    <xdr:ext cx="762000" cy="259045"/>
    <xdr:sp macro="" textlink="">
      <xdr:nvSpPr>
        <xdr:cNvPr id="218" name="テキスト ボックス 217"/>
        <xdr:cNvSpPr txBox="1"/>
      </xdr:nvSpPr>
      <xdr:spPr>
        <a:xfrm>
          <a:off x="939800" y="9119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その他の経常収支比率は、分子が前年度より</a:t>
          </a:r>
          <a:r>
            <a:rPr kumimoji="1" lang="en-US" altLang="ja-JP" sz="1300">
              <a:latin typeface="ＭＳ Ｐゴシック" panose="020B0600070205080204" pitchFamily="50" charset="-128"/>
              <a:ea typeface="ＭＳ Ｐゴシック" panose="020B0600070205080204" pitchFamily="50" charset="-128"/>
            </a:rPr>
            <a:t>51,558</a:t>
          </a:r>
          <a:r>
            <a:rPr kumimoji="1" lang="ja-JP" altLang="en-US" sz="1300">
              <a:latin typeface="ＭＳ Ｐゴシック" panose="020B0600070205080204" pitchFamily="50" charset="-128"/>
              <a:ea typeface="ＭＳ Ｐゴシック" panose="020B0600070205080204" pitchFamily="50" charset="-128"/>
            </a:rPr>
            <a:t>千円増加したことにより</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ポイント増加し、引き続き類似団体平均を下回る数値となった。</a:t>
          </a:r>
        </a:p>
        <a:p>
          <a:r>
            <a:rPr kumimoji="1" lang="ja-JP" altLang="en-US" sz="1300">
              <a:latin typeface="ＭＳ Ｐゴシック" panose="020B0600070205080204" pitchFamily="50" charset="-128"/>
              <a:ea typeface="ＭＳ Ｐゴシック" panose="020B0600070205080204" pitchFamily="50" charset="-128"/>
            </a:rPr>
            <a:t>　各特別会計においては、業務効率化による経費の削減と独立採算の原則に基づき、料金の適正化による財政の健全化に努める。特に介護保険事業について、給付費の適正化と予防施策の推進を重点的に行う必要がある。</a:t>
          </a:r>
        </a:p>
      </xdr:txBody>
    </xdr:sp>
    <xdr:clientData/>
  </xdr:twoCellAnchor>
  <xdr:oneCellAnchor>
    <xdr:from>
      <xdr:col>62</xdr:col>
      <xdr:colOff>6350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3" name="直線コネクタ 232"/>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4" name="テキスト ボックス 233"/>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5" name="直線コネクタ 234"/>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6" name="テキスト ボックス 235"/>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7" name="直線コネクタ 236"/>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8" name="テキスト ボックス 237"/>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9" name="直線コネクタ 238"/>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40" name="テキスト ボックス 239"/>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149860</xdr:rowOff>
    </xdr:from>
    <xdr:to>
      <xdr:col>82</xdr:col>
      <xdr:colOff>107950</xdr:colOff>
      <xdr:row>61</xdr:row>
      <xdr:rowOff>146050</xdr:rowOff>
    </xdr:to>
    <xdr:cxnSp macro="">
      <xdr:nvCxnSpPr>
        <xdr:cNvPr id="244" name="直線コネクタ 243"/>
        <xdr:cNvCxnSpPr/>
      </xdr:nvCxnSpPr>
      <xdr:spPr>
        <a:xfrm flipV="1">
          <a:off x="16510000" y="9065260"/>
          <a:ext cx="0" cy="1539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118127</xdr:rowOff>
    </xdr:from>
    <xdr:ext cx="762000" cy="259045"/>
    <xdr:sp macro="" textlink="">
      <xdr:nvSpPr>
        <xdr:cNvPr id="245" name="その他最小値テキスト"/>
        <xdr:cNvSpPr txBox="1"/>
      </xdr:nvSpPr>
      <xdr:spPr>
        <a:xfrm>
          <a:off x="16598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146050</xdr:rowOff>
    </xdr:from>
    <xdr:to>
      <xdr:col>82</xdr:col>
      <xdr:colOff>196850</xdr:colOff>
      <xdr:row>61</xdr:row>
      <xdr:rowOff>146050</xdr:rowOff>
    </xdr:to>
    <xdr:cxnSp macro="">
      <xdr:nvCxnSpPr>
        <xdr:cNvPr id="246" name="直線コネクタ 245"/>
        <xdr:cNvCxnSpPr/>
      </xdr:nvCxnSpPr>
      <xdr:spPr>
        <a:xfrm>
          <a:off x="16421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64787</xdr:rowOff>
    </xdr:from>
    <xdr:ext cx="762000" cy="259045"/>
    <xdr:sp macro="" textlink="">
      <xdr:nvSpPr>
        <xdr:cNvPr id="247" name="その他最大値テキスト"/>
        <xdr:cNvSpPr txBox="1"/>
      </xdr:nvSpPr>
      <xdr:spPr>
        <a:xfrm>
          <a:off x="16598900" y="880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149860</xdr:rowOff>
    </xdr:from>
    <xdr:to>
      <xdr:col>82</xdr:col>
      <xdr:colOff>196850</xdr:colOff>
      <xdr:row>52</xdr:row>
      <xdr:rowOff>149860</xdr:rowOff>
    </xdr:to>
    <xdr:cxnSp macro="">
      <xdr:nvCxnSpPr>
        <xdr:cNvPr id="248" name="直線コネクタ 247"/>
        <xdr:cNvCxnSpPr/>
      </xdr:nvCxnSpPr>
      <xdr:spPr>
        <a:xfrm>
          <a:off x="16421100" y="9065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31750</xdr:rowOff>
    </xdr:from>
    <xdr:to>
      <xdr:col>82</xdr:col>
      <xdr:colOff>107950</xdr:colOff>
      <xdr:row>55</xdr:row>
      <xdr:rowOff>77470</xdr:rowOff>
    </xdr:to>
    <xdr:cxnSp macro="">
      <xdr:nvCxnSpPr>
        <xdr:cNvPr id="249" name="直線コネクタ 248"/>
        <xdr:cNvCxnSpPr/>
      </xdr:nvCxnSpPr>
      <xdr:spPr>
        <a:xfrm>
          <a:off x="15671800" y="946150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40657</xdr:rowOff>
    </xdr:from>
    <xdr:ext cx="762000" cy="259045"/>
    <xdr:sp macro="" textlink="">
      <xdr:nvSpPr>
        <xdr:cNvPr id="250" name="その他平均値テキスト"/>
        <xdr:cNvSpPr txBox="1"/>
      </xdr:nvSpPr>
      <xdr:spPr>
        <a:xfrm>
          <a:off x="16598900" y="96418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68580</xdr:rowOff>
    </xdr:from>
    <xdr:to>
      <xdr:col>82</xdr:col>
      <xdr:colOff>158750</xdr:colOff>
      <xdr:row>56</xdr:row>
      <xdr:rowOff>170180</xdr:rowOff>
    </xdr:to>
    <xdr:sp macro="" textlink="">
      <xdr:nvSpPr>
        <xdr:cNvPr id="251" name="フローチャート: 判断 250"/>
        <xdr:cNvSpPr/>
      </xdr:nvSpPr>
      <xdr:spPr>
        <a:xfrm>
          <a:off x="16459200" y="966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31750</xdr:rowOff>
    </xdr:from>
    <xdr:to>
      <xdr:col>78</xdr:col>
      <xdr:colOff>69850</xdr:colOff>
      <xdr:row>55</xdr:row>
      <xdr:rowOff>31750</xdr:rowOff>
    </xdr:to>
    <xdr:cxnSp macro="">
      <xdr:nvCxnSpPr>
        <xdr:cNvPr id="252" name="直線コネクタ 251"/>
        <xdr:cNvCxnSpPr/>
      </xdr:nvCxnSpPr>
      <xdr:spPr>
        <a:xfrm>
          <a:off x="14782800" y="9461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68580</xdr:rowOff>
    </xdr:from>
    <xdr:to>
      <xdr:col>78</xdr:col>
      <xdr:colOff>120650</xdr:colOff>
      <xdr:row>56</xdr:row>
      <xdr:rowOff>170180</xdr:rowOff>
    </xdr:to>
    <xdr:sp macro="" textlink="">
      <xdr:nvSpPr>
        <xdr:cNvPr id="253" name="フローチャート: 判断 252"/>
        <xdr:cNvSpPr/>
      </xdr:nvSpPr>
      <xdr:spPr>
        <a:xfrm>
          <a:off x="15621000" y="966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154957</xdr:rowOff>
    </xdr:from>
    <xdr:ext cx="736600" cy="259045"/>
    <xdr:sp macro="" textlink="">
      <xdr:nvSpPr>
        <xdr:cNvPr id="254" name="テキスト ボックス 253"/>
        <xdr:cNvSpPr txBox="1"/>
      </xdr:nvSpPr>
      <xdr:spPr>
        <a:xfrm>
          <a:off x="15290800" y="9756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127000</xdr:rowOff>
    </xdr:from>
    <xdr:to>
      <xdr:col>73</xdr:col>
      <xdr:colOff>180975</xdr:colOff>
      <xdr:row>55</xdr:row>
      <xdr:rowOff>31750</xdr:rowOff>
    </xdr:to>
    <xdr:cxnSp macro="">
      <xdr:nvCxnSpPr>
        <xdr:cNvPr id="255" name="直線コネクタ 254"/>
        <xdr:cNvCxnSpPr/>
      </xdr:nvCxnSpPr>
      <xdr:spPr>
        <a:xfrm>
          <a:off x="13893800" y="93853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83820</xdr:rowOff>
    </xdr:from>
    <xdr:to>
      <xdr:col>74</xdr:col>
      <xdr:colOff>31750</xdr:colOff>
      <xdr:row>57</xdr:row>
      <xdr:rowOff>13970</xdr:rowOff>
    </xdr:to>
    <xdr:sp macro="" textlink="">
      <xdr:nvSpPr>
        <xdr:cNvPr id="256" name="フローチャート: 判断 255"/>
        <xdr:cNvSpPr/>
      </xdr:nvSpPr>
      <xdr:spPr>
        <a:xfrm>
          <a:off x="14732000" y="968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170197</xdr:rowOff>
    </xdr:from>
    <xdr:ext cx="762000" cy="259045"/>
    <xdr:sp macro="" textlink="">
      <xdr:nvSpPr>
        <xdr:cNvPr id="257" name="テキスト ボックス 256"/>
        <xdr:cNvSpPr txBox="1"/>
      </xdr:nvSpPr>
      <xdr:spPr>
        <a:xfrm>
          <a:off x="14401800" y="977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54</xdr:row>
      <xdr:rowOff>127000</xdr:rowOff>
    </xdr:from>
    <xdr:to>
      <xdr:col>69</xdr:col>
      <xdr:colOff>92075</xdr:colOff>
      <xdr:row>55</xdr:row>
      <xdr:rowOff>77470</xdr:rowOff>
    </xdr:to>
    <xdr:cxnSp macro="">
      <xdr:nvCxnSpPr>
        <xdr:cNvPr id="258" name="直線コネクタ 257"/>
        <xdr:cNvCxnSpPr/>
      </xdr:nvCxnSpPr>
      <xdr:spPr>
        <a:xfrm flipV="1">
          <a:off x="13004800" y="938530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22860</xdr:rowOff>
    </xdr:from>
    <xdr:to>
      <xdr:col>69</xdr:col>
      <xdr:colOff>142875</xdr:colOff>
      <xdr:row>56</xdr:row>
      <xdr:rowOff>124460</xdr:rowOff>
    </xdr:to>
    <xdr:sp macro="" textlink="">
      <xdr:nvSpPr>
        <xdr:cNvPr id="259" name="フローチャート: 判断 258"/>
        <xdr:cNvSpPr/>
      </xdr:nvSpPr>
      <xdr:spPr>
        <a:xfrm>
          <a:off x="13843000" y="962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109237</xdr:rowOff>
    </xdr:from>
    <xdr:ext cx="762000" cy="259045"/>
    <xdr:sp macro="" textlink="">
      <xdr:nvSpPr>
        <xdr:cNvPr id="260" name="テキスト ボックス 259"/>
        <xdr:cNvSpPr txBox="1"/>
      </xdr:nvSpPr>
      <xdr:spPr>
        <a:xfrm>
          <a:off x="13512800" y="9710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99060</xdr:rowOff>
    </xdr:from>
    <xdr:to>
      <xdr:col>65</xdr:col>
      <xdr:colOff>53975</xdr:colOff>
      <xdr:row>57</xdr:row>
      <xdr:rowOff>29210</xdr:rowOff>
    </xdr:to>
    <xdr:sp macro="" textlink="">
      <xdr:nvSpPr>
        <xdr:cNvPr id="261" name="フローチャート: 判断 260"/>
        <xdr:cNvSpPr/>
      </xdr:nvSpPr>
      <xdr:spPr>
        <a:xfrm>
          <a:off x="12954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13987</xdr:rowOff>
    </xdr:from>
    <xdr:ext cx="762000" cy="259045"/>
    <xdr:sp macro="" textlink="">
      <xdr:nvSpPr>
        <xdr:cNvPr id="262" name="テキスト ボックス 261"/>
        <xdr:cNvSpPr txBox="1"/>
      </xdr:nvSpPr>
      <xdr:spPr>
        <a:xfrm>
          <a:off x="12623800" y="978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26670</xdr:rowOff>
    </xdr:from>
    <xdr:to>
      <xdr:col>82</xdr:col>
      <xdr:colOff>158750</xdr:colOff>
      <xdr:row>55</xdr:row>
      <xdr:rowOff>128270</xdr:rowOff>
    </xdr:to>
    <xdr:sp macro="" textlink="">
      <xdr:nvSpPr>
        <xdr:cNvPr id="268" name="楕円 267"/>
        <xdr:cNvSpPr/>
      </xdr:nvSpPr>
      <xdr:spPr>
        <a:xfrm>
          <a:off x="16459200" y="945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43197</xdr:rowOff>
    </xdr:from>
    <xdr:ext cx="762000" cy="259045"/>
    <xdr:sp macro="" textlink="">
      <xdr:nvSpPr>
        <xdr:cNvPr id="269" name="その他該当値テキスト"/>
        <xdr:cNvSpPr txBox="1"/>
      </xdr:nvSpPr>
      <xdr:spPr>
        <a:xfrm>
          <a:off x="16598900" y="930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152400</xdr:rowOff>
    </xdr:from>
    <xdr:to>
      <xdr:col>78</xdr:col>
      <xdr:colOff>120650</xdr:colOff>
      <xdr:row>55</xdr:row>
      <xdr:rowOff>82550</xdr:rowOff>
    </xdr:to>
    <xdr:sp macro="" textlink="">
      <xdr:nvSpPr>
        <xdr:cNvPr id="270" name="楕円 269"/>
        <xdr:cNvSpPr/>
      </xdr:nvSpPr>
      <xdr:spPr>
        <a:xfrm>
          <a:off x="156210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92727</xdr:rowOff>
    </xdr:from>
    <xdr:ext cx="736600" cy="259045"/>
    <xdr:sp macro="" textlink="">
      <xdr:nvSpPr>
        <xdr:cNvPr id="271" name="テキスト ボックス 270"/>
        <xdr:cNvSpPr txBox="1"/>
      </xdr:nvSpPr>
      <xdr:spPr>
        <a:xfrm>
          <a:off x="15290800" y="917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152400</xdr:rowOff>
    </xdr:from>
    <xdr:to>
      <xdr:col>74</xdr:col>
      <xdr:colOff>31750</xdr:colOff>
      <xdr:row>55</xdr:row>
      <xdr:rowOff>82550</xdr:rowOff>
    </xdr:to>
    <xdr:sp macro="" textlink="">
      <xdr:nvSpPr>
        <xdr:cNvPr id="272" name="楕円 271"/>
        <xdr:cNvSpPr/>
      </xdr:nvSpPr>
      <xdr:spPr>
        <a:xfrm>
          <a:off x="147320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92727</xdr:rowOff>
    </xdr:from>
    <xdr:ext cx="762000" cy="259045"/>
    <xdr:sp macro="" textlink="">
      <xdr:nvSpPr>
        <xdr:cNvPr id="273" name="テキスト ボックス 272"/>
        <xdr:cNvSpPr txBox="1"/>
      </xdr:nvSpPr>
      <xdr:spPr>
        <a:xfrm>
          <a:off x="14401800" y="917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54</xdr:row>
      <xdr:rowOff>76200</xdr:rowOff>
    </xdr:from>
    <xdr:to>
      <xdr:col>69</xdr:col>
      <xdr:colOff>142875</xdr:colOff>
      <xdr:row>55</xdr:row>
      <xdr:rowOff>6350</xdr:rowOff>
    </xdr:to>
    <xdr:sp macro="" textlink="">
      <xdr:nvSpPr>
        <xdr:cNvPr id="274" name="楕円 273"/>
        <xdr:cNvSpPr/>
      </xdr:nvSpPr>
      <xdr:spPr>
        <a:xfrm>
          <a:off x="13843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16527</xdr:rowOff>
    </xdr:from>
    <xdr:ext cx="762000" cy="259045"/>
    <xdr:sp macro="" textlink="">
      <xdr:nvSpPr>
        <xdr:cNvPr id="275" name="テキスト ボックス 274"/>
        <xdr:cNvSpPr txBox="1"/>
      </xdr:nvSpPr>
      <xdr:spPr>
        <a:xfrm>
          <a:off x="13512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26670</xdr:rowOff>
    </xdr:from>
    <xdr:to>
      <xdr:col>65</xdr:col>
      <xdr:colOff>53975</xdr:colOff>
      <xdr:row>55</xdr:row>
      <xdr:rowOff>128270</xdr:rowOff>
    </xdr:to>
    <xdr:sp macro="" textlink="">
      <xdr:nvSpPr>
        <xdr:cNvPr id="276" name="楕円 275"/>
        <xdr:cNvSpPr/>
      </xdr:nvSpPr>
      <xdr:spPr>
        <a:xfrm>
          <a:off x="12954000" y="945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138447</xdr:rowOff>
    </xdr:from>
    <xdr:ext cx="762000" cy="259045"/>
    <xdr:sp macro="" textlink="">
      <xdr:nvSpPr>
        <xdr:cNvPr id="277" name="テキスト ボックス 276"/>
        <xdr:cNvSpPr txBox="1"/>
      </xdr:nvSpPr>
      <xdr:spPr>
        <a:xfrm>
          <a:off x="12623800" y="922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補助費等に係る経常収支比率は、分子が前年度より</a:t>
          </a:r>
          <a:r>
            <a:rPr kumimoji="1" lang="en-US" altLang="ja-JP" sz="1300">
              <a:latin typeface="ＭＳ Ｐゴシック" panose="020B0600070205080204" pitchFamily="50" charset="-128"/>
              <a:ea typeface="ＭＳ Ｐゴシック" panose="020B0600070205080204" pitchFamily="50" charset="-128"/>
            </a:rPr>
            <a:t>99,185</a:t>
          </a:r>
          <a:r>
            <a:rPr kumimoji="1" lang="ja-JP" altLang="en-US" sz="1300">
              <a:latin typeface="ＭＳ Ｐゴシック" panose="020B0600070205080204" pitchFamily="50" charset="-128"/>
              <a:ea typeface="ＭＳ Ｐゴシック" panose="020B0600070205080204" pitchFamily="50" charset="-128"/>
            </a:rPr>
            <a:t>千円増加したことにより</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ポイント増加し、引き続き類似団体平均を上回る数値となった。</a:t>
          </a:r>
        </a:p>
        <a:p>
          <a:r>
            <a:rPr kumimoji="1" lang="ja-JP" altLang="en-US" sz="1300">
              <a:latin typeface="ＭＳ Ｐゴシック" panose="020B0600070205080204" pitchFamily="50" charset="-128"/>
              <a:ea typeface="ＭＳ Ｐゴシック" panose="020B0600070205080204" pitchFamily="50" charset="-128"/>
            </a:rPr>
            <a:t>　今後、各種補助事業について、妥当性、効果等を検証し、社会的・経済情勢に合致しない補助金などは廃止するなど、不断の見直しを図る。</a:t>
          </a: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140716</xdr:rowOff>
    </xdr:from>
    <xdr:to>
      <xdr:col>82</xdr:col>
      <xdr:colOff>107950</xdr:colOff>
      <xdr:row>41</xdr:row>
      <xdr:rowOff>46990</xdr:rowOff>
    </xdr:to>
    <xdr:cxnSp macro="">
      <xdr:nvCxnSpPr>
        <xdr:cNvPr id="302" name="直線コネクタ 301"/>
        <xdr:cNvCxnSpPr/>
      </xdr:nvCxnSpPr>
      <xdr:spPr>
        <a:xfrm flipV="1">
          <a:off x="16510000" y="5970016"/>
          <a:ext cx="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19067</xdr:rowOff>
    </xdr:from>
    <xdr:ext cx="762000" cy="259045"/>
    <xdr:sp macro="" textlink="">
      <xdr:nvSpPr>
        <xdr:cNvPr id="303" name="補助費等最小値テキスト"/>
        <xdr:cNvSpPr txBox="1"/>
      </xdr:nvSpPr>
      <xdr:spPr>
        <a:xfrm>
          <a:off x="16598900" y="7048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46990</xdr:rowOff>
    </xdr:from>
    <xdr:to>
      <xdr:col>82</xdr:col>
      <xdr:colOff>196850</xdr:colOff>
      <xdr:row>41</xdr:row>
      <xdr:rowOff>46990</xdr:rowOff>
    </xdr:to>
    <xdr:cxnSp macro="">
      <xdr:nvCxnSpPr>
        <xdr:cNvPr id="304" name="直線コネクタ 303"/>
        <xdr:cNvCxnSpPr/>
      </xdr:nvCxnSpPr>
      <xdr:spPr>
        <a:xfrm>
          <a:off x="16421100" y="7076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55643</xdr:rowOff>
    </xdr:from>
    <xdr:ext cx="762000" cy="259045"/>
    <xdr:sp macro="" textlink="">
      <xdr:nvSpPr>
        <xdr:cNvPr id="305" name="補助費等最大値テキスト"/>
        <xdr:cNvSpPr txBox="1"/>
      </xdr:nvSpPr>
      <xdr:spPr>
        <a:xfrm>
          <a:off x="16598900" y="5713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140716</xdr:rowOff>
    </xdr:from>
    <xdr:to>
      <xdr:col>82</xdr:col>
      <xdr:colOff>196850</xdr:colOff>
      <xdr:row>34</xdr:row>
      <xdr:rowOff>140716</xdr:rowOff>
    </xdr:to>
    <xdr:cxnSp macro="">
      <xdr:nvCxnSpPr>
        <xdr:cNvPr id="306" name="直線コネクタ 305"/>
        <xdr:cNvCxnSpPr/>
      </xdr:nvCxnSpPr>
      <xdr:spPr>
        <a:xfrm>
          <a:off x="16421100" y="5970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152146</xdr:rowOff>
    </xdr:from>
    <xdr:to>
      <xdr:col>82</xdr:col>
      <xdr:colOff>107950</xdr:colOff>
      <xdr:row>38</xdr:row>
      <xdr:rowOff>8128</xdr:rowOff>
    </xdr:to>
    <xdr:cxnSp macro="">
      <xdr:nvCxnSpPr>
        <xdr:cNvPr id="307" name="直線コネクタ 306"/>
        <xdr:cNvCxnSpPr/>
      </xdr:nvCxnSpPr>
      <xdr:spPr>
        <a:xfrm>
          <a:off x="15671800" y="6495796"/>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8145</xdr:rowOff>
    </xdr:from>
    <xdr:ext cx="762000" cy="259045"/>
    <xdr:sp macro="" textlink="">
      <xdr:nvSpPr>
        <xdr:cNvPr id="308" name="補助費等平均値テキスト"/>
        <xdr:cNvSpPr txBox="1"/>
      </xdr:nvSpPr>
      <xdr:spPr>
        <a:xfrm>
          <a:off x="16598900" y="61803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163068</xdr:rowOff>
    </xdr:from>
    <xdr:to>
      <xdr:col>82</xdr:col>
      <xdr:colOff>158750</xdr:colOff>
      <xdr:row>37</xdr:row>
      <xdr:rowOff>93218</xdr:rowOff>
    </xdr:to>
    <xdr:sp macro="" textlink="">
      <xdr:nvSpPr>
        <xdr:cNvPr id="309" name="フローチャート: 判断 308"/>
        <xdr:cNvSpPr/>
      </xdr:nvSpPr>
      <xdr:spPr>
        <a:xfrm>
          <a:off x="164592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152146</xdr:rowOff>
    </xdr:from>
    <xdr:to>
      <xdr:col>78</xdr:col>
      <xdr:colOff>69850</xdr:colOff>
      <xdr:row>38</xdr:row>
      <xdr:rowOff>21844</xdr:rowOff>
    </xdr:to>
    <xdr:cxnSp macro="">
      <xdr:nvCxnSpPr>
        <xdr:cNvPr id="310" name="直線コネクタ 309"/>
        <xdr:cNvCxnSpPr/>
      </xdr:nvCxnSpPr>
      <xdr:spPr>
        <a:xfrm flipV="1">
          <a:off x="14782800" y="6495796"/>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167640</xdr:rowOff>
    </xdr:from>
    <xdr:to>
      <xdr:col>78</xdr:col>
      <xdr:colOff>120650</xdr:colOff>
      <xdr:row>37</xdr:row>
      <xdr:rowOff>97790</xdr:rowOff>
    </xdr:to>
    <xdr:sp macro="" textlink="">
      <xdr:nvSpPr>
        <xdr:cNvPr id="311" name="フローチャート: 判断 310"/>
        <xdr:cNvSpPr/>
      </xdr:nvSpPr>
      <xdr:spPr>
        <a:xfrm>
          <a:off x="156210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107967</xdr:rowOff>
    </xdr:from>
    <xdr:ext cx="736600" cy="259045"/>
    <xdr:sp macro="" textlink="">
      <xdr:nvSpPr>
        <xdr:cNvPr id="312" name="テキスト ボックス 311"/>
        <xdr:cNvSpPr txBox="1"/>
      </xdr:nvSpPr>
      <xdr:spPr>
        <a:xfrm>
          <a:off x="15290800" y="6108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3556</xdr:rowOff>
    </xdr:from>
    <xdr:to>
      <xdr:col>73</xdr:col>
      <xdr:colOff>180975</xdr:colOff>
      <xdr:row>38</xdr:row>
      <xdr:rowOff>21844</xdr:rowOff>
    </xdr:to>
    <xdr:cxnSp macro="">
      <xdr:nvCxnSpPr>
        <xdr:cNvPr id="313" name="直線コネクタ 312"/>
        <xdr:cNvCxnSpPr/>
      </xdr:nvCxnSpPr>
      <xdr:spPr>
        <a:xfrm>
          <a:off x="13893800" y="651865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153924</xdr:rowOff>
    </xdr:from>
    <xdr:to>
      <xdr:col>74</xdr:col>
      <xdr:colOff>31750</xdr:colOff>
      <xdr:row>37</xdr:row>
      <xdr:rowOff>84074</xdr:rowOff>
    </xdr:to>
    <xdr:sp macro="" textlink="">
      <xdr:nvSpPr>
        <xdr:cNvPr id="314" name="フローチャート: 判断 313"/>
        <xdr:cNvSpPr/>
      </xdr:nvSpPr>
      <xdr:spPr>
        <a:xfrm>
          <a:off x="14732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94251</xdr:rowOff>
    </xdr:from>
    <xdr:ext cx="762000" cy="259045"/>
    <xdr:sp macro="" textlink="">
      <xdr:nvSpPr>
        <xdr:cNvPr id="315" name="テキスト ボックス 314"/>
        <xdr:cNvSpPr txBox="1"/>
      </xdr:nvSpPr>
      <xdr:spPr>
        <a:xfrm>
          <a:off x="14401800" y="6095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3556</xdr:rowOff>
    </xdr:from>
    <xdr:to>
      <xdr:col>69</xdr:col>
      <xdr:colOff>92075</xdr:colOff>
      <xdr:row>39</xdr:row>
      <xdr:rowOff>74422</xdr:rowOff>
    </xdr:to>
    <xdr:cxnSp macro="">
      <xdr:nvCxnSpPr>
        <xdr:cNvPr id="316" name="直線コネクタ 315"/>
        <xdr:cNvCxnSpPr/>
      </xdr:nvCxnSpPr>
      <xdr:spPr>
        <a:xfrm flipV="1">
          <a:off x="13004800" y="6518656"/>
          <a:ext cx="889000" cy="242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131064</xdr:rowOff>
    </xdr:from>
    <xdr:to>
      <xdr:col>69</xdr:col>
      <xdr:colOff>142875</xdr:colOff>
      <xdr:row>37</xdr:row>
      <xdr:rowOff>61214</xdr:rowOff>
    </xdr:to>
    <xdr:sp macro="" textlink="">
      <xdr:nvSpPr>
        <xdr:cNvPr id="317" name="フローチャート: 判断 316"/>
        <xdr:cNvSpPr/>
      </xdr:nvSpPr>
      <xdr:spPr>
        <a:xfrm>
          <a:off x="13843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71391</xdr:rowOff>
    </xdr:from>
    <xdr:ext cx="762000" cy="259045"/>
    <xdr:sp macro="" textlink="">
      <xdr:nvSpPr>
        <xdr:cNvPr id="318" name="テキスト ボックス 317"/>
        <xdr:cNvSpPr txBox="1"/>
      </xdr:nvSpPr>
      <xdr:spPr>
        <a:xfrm>
          <a:off x="13512800" y="6072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14478</xdr:rowOff>
    </xdr:from>
    <xdr:to>
      <xdr:col>65</xdr:col>
      <xdr:colOff>53975</xdr:colOff>
      <xdr:row>37</xdr:row>
      <xdr:rowOff>116078</xdr:rowOff>
    </xdr:to>
    <xdr:sp macro="" textlink="">
      <xdr:nvSpPr>
        <xdr:cNvPr id="319" name="フローチャート: 判断 318"/>
        <xdr:cNvSpPr/>
      </xdr:nvSpPr>
      <xdr:spPr>
        <a:xfrm>
          <a:off x="129540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126255</xdr:rowOff>
    </xdr:from>
    <xdr:ext cx="762000" cy="259045"/>
    <xdr:sp macro="" textlink="">
      <xdr:nvSpPr>
        <xdr:cNvPr id="320" name="テキスト ボックス 319"/>
        <xdr:cNvSpPr txBox="1"/>
      </xdr:nvSpPr>
      <xdr:spPr>
        <a:xfrm>
          <a:off x="12623800" y="6127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128778</xdr:rowOff>
    </xdr:from>
    <xdr:to>
      <xdr:col>82</xdr:col>
      <xdr:colOff>158750</xdr:colOff>
      <xdr:row>38</xdr:row>
      <xdr:rowOff>58928</xdr:rowOff>
    </xdr:to>
    <xdr:sp macro="" textlink="">
      <xdr:nvSpPr>
        <xdr:cNvPr id="326" name="楕円 325"/>
        <xdr:cNvSpPr/>
      </xdr:nvSpPr>
      <xdr:spPr>
        <a:xfrm>
          <a:off x="16459200" y="6472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100855</xdr:rowOff>
    </xdr:from>
    <xdr:ext cx="762000" cy="259045"/>
    <xdr:sp macro="" textlink="">
      <xdr:nvSpPr>
        <xdr:cNvPr id="327" name="補助費等該当値テキスト"/>
        <xdr:cNvSpPr txBox="1"/>
      </xdr:nvSpPr>
      <xdr:spPr>
        <a:xfrm>
          <a:off x="16598900" y="6444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101346</xdr:rowOff>
    </xdr:from>
    <xdr:to>
      <xdr:col>78</xdr:col>
      <xdr:colOff>120650</xdr:colOff>
      <xdr:row>38</xdr:row>
      <xdr:rowOff>31496</xdr:rowOff>
    </xdr:to>
    <xdr:sp macro="" textlink="">
      <xdr:nvSpPr>
        <xdr:cNvPr id="328" name="楕円 327"/>
        <xdr:cNvSpPr/>
      </xdr:nvSpPr>
      <xdr:spPr>
        <a:xfrm>
          <a:off x="15621000" y="6444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16273</xdr:rowOff>
    </xdr:from>
    <xdr:ext cx="736600" cy="259045"/>
    <xdr:sp macro="" textlink="">
      <xdr:nvSpPr>
        <xdr:cNvPr id="329" name="テキスト ボックス 328"/>
        <xdr:cNvSpPr txBox="1"/>
      </xdr:nvSpPr>
      <xdr:spPr>
        <a:xfrm>
          <a:off x="15290800" y="65313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142494</xdr:rowOff>
    </xdr:from>
    <xdr:to>
      <xdr:col>74</xdr:col>
      <xdr:colOff>31750</xdr:colOff>
      <xdr:row>38</xdr:row>
      <xdr:rowOff>72644</xdr:rowOff>
    </xdr:to>
    <xdr:sp macro="" textlink="">
      <xdr:nvSpPr>
        <xdr:cNvPr id="330" name="楕円 329"/>
        <xdr:cNvSpPr/>
      </xdr:nvSpPr>
      <xdr:spPr>
        <a:xfrm>
          <a:off x="14732000" y="6486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57421</xdr:rowOff>
    </xdr:from>
    <xdr:ext cx="762000" cy="259045"/>
    <xdr:sp macro="" textlink="">
      <xdr:nvSpPr>
        <xdr:cNvPr id="331" name="テキスト ボックス 330"/>
        <xdr:cNvSpPr txBox="1"/>
      </xdr:nvSpPr>
      <xdr:spPr>
        <a:xfrm>
          <a:off x="14401800" y="6572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124206</xdr:rowOff>
    </xdr:from>
    <xdr:to>
      <xdr:col>69</xdr:col>
      <xdr:colOff>142875</xdr:colOff>
      <xdr:row>38</xdr:row>
      <xdr:rowOff>54356</xdr:rowOff>
    </xdr:to>
    <xdr:sp macro="" textlink="">
      <xdr:nvSpPr>
        <xdr:cNvPr id="332" name="楕円 331"/>
        <xdr:cNvSpPr/>
      </xdr:nvSpPr>
      <xdr:spPr>
        <a:xfrm>
          <a:off x="13843000" y="6467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39133</xdr:rowOff>
    </xdr:from>
    <xdr:ext cx="762000" cy="259045"/>
    <xdr:sp macro="" textlink="">
      <xdr:nvSpPr>
        <xdr:cNvPr id="333" name="テキスト ボックス 332"/>
        <xdr:cNvSpPr txBox="1"/>
      </xdr:nvSpPr>
      <xdr:spPr>
        <a:xfrm>
          <a:off x="13512800" y="6554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39</xdr:row>
      <xdr:rowOff>23622</xdr:rowOff>
    </xdr:from>
    <xdr:to>
      <xdr:col>65</xdr:col>
      <xdr:colOff>53975</xdr:colOff>
      <xdr:row>39</xdr:row>
      <xdr:rowOff>125222</xdr:rowOff>
    </xdr:to>
    <xdr:sp macro="" textlink="">
      <xdr:nvSpPr>
        <xdr:cNvPr id="334" name="楕円 333"/>
        <xdr:cNvSpPr/>
      </xdr:nvSpPr>
      <xdr:spPr>
        <a:xfrm>
          <a:off x="12954000" y="6710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39</xdr:row>
      <xdr:rowOff>109999</xdr:rowOff>
    </xdr:from>
    <xdr:ext cx="762000" cy="259045"/>
    <xdr:sp macro="" textlink="">
      <xdr:nvSpPr>
        <xdr:cNvPr id="335" name="テキスト ボックス 334"/>
        <xdr:cNvSpPr txBox="1"/>
      </xdr:nvSpPr>
      <xdr:spPr>
        <a:xfrm>
          <a:off x="12623800" y="6796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公債費に係る経常収支比率は、分子が前年度より</a:t>
          </a:r>
          <a:r>
            <a:rPr kumimoji="1" lang="en-US" altLang="ja-JP" sz="1300">
              <a:latin typeface="ＭＳ Ｐゴシック" panose="020B0600070205080204" pitchFamily="50" charset="-128"/>
              <a:ea typeface="ＭＳ Ｐゴシック" panose="020B0600070205080204" pitchFamily="50" charset="-128"/>
            </a:rPr>
            <a:t>10,418</a:t>
          </a:r>
          <a:r>
            <a:rPr kumimoji="1" lang="ja-JP" altLang="en-US" sz="1300">
              <a:latin typeface="ＭＳ Ｐゴシック" panose="020B0600070205080204" pitchFamily="50" charset="-128"/>
              <a:ea typeface="ＭＳ Ｐゴシック" panose="020B0600070205080204" pitchFamily="50" charset="-128"/>
            </a:rPr>
            <a:t>千円増加したことにより</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ポイント増加し、引き続き類似団体平均を下回る数値となった。</a:t>
          </a:r>
        </a:p>
        <a:p>
          <a:r>
            <a:rPr kumimoji="1" lang="ja-JP" altLang="en-US" sz="1300">
              <a:latin typeface="ＭＳ Ｐゴシック" panose="020B0600070205080204" pitchFamily="50" charset="-128"/>
              <a:ea typeface="ＭＳ Ｐゴシック" panose="020B0600070205080204" pitchFamily="50" charset="-128"/>
            </a:rPr>
            <a:t>　今後、定時償還額の上昇が見込まれることから、後年度の財政負担を考慮し、計画的な基金の活用、市債発行事業の厳選、繰上償還の実施などを行い公債費の抑制に努める。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7" name="テキスト ボックス 346"/>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0" name="直線コネクタ 349"/>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1" name="テキスト ボックス 350"/>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2" name="直線コネクタ 351"/>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3" name="テキスト ボックス 352"/>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4" name="直線コネクタ 353"/>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5" name="テキスト ボックス 354"/>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6" name="直線コネクタ 355"/>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7" name="テキスト ボックス 356"/>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8" name="直線コネクタ 357"/>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9" name="テキスト ボックス 358"/>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1" name="テキスト ボックス 360"/>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153670</xdr:rowOff>
    </xdr:from>
    <xdr:to>
      <xdr:col>24</xdr:col>
      <xdr:colOff>25400</xdr:colOff>
      <xdr:row>82</xdr:row>
      <xdr:rowOff>50800</xdr:rowOff>
    </xdr:to>
    <xdr:cxnSp macro="">
      <xdr:nvCxnSpPr>
        <xdr:cNvPr id="363" name="直線コネクタ 362"/>
        <xdr:cNvCxnSpPr/>
      </xdr:nvCxnSpPr>
      <xdr:spPr>
        <a:xfrm flipV="1">
          <a:off x="4826000" y="12669520"/>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64" name="公債費最小値テキスト"/>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65" name="直線コネクタ 364"/>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68597</xdr:rowOff>
    </xdr:from>
    <xdr:ext cx="762000" cy="259045"/>
    <xdr:sp macro="" textlink="">
      <xdr:nvSpPr>
        <xdr:cNvPr id="366" name="公債費最大値テキスト"/>
        <xdr:cNvSpPr txBox="1"/>
      </xdr:nvSpPr>
      <xdr:spPr>
        <a:xfrm>
          <a:off x="4914900" y="1241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153670</xdr:rowOff>
    </xdr:from>
    <xdr:to>
      <xdr:col>24</xdr:col>
      <xdr:colOff>114300</xdr:colOff>
      <xdr:row>73</xdr:row>
      <xdr:rowOff>153670</xdr:rowOff>
    </xdr:to>
    <xdr:cxnSp macro="">
      <xdr:nvCxnSpPr>
        <xdr:cNvPr id="367" name="直線コネクタ 366"/>
        <xdr:cNvCxnSpPr/>
      </xdr:nvCxnSpPr>
      <xdr:spPr>
        <a:xfrm>
          <a:off x="4737100" y="12669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85089</xdr:rowOff>
    </xdr:from>
    <xdr:to>
      <xdr:col>24</xdr:col>
      <xdr:colOff>25400</xdr:colOff>
      <xdr:row>77</xdr:row>
      <xdr:rowOff>138430</xdr:rowOff>
    </xdr:to>
    <xdr:cxnSp macro="">
      <xdr:nvCxnSpPr>
        <xdr:cNvPr id="368" name="直線コネクタ 367"/>
        <xdr:cNvCxnSpPr/>
      </xdr:nvCxnSpPr>
      <xdr:spPr>
        <a:xfrm>
          <a:off x="3987800" y="13286739"/>
          <a:ext cx="83820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90188</xdr:rowOff>
    </xdr:from>
    <xdr:ext cx="762000" cy="259045"/>
    <xdr:sp macro="" textlink="">
      <xdr:nvSpPr>
        <xdr:cNvPr id="369" name="公債費平均値テキスト"/>
        <xdr:cNvSpPr txBox="1"/>
      </xdr:nvSpPr>
      <xdr:spPr>
        <a:xfrm>
          <a:off x="4914900" y="132918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118111</xdr:rowOff>
    </xdr:from>
    <xdr:to>
      <xdr:col>24</xdr:col>
      <xdr:colOff>76200</xdr:colOff>
      <xdr:row>78</xdr:row>
      <xdr:rowOff>48261</xdr:rowOff>
    </xdr:to>
    <xdr:sp macro="" textlink="">
      <xdr:nvSpPr>
        <xdr:cNvPr id="370" name="フローチャート: 判断 369"/>
        <xdr:cNvSpPr/>
      </xdr:nvSpPr>
      <xdr:spPr>
        <a:xfrm>
          <a:off x="4775200" y="13319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85089</xdr:rowOff>
    </xdr:from>
    <xdr:to>
      <xdr:col>19</xdr:col>
      <xdr:colOff>187325</xdr:colOff>
      <xdr:row>77</xdr:row>
      <xdr:rowOff>107950</xdr:rowOff>
    </xdr:to>
    <xdr:cxnSp macro="">
      <xdr:nvCxnSpPr>
        <xdr:cNvPr id="371" name="直線コネクタ 370"/>
        <xdr:cNvCxnSpPr/>
      </xdr:nvCxnSpPr>
      <xdr:spPr>
        <a:xfrm flipV="1">
          <a:off x="3098800" y="13286739"/>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78</xdr:row>
      <xdr:rowOff>7620</xdr:rowOff>
    </xdr:from>
    <xdr:to>
      <xdr:col>20</xdr:col>
      <xdr:colOff>38100</xdr:colOff>
      <xdr:row>78</xdr:row>
      <xdr:rowOff>109220</xdr:rowOff>
    </xdr:to>
    <xdr:sp macro="" textlink="">
      <xdr:nvSpPr>
        <xdr:cNvPr id="372" name="フローチャート: 判断 371"/>
        <xdr:cNvSpPr/>
      </xdr:nvSpPr>
      <xdr:spPr>
        <a:xfrm>
          <a:off x="3937000" y="1338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93997</xdr:rowOff>
    </xdr:from>
    <xdr:ext cx="736600" cy="259045"/>
    <xdr:sp macro="" textlink="">
      <xdr:nvSpPr>
        <xdr:cNvPr id="373" name="テキスト ボックス 372"/>
        <xdr:cNvSpPr txBox="1"/>
      </xdr:nvSpPr>
      <xdr:spPr>
        <a:xfrm>
          <a:off x="3606800" y="13467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39370</xdr:rowOff>
    </xdr:from>
    <xdr:to>
      <xdr:col>15</xdr:col>
      <xdr:colOff>98425</xdr:colOff>
      <xdr:row>77</xdr:row>
      <xdr:rowOff>107950</xdr:rowOff>
    </xdr:to>
    <xdr:cxnSp macro="">
      <xdr:nvCxnSpPr>
        <xdr:cNvPr id="374" name="直線コネクタ 373"/>
        <xdr:cNvCxnSpPr/>
      </xdr:nvCxnSpPr>
      <xdr:spPr>
        <a:xfrm>
          <a:off x="2209800" y="1324102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0</xdr:rowOff>
    </xdr:from>
    <xdr:to>
      <xdr:col>15</xdr:col>
      <xdr:colOff>149225</xdr:colOff>
      <xdr:row>78</xdr:row>
      <xdr:rowOff>101600</xdr:rowOff>
    </xdr:to>
    <xdr:sp macro="" textlink="">
      <xdr:nvSpPr>
        <xdr:cNvPr id="375" name="フローチャート: 判断 374"/>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86377</xdr:rowOff>
    </xdr:from>
    <xdr:ext cx="762000" cy="259045"/>
    <xdr:sp macro="" textlink="">
      <xdr:nvSpPr>
        <xdr:cNvPr id="376" name="テキスト ボックス 375"/>
        <xdr:cNvSpPr txBox="1"/>
      </xdr:nvSpPr>
      <xdr:spPr>
        <a:xfrm>
          <a:off x="2717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39370</xdr:rowOff>
    </xdr:from>
    <xdr:to>
      <xdr:col>11</xdr:col>
      <xdr:colOff>9525</xdr:colOff>
      <xdr:row>77</xdr:row>
      <xdr:rowOff>92711</xdr:rowOff>
    </xdr:to>
    <xdr:cxnSp macro="">
      <xdr:nvCxnSpPr>
        <xdr:cNvPr id="377" name="直線コネクタ 376"/>
        <xdr:cNvCxnSpPr/>
      </xdr:nvCxnSpPr>
      <xdr:spPr>
        <a:xfrm flipV="1">
          <a:off x="1320800" y="13241020"/>
          <a:ext cx="88900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110489</xdr:rowOff>
    </xdr:from>
    <xdr:to>
      <xdr:col>11</xdr:col>
      <xdr:colOff>60325</xdr:colOff>
      <xdr:row>78</xdr:row>
      <xdr:rowOff>40639</xdr:rowOff>
    </xdr:to>
    <xdr:sp macro="" textlink="">
      <xdr:nvSpPr>
        <xdr:cNvPr id="378" name="フローチャート: 判断 377"/>
        <xdr:cNvSpPr/>
      </xdr:nvSpPr>
      <xdr:spPr>
        <a:xfrm>
          <a:off x="2159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25416</xdr:rowOff>
    </xdr:from>
    <xdr:ext cx="762000" cy="259045"/>
    <xdr:sp macro="" textlink="">
      <xdr:nvSpPr>
        <xdr:cNvPr id="379" name="テキスト ボックス 378"/>
        <xdr:cNvSpPr txBox="1"/>
      </xdr:nvSpPr>
      <xdr:spPr>
        <a:xfrm>
          <a:off x="1828800" y="13398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15239</xdr:rowOff>
    </xdr:from>
    <xdr:to>
      <xdr:col>6</xdr:col>
      <xdr:colOff>171450</xdr:colOff>
      <xdr:row>78</xdr:row>
      <xdr:rowOff>116839</xdr:rowOff>
    </xdr:to>
    <xdr:sp macro="" textlink="">
      <xdr:nvSpPr>
        <xdr:cNvPr id="380" name="フローチャート: 判断 379"/>
        <xdr:cNvSpPr/>
      </xdr:nvSpPr>
      <xdr:spPr>
        <a:xfrm>
          <a:off x="1270000" y="1338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101616</xdr:rowOff>
    </xdr:from>
    <xdr:ext cx="762000" cy="259045"/>
    <xdr:sp macro="" textlink="">
      <xdr:nvSpPr>
        <xdr:cNvPr id="381" name="テキスト ボックス 380"/>
        <xdr:cNvSpPr txBox="1"/>
      </xdr:nvSpPr>
      <xdr:spPr>
        <a:xfrm>
          <a:off x="939800" y="13474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87630</xdr:rowOff>
    </xdr:from>
    <xdr:to>
      <xdr:col>24</xdr:col>
      <xdr:colOff>76200</xdr:colOff>
      <xdr:row>78</xdr:row>
      <xdr:rowOff>17780</xdr:rowOff>
    </xdr:to>
    <xdr:sp macro="" textlink="">
      <xdr:nvSpPr>
        <xdr:cNvPr id="387" name="楕円 386"/>
        <xdr:cNvSpPr/>
      </xdr:nvSpPr>
      <xdr:spPr>
        <a:xfrm>
          <a:off x="4775200" y="1328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104157</xdr:rowOff>
    </xdr:from>
    <xdr:ext cx="762000" cy="259045"/>
    <xdr:sp macro="" textlink="">
      <xdr:nvSpPr>
        <xdr:cNvPr id="388" name="公債費該当値テキスト"/>
        <xdr:cNvSpPr txBox="1"/>
      </xdr:nvSpPr>
      <xdr:spPr>
        <a:xfrm>
          <a:off x="4914900" y="1313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34289</xdr:rowOff>
    </xdr:from>
    <xdr:to>
      <xdr:col>20</xdr:col>
      <xdr:colOff>38100</xdr:colOff>
      <xdr:row>77</xdr:row>
      <xdr:rowOff>135889</xdr:rowOff>
    </xdr:to>
    <xdr:sp macro="" textlink="">
      <xdr:nvSpPr>
        <xdr:cNvPr id="389" name="楕円 388"/>
        <xdr:cNvSpPr/>
      </xdr:nvSpPr>
      <xdr:spPr>
        <a:xfrm>
          <a:off x="3937000" y="13235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146066</xdr:rowOff>
    </xdr:from>
    <xdr:ext cx="736600" cy="259045"/>
    <xdr:sp macro="" textlink="">
      <xdr:nvSpPr>
        <xdr:cNvPr id="390" name="テキスト ボックス 389"/>
        <xdr:cNvSpPr txBox="1"/>
      </xdr:nvSpPr>
      <xdr:spPr>
        <a:xfrm>
          <a:off x="3606800" y="130048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57150</xdr:rowOff>
    </xdr:from>
    <xdr:to>
      <xdr:col>15</xdr:col>
      <xdr:colOff>149225</xdr:colOff>
      <xdr:row>77</xdr:row>
      <xdr:rowOff>158750</xdr:rowOff>
    </xdr:to>
    <xdr:sp macro="" textlink="">
      <xdr:nvSpPr>
        <xdr:cNvPr id="391" name="楕円 390"/>
        <xdr:cNvSpPr/>
      </xdr:nvSpPr>
      <xdr:spPr>
        <a:xfrm>
          <a:off x="3048000" y="1325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168927</xdr:rowOff>
    </xdr:from>
    <xdr:ext cx="762000" cy="259045"/>
    <xdr:sp macro="" textlink="">
      <xdr:nvSpPr>
        <xdr:cNvPr id="392" name="テキスト ボックス 391"/>
        <xdr:cNvSpPr txBox="1"/>
      </xdr:nvSpPr>
      <xdr:spPr>
        <a:xfrm>
          <a:off x="2717800" y="1302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160020</xdr:rowOff>
    </xdr:from>
    <xdr:to>
      <xdr:col>11</xdr:col>
      <xdr:colOff>60325</xdr:colOff>
      <xdr:row>77</xdr:row>
      <xdr:rowOff>90170</xdr:rowOff>
    </xdr:to>
    <xdr:sp macro="" textlink="">
      <xdr:nvSpPr>
        <xdr:cNvPr id="393" name="楕円 392"/>
        <xdr:cNvSpPr/>
      </xdr:nvSpPr>
      <xdr:spPr>
        <a:xfrm>
          <a:off x="2159000" y="13190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100347</xdr:rowOff>
    </xdr:from>
    <xdr:ext cx="762000" cy="259045"/>
    <xdr:sp macro="" textlink="">
      <xdr:nvSpPr>
        <xdr:cNvPr id="394" name="テキスト ボックス 393"/>
        <xdr:cNvSpPr txBox="1"/>
      </xdr:nvSpPr>
      <xdr:spPr>
        <a:xfrm>
          <a:off x="1828800" y="1295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41911</xdr:rowOff>
    </xdr:from>
    <xdr:to>
      <xdr:col>6</xdr:col>
      <xdr:colOff>171450</xdr:colOff>
      <xdr:row>77</xdr:row>
      <xdr:rowOff>143511</xdr:rowOff>
    </xdr:to>
    <xdr:sp macro="" textlink="">
      <xdr:nvSpPr>
        <xdr:cNvPr id="395" name="楕円 394"/>
        <xdr:cNvSpPr/>
      </xdr:nvSpPr>
      <xdr:spPr>
        <a:xfrm>
          <a:off x="1270000" y="1324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153688</xdr:rowOff>
    </xdr:from>
    <xdr:ext cx="762000" cy="259045"/>
    <xdr:sp macro="" textlink="">
      <xdr:nvSpPr>
        <xdr:cNvPr id="396" name="テキスト ボックス 395"/>
        <xdr:cNvSpPr txBox="1"/>
      </xdr:nvSpPr>
      <xdr:spPr>
        <a:xfrm>
          <a:off x="939800" y="13012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公債費以外の経常収支比率は、分子が前年度より</a:t>
          </a:r>
          <a:r>
            <a:rPr kumimoji="1" lang="en-US" altLang="ja-JP" sz="1300">
              <a:latin typeface="ＭＳ Ｐゴシック" panose="020B0600070205080204" pitchFamily="50" charset="-128"/>
              <a:ea typeface="ＭＳ Ｐゴシック" panose="020B0600070205080204" pitchFamily="50" charset="-128"/>
            </a:rPr>
            <a:t>562,402</a:t>
          </a:r>
          <a:r>
            <a:rPr kumimoji="1" lang="ja-JP" altLang="en-US" sz="1300">
              <a:latin typeface="ＭＳ Ｐゴシック" panose="020B0600070205080204" pitchFamily="50" charset="-128"/>
              <a:ea typeface="ＭＳ Ｐゴシック" panose="020B0600070205080204" pitchFamily="50" charset="-128"/>
            </a:rPr>
            <a:t>千円増加したことにより</a:t>
          </a:r>
          <a:r>
            <a:rPr kumimoji="1" lang="en-US" altLang="ja-JP" sz="1300">
              <a:latin typeface="ＭＳ Ｐゴシック" panose="020B0600070205080204" pitchFamily="50" charset="-128"/>
              <a:ea typeface="ＭＳ Ｐゴシック" panose="020B0600070205080204" pitchFamily="50" charset="-128"/>
            </a:rPr>
            <a:t>3.5</a:t>
          </a:r>
          <a:r>
            <a:rPr kumimoji="1" lang="ja-JP" altLang="en-US" sz="1300">
              <a:latin typeface="ＭＳ Ｐゴシック" panose="020B0600070205080204" pitchFamily="50" charset="-128"/>
              <a:ea typeface="ＭＳ Ｐゴシック" panose="020B0600070205080204" pitchFamily="50" charset="-128"/>
            </a:rPr>
            <a:t>ポイント増加し、引き続き類似団体平均を下回る数値となった。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今後は、公共施設等の長寿命化や更新を迎える既存施設の延命化を図る必要があり、維持管理費の増大が見込まれることから、公共施設等総合管理計画に沿った施設保有量の最適化に取り組む。</a:t>
          </a:r>
        </a:p>
      </xdr:txBody>
    </xdr:sp>
    <xdr:clientData/>
  </xdr:twoCellAnchor>
  <xdr:oneCellAnchor>
    <xdr:from>
      <xdr:col>62</xdr:col>
      <xdr:colOff>6350</xdr:colOff>
      <xdr:row>69</xdr:row>
      <xdr:rowOff>107950</xdr:rowOff>
    </xdr:from>
    <xdr:ext cx="298543" cy="225703"/>
    <xdr:sp macro="" textlink="">
      <xdr:nvSpPr>
        <xdr:cNvPr id="408" name="テキスト ボックス 407"/>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1" name="直線コネクタ 410"/>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2" name="テキスト ボックス 411"/>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3" name="直線コネクタ 412"/>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4" name="テキスト ボックス 413"/>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5" name="直線コネクタ 414"/>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6" name="テキスト ボックス 415"/>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7" name="直線コネクタ 416"/>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8" name="テキスト ボックス 417"/>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9" name="直線コネクタ 418"/>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0" name="テキスト ボックス 419"/>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1" name="直線コネクタ 420"/>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2" name="テキスト ボックス 421"/>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89444</xdr:rowOff>
    </xdr:from>
    <xdr:to>
      <xdr:col>82</xdr:col>
      <xdr:colOff>107950</xdr:colOff>
      <xdr:row>81</xdr:row>
      <xdr:rowOff>11068</xdr:rowOff>
    </xdr:to>
    <xdr:cxnSp macro="">
      <xdr:nvCxnSpPr>
        <xdr:cNvPr id="426" name="直線コネクタ 425"/>
        <xdr:cNvCxnSpPr/>
      </xdr:nvCxnSpPr>
      <xdr:spPr>
        <a:xfrm flipV="1">
          <a:off x="16510000" y="12605294"/>
          <a:ext cx="0" cy="12932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154595</xdr:rowOff>
    </xdr:from>
    <xdr:ext cx="762000" cy="259045"/>
    <xdr:sp macro="" textlink="">
      <xdr:nvSpPr>
        <xdr:cNvPr id="427" name="公債費以外最小値テキスト"/>
        <xdr:cNvSpPr txBox="1"/>
      </xdr:nvSpPr>
      <xdr:spPr>
        <a:xfrm>
          <a:off x="16598900" y="138705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11068</xdr:rowOff>
    </xdr:from>
    <xdr:to>
      <xdr:col>82</xdr:col>
      <xdr:colOff>196850</xdr:colOff>
      <xdr:row>81</xdr:row>
      <xdr:rowOff>11068</xdr:rowOff>
    </xdr:to>
    <xdr:cxnSp macro="">
      <xdr:nvCxnSpPr>
        <xdr:cNvPr id="428" name="直線コネクタ 427"/>
        <xdr:cNvCxnSpPr/>
      </xdr:nvCxnSpPr>
      <xdr:spPr>
        <a:xfrm>
          <a:off x="16421100" y="13898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4371</xdr:rowOff>
    </xdr:from>
    <xdr:ext cx="762000" cy="259045"/>
    <xdr:sp macro="" textlink="">
      <xdr:nvSpPr>
        <xdr:cNvPr id="429" name="公債費以外最大値テキスト"/>
        <xdr:cNvSpPr txBox="1"/>
      </xdr:nvSpPr>
      <xdr:spPr>
        <a:xfrm>
          <a:off x="16598900" y="12348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89444</xdr:rowOff>
    </xdr:from>
    <xdr:to>
      <xdr:col>82</xdr:col>
      <xdr:colOff>196850</xdr:colOff>
      <xdr:row>73</xdr:row>
      <xdr:rowOff>89444</xdr:rowOff>
    </xdr:to>
    <xdr:cxnSp macro="">
      <xdr:nvCxnSpPr>
        <xdr:cNvPr id="430" name="直線コネクタ 429"/>
        <xdr:cNvCxnSpPr/>
      </xdr:nvCxnSpPr>
      <xdr:spPr>
        <a:xfrm>
          <a:off x="16421100" y="12605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86178</xdr:rowOff>
    </xdr:from>
    <xdr:to>
      <xdr:col>82</xdr:col>
      <xdr:colOff>107950</xdr:colOff>
      <xdr:row>76</xdr:row>
      <xdr:rowOff>143329</xdr:rowOff>
    </xdr:to>
    <xdr:cxnSp macro="">
      <xdr:nvCxnSpPr>
        <xdr:cNvPr id="431" name="直線コネクタ 430"/>
        <xdr:cNvCxnSpPr/>
      </xdr:nvCxnSpPr>
      <xdr:spPr>
        <a:xfrm>
          <a:off x="15671800" y="12944928"/>
          <a:ext cx="838200" cy="228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77669</xdr:rowOff>
    </xdr:from>
    <xdr:ext cx="762000" cy="259045"/>
    <xdr:sp macro="" textlink="">
      <xdr:nvSpPr>
        <xdr:cNvPr id="432" name="公債費以外平均値テキスト"/>
        <xdr:cNvSpPr txBox="1"/>
      </xdr:nvSpPr>
      <xdr:spPr>
        <a:xfrm>
          <a:off x="16598900" y="131078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105592</xdr:rowOff>
    </xdr:from>
    <xdr:to>
      <xdr:col>82</xdr:col>
      <xdr:colOff>158750</xdr:colOff>
      <xdr:row>77</xdr:row>
      <xdr:rowOff>35742</xdr:rowOff>
    </xdr:to>
    <xdr:sp macro="" textlink="">
      <xdr:nvSpPr>
        <xdr:cNvPr id="433" name="フローチャート: 判断 432"/>
        <xdr:cNvSpPr/>
      </xdr:nvSpPr>
      <xdr:spPr>
        <a:xfrm>
          <a:off x="16459200" y="13135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86178</xdr:rowOff>
    </xdr:from>
    <xdr:to>
      <xdr:col>78</xdr:col>
      <xdr:colOff>69850</xdr:colOff>
      <xdr:row>75</xdr:row>
      <xdr:rowOff>99241</xdr:rowOff>
    </xdr:to>
    <xdr:cxnSp macro="">
      <xdr:nvCxnSpPr>
        <xdr:cNvPr id="434" name="直線コネクタ 433"/>
        <xdr:cNvCxnSpPr/>
      </xdr:nvCxnSpPr>
      <xdr:spPr>
        <a:xfrm flipV="1">
          <a:off x="14782800" y="12944928"/>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20682</xdr:rowOff>
    </xdr:from>
    <xdr:to>
      <xdr:col>78</xdr:col>
      <xdr:colOff>120650</xdr:colOff>
      <xdr:row>76</xdr:row>
      <xdr:rowOff>122282</xdr:rowOff>
    </xdr:to>
    <xdr:sp macro="" textlink="">
      <xdr:nvSpPr>
        <xdr:cNvPr id="435" name="フローチャート: 判断 434"/>
        <xdr:cNvSpPr/>
      </xdr:nvSpPr>
      <xdr:spPr>
        <a:xfrm>
          <a:off x="15621000" y="1305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107059</xdr:rowOff>
    </xdr:from>
    <xdr:ext cx="736600" cy="259045"/>
    <xdr:sp macro="" textlink="">
      <xdr:nvSpPr>
        <xdr:cNvPr id="436" name="テキスト ボックス 435"/>
        <xdr:cNvSpPr txBox="1"/>
      </xdr:nvSpPr>
      <xdr:spPr>
        <a:xfrm>
          <a:off x="15290800" y="131372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73116</xdr:rowOff>
    </xdr:from>
    <xdr:to>
      <xdr:col>73</xdr:col>
      <xdr:colOff>180975</xdr:colOff>
      <xdr:row>75</xdr:row>
      <xdr:rowOff>99241</xdr:rowOff>
    </xdr:to>
    <xdr:cxnSp macro="">
      <xdr:nvCxnSpPr>
        <xdr:cNvPr id="437" name="直線コネクタ 436"/>
        <xdr:cNvCxnSpPr/>
      </xdr:nvCxnSpPr>
      <xdr:spPr>
        <a:xfrm>
          <a:off x="13893800" y="12931866"/>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107224</xdr:rowOff>
    </xdr:from>
    <xdr:to>
      <xdr:col>74</xdr:col>
      <xdr:colOff>31750</xdr:colOff>
      <xdr:row>76</xdr:row>
      <xdr:rowOff>37374</xdr:rowOff>
    </xdr:to>
    <xdr:sp macro="" textlink="">
      <xdr:nvSpPr>
        <xdr:cNvPr id="438" name="フローチャート: 判断 437"/>
        <xdr:cNvSpPr/>
      </xdr:nvSpPr>
      <xdr:spPr>
        <a:xfrm>
          <a:off x="14732000" y="12965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22151</xdr:rowOff>
    </xdr:from>
    <xdr:ext cx="762000" cy="259045"/>
    <xdr:sp macro="" textlink="">
      <xdr:nvSpPr>
        <xdr:cNvPr id="439" name="テキスト ボックス 438"/>
        <xdr:cNvSpPr txBox="1"/>
      </xdr:nvSpPr>
      <xdr:spPr>
        <a:xfrm>
          <a:off x="14401800" y="13052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73116</xdr:rowOff>
    </xdr:from>
    <xdr:to>
      <xdr:col>69</xdr:col>
      <xdr:colOff>92075</xdr:colOff>
      <xdr:row>77</xdr:row>
      <xdr:rowOff>135164</xdr:rowOff>
    </xdr:to>
    <xdr:cxnSp macro="">
      <xdr:nvCxnSpPr>
        <xdr:cNvPr id="440" name="直線コネクタ 439"/>
        <xdr:cNvCxnSpPr/>
      </xdr:nvCxnSpPr>
      <xdr:spPr>
        <a:xfrm flipV="1">
          <a:off x="13004800" y="12931866"/>
          <a:ext cx="889000" cy="404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95794</xdr:rowOff>
    </xdr:from>
    <xdr:to>
      <xdr:col>69</xdr:col>
      <xdr:colOff>142875</xdr:colOff>
      <xdr:row>75</xdr:row>
      <xdr:rowOff>25944</xdr:rowOff>
    </xdr:to>
    <xdr:sp macro="" textlink="">
      <xdr:nvSpPr>
        <xdr:cNvPr id="441" name="フローチャート: 判断 440"/>
        <xdr:cNvSpPr/>
      </xdr:nvSpPr>
      <xdr:spPr>
        <a:xfrm>
          <a:off x="13843000" y="12783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36121</xdr:rowOff>
    </xdr:from>
    <xdr:ext cx="762000" cy="259045"/>
    <xdr:sp macro="" textlink="">
      <xdr:nvSpPr>
        <xdr:cNvPr id="442" name="テキスト ボックス 441"/>
        <xdr:cNvSpPr txBox="1"/>
      </xdr:nvSpPr>
      <xdr:spPr>
        <a:xfrm>
          <a:off x="13512800" y="12551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139881</xdr:rowOff>
    </xdr:from>
    <xdr:to>
      <xdr:col>65</xdr:col>
      <xdr:colOff>53975</xdr:colOff>
      <xdr:row>76</xdr:row>
      <xdr:rowOff>70031</xdr:rowOff>
    </xdr:to>
    <xdr:sp macro="" textlink="">
      <xdr:nvSpPr>
        <xdr:cNvPr id="443" name="フローチャート: 判断 442"/>
        <xdr:cNvSpPr/>
      </xdr:nvSpPr>
      <xdr:spPr>
        <a:xfrm>
          <a:off x="12954000" y="12998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80208</xdr:rowOff>
    </xdr:from>
    <xdr:ext cx="762000" cy="259045"/>
    <xdr:sp macro="" textlink="">
      <xdr:nvSpPr>
        <xdr:cNvPr id="444" name="テキスト ボックス 443"/>
        <xdr:cNvSpPr txBox="1"/>
      </xdr:nvSpPr>
      <xdr:spPr>
        <a:xfrm>
          <a:off x="12623800" y="12767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92529</xdr:rowOff>
    </xdr:from>
    <xdr:to>
      <xdr:col>82</xdr:col>
      <xdr:colOff>158750</xdr:colOff>
      <xdr:row>77</xdr:row>
      <xdr:rowOff>22679</xdr:rowOff>
    </xdr:to>
    <xdr:sp macro="" textlink="">
      <xdr:nvSpPr>
        <xdr:cNvPr id="450" name="楕円 449"/>
        <xdr:cNvSpPr/>
      </xdr:nvSpPr>
      <xdr:spPr>
        <a:xfrm>
          <a:off x="16459200" y="13122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109056</xdr:rowOff>
    </xdr:from>
    <xdr:ext cx="762000" cy="259045"/>
    <xdr:sp macro="" textlink="">
      <xdr:nvSpPr>
        <xdr:cNvPr id="451" name="公債費以外該当値テキスト"/>
        <xdr:cNvSpPr txBox="1"/>
      </xdr:nvSpPr>
      <xdr:spPr>
        <a:xfrm>
          <a:off x="16598900" y="12967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35378</xdr:rowOff>
    </xdr:from>
    <xdr:to>
      <xdr:col>78</xdr:col>
      <xdr:colOff>120650</xdr:colOff>
      <xdr:row>75</xdr:row>
      <xdr:rowOff>136978</xdr:rowOff>
    </xdr:to>
    <xdr:sp macro="" textlink="">
      <xdr:nvSpPr>
        <xdr:cNvPr id="452" name="楕円 451"/>
        <xdr:cNvSpPr/>
      </xdr:nvSpPr>
      <xdr:spPr>
        <a:xfrm>
          <a:off x="15621000" y="12894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147155</xdr:rowOff>
    </xdr:from>
    <xdr:ext cx="736600" cy="259045"/>
    <xdr:sp macro="" textlink="">
      <xdr:nvSpPr>
        <xdr:cNvPr id="453" name="テキスト ボックス 452"/>
        <xdr:cNvSpPr txBox="1"/>
      </xdr:nvSpPr>
      <xdr:spPr>
        <a:xfrm>
          <a:off x="15290800" y="126630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48441</xdr:rowOff>
    </xdr:from>
    <xdr:to>
      <xdr:col>74</xdr:col>
      <xdr:colOff>31750</xdr:colOff>
      <xdr:row>75</xdr:row>
      <xdr:rowOff>150040</xdr:rowOff>
    </xdr:to>
    <xdr:sp macro="" textlink="">
      <xdr:nvSpPr>
        <xdr:cNvPr id="454" name="楕円 453"/>
        <xdr:cNvSpPr/>
      </xdr:nvSpPr>
      <xdr:spPr>
        <a:xfrm>
          <a:off x="14732000" y="1290719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160218</xdr:rowOff>
    </xdr:from>
    <xdr:ext cx="762000" cy="259045"/>
    <xdr:sp macro="" textlink="">
      <xdr:nvSpPr>
        <xdr:cNvPr id="455" name="テキスト ボックス 454"/>
        <xdr:cNvSpPr txBox="1"/>
      </xdr:nvSpPr>
      <xdr:spPr>
        <a:xfrm>
          <a:off x="14401800" y="12676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22316</xdr:rowOff>
    </xdr:from>
    <xdr:to>
      <xdr:col>69</xdr:col>
      <xdr:colOff>142875</xdr:colOff>
      <xdr:row>75</xdr:row>
      <xdr:rowOff>123916</xdr:rowOff>
    </xdr:to>
    <xdr:sp macro="" textlink="">
      <xdr:nvSpPr>
        <xdr:cNvPr id="456" name="楕円 455"/>
        <xdr:cNvSpPr/>
      </xdr:nvSpPr>
      <xdr:spPr>
        <a:xfrm>
          <a:off x="13843000" y="12881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108693</xdr:rowOff>
    </xdr:from>
    <xdr:ext cx="762000" cy="259045"/>
    <xdr:sp macro="" textlink="">
      <xdr:nvSpPr>
        <xdr:cNvPr id="457" name="テキスト ボックス 456"/>
        <xdr:cNvSpPr txBox="1"/>
      </xdr:nvSpPr>
      <xdr:spPr>
        <a:xfrm>
          <a:off x="13512800" y="12967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84364</xdr:rowOff>
    </xdr:from>
    <xdr:to>
      <xdr:col>65</xdr:col>
      <xdr:colOff>53975</xdr:colOff>
      <xdr:row>78</xdr:row>
      <xdr:rowOff>14514</xdr:rowOff>
    </xdr:to>
    <xdr:sp macro="" textlink="">
      <xdr:nvSpPr>
        <xdr:cNvPr id="458" name="楕円 457"/>
        <xdr:cNvSpPr/>
      </xdr:nvSpPr>
      <xdr:spPr>
        <a:xfrm>
          <a:off x="12954000" y="13286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170741</xdr:rowOff>
    </xdr:from>
    <xdr:ext cx="762000" cy="259045"/>
    <xdr:sp macro="" textlink="">
      <xdr:nvSpPr>
        <xdr:cNvPr id="459" name="テキスト ボックス 458"/>
        <xdr:cNvSpPr txBox="1"/>
      </xdr:nvSpPr>
      <xdr:spPr>
        <a:xfrm>
          <a:off x="12623800" y="13372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滋賀県米原市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115380</xdr:rowOff>
    </xdr:from>
    <xdr:to>
      <xdr:col>29</xdr:col>
      <xdr:colOff>127000</xdr:colOff>
      <xdr:row>20</xdr:row>
      <xdr:rowOff>111709</xdr:rowOff>
    </xdr:to>
    <xdr:cxnSp macro="">
      <xdr:nvCxnSpPr>
        <xdr:cNvPr id="45" name="直線コネクタ 44"/>
        <xdr:cNvCxnSpPr/>
      </xdr:nvCxnSpPr>
      <xdr:spPr bwMode="auto">
        <a:xfrm flipV="1">
          <a:off x="5651500" y="2220405"/>
          <a:ext cx="0" cy="136792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83786</xdr:rowOff>
    </xdr:from>
    <xdr:ext cx="762000" cy="259045"/>
    <xdr:sp macro="" textlink="">
      <xdr:nvSpPr>
        <xdr:cNvPr id="46" name="人口1人当たり決算額の推移最小値テキスト130"/>
        <xdr:cNvSpPr txBox="1"/>
      </xdr:nvSpPr>
      <xdr:spPr>
        <a:xfrm>
          <a:off x="5740400" y="3560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111709</xdr:rowOff>
    </xdr:from>
    <xdr:to>
      <xdr:col>30</xdr:col>
      <xdr:colOff>25400</xdr:colOff>
      <xdr:row>20</xdr:row>
      <xdr:rowOff>111709</xdr:rowOff>
    </xdr:to>
    <xdr:cxnSp macro="">
      <xdr:nvCxnSpPr>
        <xdr:cNvPr id="47" name="直線コネクタ 46"/>
        <xdr:cNvCxnSpPr/>
      </xdr:nvCxnSpPr>
      <xdr:spPr bwMode="auto">
        <a:xfrm>
          <a:off x="5562600" y="358833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30307</xdr:rowOff>
    </xdr:from>
    <xdr:ext cx="762000" cy="259045"/>
    <xdr:sp macro="" textlink="">
      <xdr:nvSpPr>
        <xdr:cNvPr id="48" name="人口1人当たり決算額の推移最大値テキスト130"/>
        <xdr:cNvSpPr txBox="1"/>
      </xdr:nvSpPr>
      <xdr:spPr>
        <a:xfrm>
          <a:off x="5740400" y="1963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115380</xdr:rowOff>
    </xdr:from>
    <xdr:to>
      <xdr:col>30</xdr:col>
      <xdr:colOff>25400</xdr:colOff>
      <xdr:row>12</xdr:row>
      <xdr:rowOff>115380</xdr:rowOff>
    </xdr:to>
    <xdr:cxnSp macro="">
      <xdr:nvCxnSpPr>
        <xdr:cNvPr id="49" name="直線コネクタ 48"/>
        <xdr:cNvCxnSpPr/>
      </xdr:nvCxnSpPr>
      <xdr:spPr bwMode="auto">
        <a:xfrm>
          <a:off x="5562600" y="222040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126060</xdr:rowOff>
    </xdr:from>
    <xdr:to>
      <xdr:col>29</xdr:col>
      <xdr:colOff>127000</xdr:colOff>
      <xdr:row>16</xdr:row>
      <xdr:rowOff>68821</xdr:rowOff>
    </xdr:to>
    <xdr:cxnSp macro="">
      <xdr:nvCxnSpPr>
        <xdr:cNvPr id="50" name="直線コネクタ 49"/>
        <xdr:cNvCxnSpPr/>
      </xdr:nvCxnSpPr>
      <xdr:spPr bwMode="auto">
        <a:xfrm flipV="1">
          <a:off x="5003800" y="2745435"/>
          <a:ext cx="647700" cy="1142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84815</xdr:rowOff>
    </xdr:from>
    <xdr:ext cx="762000" cy="259045"/>
    <xdr:sp macro="" textlink="">
      <xdr:nvSpPr>
        <xdr:cNvPr id="51" name="人口1人当たり決算額の推移平均値テキスト130"/>
        <xdr:cNvSpPr txBox="1"/>
      </xdr:nvSpPr>
      <xdr:spPr>
        <a:xfrm>
          <a:off x="5740400" y="28756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112738</xdr:rowOff>
    </xdr:from>
    <xdr:to>
      <xdr:col>29</xdr:col>
      <xdr:colOff>177800</xdr:colOff>
      <xdr:row>17</xdr:row>
      <xdr:rowOff>42888</xdr:rowOff>
    </xdr:to>
    <xdr:sp macro="" textlink="">
      <xdr:nvSpPr>
        <xdr:cNvPr id="52" name="フローチャート: 判断 51"/>
        <xdr:cNvSpPr/>
      </xdr:nvSpPr>
      <xdr:spPr bwMode="auto">
        <a:xfrm>
          <a:off x="5600700" y="29035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68821</xdr:rowOff>
    </xdr:from>
    <xdr:to>
      <xdr:col>26</xdr:col>
      <xdr:colOff>50800</xdr:colOff>
      <xdr:row>16</xdr:row>
      <xdr:rowOff>103759</xdr:rowOff>
    </xdr:to>
    <xdr:cxnSp macro="">
      <xdr:nvCxnSpPr>
        <xdr:cNvPr id="53" name="直線コネクタ 52"/>
        <xdr:cNvCxnSpPr/>
      </xdr:nvCxnSpPr>
      <xdr:spPr bwMode="auto">
        <a:xfrm flipV="1">
          <a:off x="4305300" y="2859646"/>
          <a:ext cx="698500" cy="349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38024</xdr:rowOff>
    </xdr:from>
    <xdr:to>
      <xdr:col>26</xdr:col>
      <xdr:colOff>101600</xdr:colOff>
      <xdr:row>17</xdr:row>
      <xdr:rowOff>139624</xdr:rowOff>
    </xdr:to>
    <xdr:sp macro="" textlink="">
      <xdr:nvSpPr>
        <xdr:cNvPr id="54" name="フローチャート: 判断 53"/>
        <xdr:cNvSpPr/>
      </xdr:nvSpPr>
      <xdr:spPr bwMode="auto">
        <a:xfrm>
          <a:off x="4953000" y="30002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124401</xdr:rowOff>
    </xdr:from>
    <xdr:ext cx="736600" cy="259045"/>
    <xdr:sp macro="" textlink="">
      <xdr:nvSpPr>
        <xdr:cNvPr id="55" name="テキスト ボックス 54"/>
        <xdr:cNvSpPr txBox="1"/>
      </xdr:nvSpPr>
      <xdr:spPr>
        <a:xfrm>
          <a:off x="4622800" y="30866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100965</xdr:rowOff>
    </xdr:from>
    <xdr:to>
      <xdr:col>22</xdr:col>
      <xdr:colOff>114300</xdr:colOff>
      <xdr:row>16</xdr:row>
      <xdr:rowOff>103759</xdr:rowOff>
    </xdr:to>
    <xdr:cxnSp macro="">
      <xdr:nvCxnSpPr>
        <xdr:cNvPr id="56" name="直線コネクタ 55"/>
        <xdr:cNvCxnSpPr/>
      </xdr:nvCxnSpPr>
      <xdr:spPr bwMode="auto">
        <a:xfrm>
          <a:off x="3606800" y="2891790"/>
          <a:ext cx="698500" cy="27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71730</xdr:rowOff>
    </xdr:from>
    <xdr:to>
      <xdr:col>22</xdr:col>
      <xdr:colOff>165100</xdr:colOff>
      <xdr:row>18</xdr:row>
      <xdr:rowOff>1880</xdr:rowOff>
    </xdr:to>
    <xdr:sp macro="" textlink="">
      <xdr:nvSpPr>
        <xdr:cNvPr id="57" name="フローチャート: 判断 56"/>
        <xdr:cNvSpPr/>
      </xdr:nvSpPr>
      <xdr:spPr bwMode="auto">
        <a:xfrm>
          <a:off x="4254500" y="30340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158107</xdr:rowOff>
    </xdr:from>
    <xdr:ext cx="762000" cy="259045"/>
    <xdr:sp macro="" textlink="">
      <xdr:nvSpPr>
        <xdr:cNvPr id="58" name="テキスト ボックス 57"/>
        <xdr:cNvSpPr txBox="1"/>
      </xdr:nvSpPr>
      <xdr:spPr>
        <a:xfrm>
          <a:off x="3924300" y="3120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100965</xdr:rowOff>
    </xdr:from>
    <xdr:to>
      <xdr:col>18</xdr:col>
      <xdr:colOff>177800</xdr:colOff>
      <xdr:row>16</xdr:row>
      <xdr:rowOff>103302</xdr:rowOff>
    </xdr:to>
    <xdr:cxnSp macro="">
      <xdr:nvCxnSpPr>
        <xdr:cNvPr id="59" name="直線コネクタ 58"/>
        <xdr:cNvCxnSpPr/>
      </xdr:nvCxnSpPr>
      <xdr:spPr bwMode="auto">
        <a:xfrm flipV="1">
          <a:off x="2908300" y="2891790"/>
          <a:ext cx="698500" cy="23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92735</xdr:rowOff>
    </xdr:from>
    <xdr:to>
      <xdr:col>19</xdr:col>
      <xdr:colOff>38100</xdr:colOff>
      <xdr:row>18</xdr:row>
      <xdr:rowOff>22885</xdr:rowOff>
    </xdr:to>
    <xdr:sp macro="" textlink="">
      <xdr:nvSpPr>
        <xdr:cNvPr id="60" name="フローチャート: 判断 59"/>
        <xdr:cNvSpPr/>
      </xdr:nvSpPr>
      <xdr:spPr bwMode="auto">
        <a:xfrm>
          <a:off x="3556000" y="30550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7662</xdr:rowOff>
    </xdr:from>
    <xdr:ext cx="762000" cy="259045"/>
    <xdr:sp macro="" textlink="">
      <xdr:nvSpPr>
        <xdr:cNvPr id="61" name="テキスト ボックス 60"/>
        <xdr:cNvSpPr txBox="1"/>
      </xdr:nvSpPr>
      <xdr:spPr>
        <a:xfrm>
          <a:off x="3225800" y="3141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137541</xdr:rowOff>
    </xdr:from>
    <xdr:to>
      <xdr:col>15</xdr:col>
      <xdr:colOff>101600</xdr:colOff>
      <xdr:row>18</xdr:row>
      <xdr:rowOff>67691</xdr:rowOff>
    </xdr:to>
    <xdr:sp macro="" textlink="">
      <xdr:nvSpPr>
        <xdr:cNvPr id="62" name="フローチャート: 判断 61"/>
        <xdr:cNvSpPr/>
      </xdr:nvSpPr>
      <xdr:spPr bwMode="auto">
        <a:xfrm>
          <a:off x="2857500" y="30998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52468</xdr:rowOff>
    </xdr:from>
    <xdr:ext cx="762000" cy="259045"/>
    <xdr:sp macro="" textlink="">
      <xdr:nvSpPr>
        <xdr:cNvPr id="63" name="テキスト ボックス 62"/>
        <xdr:cNvSpPr txBox="1"/>
      </xdr:nvSpPr>
      <xdr:spPr>
        <a:xfrm>
          <a:off x="2527300" y="3186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75260</xdr:rowOff>
    </xdr:from>
    <xdr:to>
      <xdr:col>29</xdr:col>
      <xdr:colOff>177800</xdr:colOff>
      <xdr:row>16</xdr:row>
      <xdr:rowOff>5410</xdr:rowOff>
    </xdr:to>
    <xdr:sp macro="" textlink="">
      <xdr:nvSpPr>
        <xdr:cNvPr id="69" name="楕円 68"/>
        <xdr:cNvSpPr/>
      </xdr:nvSpPr>
      <xdr:spPr bwMode="auto">
        <a:xfrm>
          <a:off x="5600700" y="26946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91787</xdr:rowOff>
    </xdr:from>
    <xdr:ext cx="762000" cy="259045"/>
    <xdr:sp macro="" textlink="">
      <xdr:nvSpPr>
        <xdr:cNvPr id="70" name="人口1人当たり決算額の推移該当値テキスト130"/>
        <xdr:cNvSpPr txBox="1"/>
      </xdr:nvSpPr>
      <xdr:spPr>
        <a:xfrm>
          <a:off x="5740400" y="25397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18021</xdr:rowOff>
    </xdr:from>
    <xdr:to>
      <xdr:col>26</xdr:col>
      <xdr:colOff>101600</xdr:colOff>
      <xdr:row>16</xdr:row>
      <xdr:rowOff>119621</xdr:rowOff>
    </xdr:to>
    <xdr:sp macro="" textlink="">
      <xdr:nvSpPr>
        <xdr:cNvPr id="71" name="楕円 70"/>
        <xdr:cNvSpPr/>
      </xdr:nvSpPr>
      <xdr:spPr bwMode="auto">
        <a:xfrm>
          <a:off x="4953000" y="28088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129798</xdr:rowOff>
    </xdr:from>
    <xdr:ext cx="736600" cy="259045"/>
    <xdr:sp macro="" textlink="">
      <xdr:nvSpPr>
        <xdr:cNvPr id="72" name="テキスト ボックス 71"/>
        <xdr:cNvSpPr txBox="1"/>
      </xdr:nvSpPr>
      <xdr:spPr>
        <a:xfrm>
          <a:off x="4622800" y="25777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52959</xdr:rowOff>
    </xdr:from>
    <xdr:to>
      <xdr:col>22</xdr:col>
      <xdr:colOff>165100</xdr:colOff>
      <xdr:row>16</xdr:row>
      <xdr:rowOff>154559</xdr:rowOff>
    </xdr:to>
    <xdr:sp macro="" textlink="">
      <xdr:nvSpPr>
        <xdr:cNvPr id="73" name="楕円 72"/>
        <xdr:cNvSpPr/>
      </xdr:nvSpPr>
      <xdr:spPr bwMode="auto">
        <a:xfrm>
          <a:off x="4254500" y="28437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164736</xdr:rowOff>
    </xdr:from>
    <xdr:ext cx="762000" cy="259045"/>
    <xdr:sp macro="" textlink="">
      <xdr:nvSpPr>
        <xdr:cNvPr id="74" name="テキスト ボックス 73"/>
        <xdr:cNvSpPr txBox="1"/>
      </xdr:nvSpPr>
      <xdr:spPr>
        <a:xfrm>
          <a:off x="3924300" y="2612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50165</xdr:rowOff>
    </xdr:from>
    <xdr:to>
      <xdr:col>19</xdr:col>
      <xdr:colOff>38100</xdr:colOff>
      <xdr:row>16</xdr:row>
      <xdr:rowOff>151765</xdr:rowOff>
    </xdr:to>
    <xdr:sp macro="" textlink="">
      <xdr:nvSpPr>
        <xdr:cNvPr id="75" name="楕円 74"/>
        <xdr:cNvSpPr/>
      </xdr:nvSpPr>
      <xdr:spPr bwMode="auto">
        <a:xfrm>
          <a:off x="3556000" y="28409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161942</xdr:rowOff>
    </xdr:from>
    <xdr:ext cx="762000" cy="259045"/>
    <xdr:sp macro="" textlink="">
      <xdr:nvSpPr>
        <xdr:cNvPr id="76" name="テキスト ボックス 75"/>
        <xdr:cNvSpPr txBox="1"/>
      </xdr:nvSpPr>
      <xdr:spPr>
        <a:xfrm>
          <a:off x="3225800" y="2609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52502</xdr:rowOff>
    </xdr:from>
    <xdr:to>
      <xdr:col>15</xdr:col>
      <xdr:colOff>101600</xdr:colOff>
      <xdr:row>16</xdr:row>
      <xdr:rowOff>154102</xdr:rowOff>
    </xdr:to>
    <xdr:sp macro="" textlink="">
      <xdr:nvSpPr>
        <xdr:cNvPr id="77" name="楕円 76"/>
        <xdr:cNvSpPr/>
      </xdr:nvSpPr>
      <xdr:spPr bwMode="auto">
        <a:xfrm>
          <a:off x="2857500" y="28433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164279</xdr:rowOff>
    </xdr:from>
    <xdr:ext cx="762000" cy="259045"/>
    <xdr:sp macro="" textlink="">
      <xdr:nvSpPr>
        <xdr:cNvPr id="78" name="テキスト ボックス 77"/>
        <xdr:cNvSpPr txBox="1"/>
      </xdr:nvSpPr>
      <xdr:spPr>
        <a:xfrm>
          <a:off x="2527300" y="26122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5" name="テキスト ボックス 94"/>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6" name="直線コネクタ 95"/>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7" name="テキスト ボックス 96"/>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8" name="直線コネクタ 97"/>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9" name="テキスト ボックス 98"/>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0" name="直線コネクタ 99"/>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1" name="テキスト ボックス 100"/>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2" name="直線コネクタ 101"/>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3" name="テキスト ボックス 102"/>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4" name="直線コネクタ 103"/>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5" name="テキスト ボックス 104"/>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172949</xdr:rowOff>
    </xdr:from>
    <xdr:to>
      <xdr:col>29</xdr:col>
      <xdr:colOff>127000</xdr:colOff>
      <xdr:row>37</xdr:row>
      <xdr:rowOff>280358</xdr:rowOff>
    </xdr:to>
    <xdr:cxnSp macro="">
      <xdr:nvCxnSpPr>
        <xdr:cNvPr id="109" name="直線コネクタ 108"/>
        <xdr:cNvCxnSpPr/>
      </xdr:nvCxnSpPr>
      <xdr:spPr bwMode="auto">
        <a:xfrm flipV="1">
          <a:off x="5651500" y="6097499"/>
          <a:ext cx="0" cy="130755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252435</xdr:rowOff>
    </xdr:from>
    <xdr:ext cx="762000" cy="259045"/>
    <xdr:sp macro="" textlink="">
      <xdr:nvSpPr>
        <xdr:cNvPr id="110" name="人口1人当たり決算額の推移最小値テキスト445"/>
        <xdr:cNvSpPr txBox="1"/>
      </xdr:nvSpPr>
      <xdr:spPr>
        <a:xfrm>
          <a:off x="5740400" y="7377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280358</xdr:rowOff>
    </xdr:from>
    <xdr:to>
      <xdr:col>30</xdr:col>
      <xdr:colOff>25400</xdr:colOff>
      <xdr:row>37</xdr:row>
      <xdr:rowOff>280358</xdr:rowOff>
    </xdr:to>
    <xdr:cxnSp macro="">
      <xdr:nvCxnSpPr>
        <xdr:cNvPr id="111" name="直線コネクタ 110"/>
        <xdr:cNvCxnSpPr/>
      </xdr:nvCxnSpPr>
      <xdr:spPr bwMode="auto">
        <a:xfrm>
          <a:off x="5562600" y="740505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87876</xdr:rowOff>
    </xdr:from>
    <xdr:ext cx="762000" cy="259045"/>
    <xdr:sp macro="" textlink="">
      <xdr:nvSpPr>
        <xdr:cNvPr id="112" name="人口1人当たり決算額の推移最大値テキスト445"/>
        <xdr:cNvSpPr txBox="1"/>
      </xdr:nvSpPr>
      <xdr:spPr>
        <a:xfrm>
          <a:off x="5740400" y="58409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172949</xdr:rowOff>
    </xdr:from>
    <xdr:to>
      <xdr:col>30</xdr:col>
      <xdr:colOff>25400</xdr:colOff>
      <xdr:row>33</xdr:row>
      <xdr:rowOff>172949</xdr:rowOff>
    </xdr:to>
    <xdr:cxnSp macro="">
      <xdr:nvCxnSpPr>
        <xdr:cNvPr id="113" name="直線コネクタ 112"/>
        <xdr:cNvCxnSpPr/>
      </xdr:nvCxnSpPr>
      <xdr:spPr bwMode="auto">
        <a:xfrm>
          <a:off x="5562600" y="609749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79321</xdr:rowOff>
    </xdr:from>
    <xdr:to>
      <xdr:col>29</xdr:col>
      <xdr:colOff>127000</xdr:colOff>
      <xdr:row>37</xdr:row>
      <xdr:rowOff>207173</xdr:rowOff>
    </xdr:to>
    <xdr:cxnSp macro="">
      <xdr:nvCxnSpPr>
        <xdr:cNvPr id="114" name="直線コネクタ 113"/>
        <xdr:cNvCxnSpPr/>
      </xdr:nvCxnSpPr>
      <xdr:spPr bwMode="auto">
        <a:xfrm>
          <a:off x="5003800" y="7204021"/>
          <a:ext cx="647700" cy="12785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36393</xdr:rowOff>
    </xdr:from>
    <xdr:ext cx="762000" cy="259045"/>
    <xdr:sp macro="" textlink="">
      <xdr:nvSpPr>
        <xdr:cNvPr id="115" name="人口1人当たり決算額の推移平均値テキスト445"/>
        <xdr:cNvSpPr txBox="1"/>
      </xdr:nvSpPr>
      <xdr:spPr>
        <a:xfrm>
          <a:off x="5740400" y="664674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191316</xdr:rowOff>
    </xdr:from>
    <xdr:to>
      <xdr:col>29</xdr:col>
      <xdr:colOff>177800</xdr:colOff>
      <xdr:row>35</xdr:row>
      <xdr:rowOff>292916</xdr:rowOff>
    </xdr:to>
    <xdr:sp macro="" textlink="">
      <xdr:nvSpPr>
        <xdr:cNvPr id="116" name="フローチャート: 判断 115"/>
        <xdr:cNvSpPr/>
      </xdr:nvSpPr>
      <xdr:spPr bwMode="auto">
        <a:xfrm>
          <a:off x="5600700" y="68016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18839</xdr:rowOff>
    </xdr:from>
    <xdr:to>
      <xdr:col>26</xdr:col>
      <xdr:colOff>50800</xdr:colOff>
      <xdr:row>37</xdr:row>
      <xdr:rowOff>79321</xdr:rowOff>
    </xdr:to>
    <xdr:cxnSp macro="">
      <xdr:nvCxnSpPr>
        <xdr:cNvPr id="117" name="直線コネクタ 116"/>
        <xdr:cNvCxnSpPr/>
      </xdr:nvCxnSpPr>
      <xdr:spPr bwMode="auto">
        <a:xfrm>
          <a:off x="4305300" y="7143539"/>
          <a:ext cx="698500" cy="604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174204</xdr:rowOff>
    </xdr:from>
    <xdr:to>
      <xdr:col>26</xdr:col>
      <xdr:colOff>101600</xdr:colOff>
      <xdr:row>35</xdr:row>
      <xdr:rowOff>275804</xdr:rowOff>
    </xdr:to>
    <xdr:sp macro="" textlink="">
      <xdr:nvSpPr>
        <xdr:cNvPr id="118" name="フローチャート: 判断 117"/>
        <xdr:cNvSpPr/>
      </xdr:nvSpPr>
      <xdr:spPr bwMode="auto">
        <a:xfrm>
          <a:off x="4953000" y="67845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285981</xdr:rowOff>
    </xdr:from>
    <xdr:ext cx="736600" cy="259045"/>
    <xdr:sp macro="" textlink="">
      <xdr:nvSpPr>
        <xdr:cNvPr id="119" name="テキスト ボックス 118"/>
        <xdr:cNvSpPr txBox="1"/>
      </xdr:nvSpPr>
      <xdr:spPr>
        <a:xfrm>
          <a:off x="4622800" y="65534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18839</xdr:rowOff>
    </xdr:from>
    <xdr:to>
      <xdr:col>22</xdr:col>
      <xdr:colOff>114300</xdr:colOff>
      <xdr:row>37</xdr:row>
      <xdr:rowOff>32359</xdr:rowOff>
    </xdr:to>
    <xdr:cxnSp macro="">
      <xdr:nvCxnSpPr>
        <xdr:cNvPr id="120" name="直線コネクタ 119"/>
        <xdr:cNvCxnSpPr/>
      </xdr:nvCxnSpPr>
      <xdr:spPr bwMode="auto">
        <a:xfrm flipV="1">
          <a:off x="3606800" y="7143539"/>
          <a:ext cx="698500" cy="135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202192</xdr:rowOff>
    </xdr:from>
    <xdr:to>
      <xdr:col>22</xdr:col>
      <xdr:colOff>165100</xdr:colOff>
      <xdr:row>35</xdr:row>
      <xdr:rowOff>303792</xdr:rowOff>
    </xdr:to>
    <xdr:sp macro="" textlink="">
      <xdr:nvSpPr>
        <xdr:cNvPr id="121" name="フローチャート: 判断 120"/>
        <xdr:cNvSpPr/>
      </xdr:nvSpPr>
      <xdr:spPr bwMode="auto">
        <a:xfrm>
          <a:off x="4254500" y="68125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313969</xdr:rowOff>
    </xdr:from>
    <xdr:ext cx="762000" cy="259045"/>
    <xdr:sp macro="" textlink="">
      <xdr:nvSpPr>
        <xdr:cNvPr id="122" name="テキスト ボックス 121"/>
        <xdr:cNvSpPr txBox="1"/>
      </xdr:nvSpPr>
      <xdr:spPr>
        <a:xfrm>
          <a:off x="3924300" y="6581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32359</xdr:rowOff>
    </xdr:from>
    <xdr:to>
      <xdr:col>18</xdr:col>
      <xdr:colOff>177800</xdr:colOff>
      <xdr:row>37</xdr:row>
      <xdr:rowOff>52477</xdr:rowOff>
    </xdr:to>
    <xdr:cxnSp macro="">
      <xdr:nvCxnSpPr>
        <xdr:cNvPr id="123" name="直線コネクタ 122"/>
        <xdr:cNvCxnSpPr/>
      </xdr:nvCxnSpPr>
      <xdr:spPr bwMode="auto">
        <a:xfrm flipV="1">
          <a:off x="2908300" y="7157059"/>
          <a:ext cx="698500" cy="201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247160</xdr:rowOff>
    </xdr:from>
    <xdr:to>
      <xdr:col>19</xdr:col>
      <xdr:colOff>38100</xdr:colOff>
      <xdr:row>36</xdr:row>
      <xdr:rowOff>5860</xdr:rowOff>
    </xdr:to>
    <xdr:sp macro="" textlink="">
      <xdr:nvSpPr>
        <xdr:cNvPr id="124" name="フローチャート: 判断 123"/>
        <xdr:cNvSpPr/>
      </xdr:nvSpPr>
      <xdr:spPr bwMode="auto">
        <a:xfrm>
          <a:off x="3556000" y="68575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16037</xdr:rowOff>
    </xdr:from>
    <xdr:ext cx="762000" cy="259045"/>
    <xdr:sp macro="" textlink="">
      <xdr:nvSpPr>
        <xdr:cNvPr id="125" name="テキスト ボックス 124"/>
        <xdr:cNvSpPr txBox="1"/>
      </xdr:nvSpPr>
      <xdr:spPr>
        <a:xfrm>
          <a:off x="3225800" y="662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274396</xdr:rowOff>
    </xdr:from>
    <xdr:to>
      <xdr:col>15</xdr:col>
      <xdr:colOff>101600</xdr:colOff>
      <xdr:row>36</xdr:row>
      <xdr:rowOff>33096</xdr:rowOff>
    </xdr:to>
    <xdr:sp macro="" textlink="">
      <xdr:nvSpPr>
        <xdr:cNvPr id="126" name="フローチャート: 判断 125"/>
        <xdr:cNvSpPr/>
      </xdr:nvSpPr>
      <xdr:spPr bwMode="auto">
        <a:xfrm>
          <a:off x="2857500" y="68847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43273</xdr:rowOff>
    </xdr:from>
    <xdr:ext cx="762000" cy="259045"/>
    <xdr:sp macro="" textlink="">
      <xdr:nvSpPr>
        <xdr:cNvPr id="127" name="テキスト ボックス 126"/>
        <xdr:cNvSpPr txBox="1"/>
      </xdr:nvSpPr>
      <xdr:spPr>
        <a:xfrm>
          <a:off x="2527300" y="6653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156373</xdr:rowOff>
    </xdr:from>
    <xdr:to>
      <xdr:col>29</xdr:col>
      <xdr:colOff>177800</xdr:colOff>
      <xdr:row>37</xdr:row>
      <xdr:rowOff>257973</xdr:rowOff>
    </xdr:to>
    <xdr:sp macro="" textlink="">
      <xdr:nvSpPr>
        <xdr:cNvPr id="133" name="楕円 132"/>
        <xdr:cNvSpPr/>
      </xdr:nvSpPr>
      <xdr:spPr bwMode="auto">
        <a:xfrm>
          <a:off x="5600700" y="72810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64950</xdr:rowOff>
    </xdr:from>
    <xdr:ext cx="762000" cy="259045"/>
    <xdr:sp macro="" textlink="">
      <xdr:nvSpPr>
        <xdr:cNvPr id="134" name="人口1人当たり決算額の推移該当値テキスト445"/>
        <xdr:cNvSpPr txBox="1"/>
      </xdr:nvSpPr>
      <xdr:spPr>
        <a:xfrm>
          <a:off x="5740400" y="7189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28521</xdr:rowOff>
    </xdr:from>
    <xdr:to>
      <xdr:col>26</xdr:col>
      <xdr:colOff>101600</xdr:colOff>
      <xdr:row>37</xdr:row>
      <xdr:rowOff>130121</xdr:rowOff>
    </xdr:to>
    <xdr:sp macro="" textlink="">
      <xdr:nvSpPr>
        <xdr:cNvPr id="135" name="楕円 134"/>
        <xdr:cNvSpPr/>
      </xdr:nvSpPr>
      <xdr:spPr bwMode="auto">
        <a:xfrm>
          <a:off x="4953000" y="71532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114898</xdr:rowOff>
    </xdr:from>
    <xdr:ext cx="736600" cy="259045"/>
    <xdr:sp macro="" textlink="">
      <xdr:nvSpPr>
        <xdr:cNvPr id="136" name="テキスト ボックス 135"/>
        <xdr:cNvSpPr txBox="1"/>
      </xdr:nvSpPr>
      <xdr:spPr>
        <a:xfrm>
          <a:off x="4622800" y="72395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139489</xdr:rowOff>
    </xdr:from>
    <xdr:to>
      <xdr:col>22</xdr:col>
      <xdr:colOff>165100</xdr:colOff>
      <xdr:row>37</xdr:row>
      <xdr:rowOff>69639</xdr:rowOff>
    </xdr:to>
    <xdr:sp macro="" textlink="">
      <xdr:nvSpPr>
        <xdr:cNvPr id="137" name="楕円 136"/>
        <xdr:cNvSpPr/>
      </xdr:nvSpPr>
      <xdr:spPr bwMode="auto">
        <a:xfrm>
          <a:off x="4254500" y="70927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54416</xdr:rowOff>
    </xdr:from>
    <xdr:ext cx="762000" cy="259045"/>
    <xdr:sp macro="" textlink="">
      <xdr:nvSpPr>
        <xdr:cNvPr id="138" name="テキスト ボックス 137"/>
        <xdr:cNvSpPr txBox="1"/>
      </xdr:nvSpPr>
      <xdr:spPr>
        <a:xfrm>
          <a:off x="3924300" y="7179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153009</xdr:rowOff>
    </xdr:from>
    <xdr:to>
      <xdr:col>19</xdr:col>
      <xdr:colOff>38100</xdr:colOff>
      <xdr:row>37</xdr:row>
      <xdr:rowOff>83159</xdr:rowOff>
    </xdr:to>
    <xdr:sp macro="" textlink="">
      <xdr:nvSpPr>
        <xdr:cNvPr id="139" name="楕円 138"/>
        <xdr:cNvSpPr/>
      </xdr:nvSpPr>
      <xdr:spPr bwMode="auto">
        <a:xfrm>
          <a:off x="3556000" y="71062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67936</xdr:rowOff>
    </xdr:from>
    <xdr:ext cx="762000" cy="259045"/>
    <xdr:sp macro="" textlink="">
      <xdr:nvSpPr>
        <xdr:cNvPr id="140" name="テキスト ボックス 139"/>
        <xdr:cNvSpPr txBox="1"/>
      </xdr:nvSpPr>
      <xdr:spPr>
        <a:xfrm>
          <a:off x="3225800" y="7192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1677</xdr:rowOff>
    </xdr:from>
    <xdr:to>
      <xdr:col>15</xdr:col>
      <xdr:colOff>101600</xdr:colOff>
      <xdr:row>37</xdr:row>
      <xdr:rowOff>103277</xdr:rowOff>
    </xdr:to>
    <xdr:sp macro="" textlink="">
      <xdr:nvSpPr>
        <xdr:cNvPr id="141" name="楕円 140"/>
        <xdr:cNvSpPr/>
      </xdr:nvSpPr>
      <xdr:spPr bwMode="auto">
        <a:xfrm>
          <a:off x="2857500" y="71263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88054</xdr:rowOff>
    </xdr:from>
    <xdr:ext cx="762000" cy="259045"/>
    <xdr:sp macro="" textlink="">
      <xdr:nvSpPr>
        <xdr:cNvPr id="142" name="テキスト ボックス 141"/>
        <xdr:cNvSpPr txBox="1"/>
      </xdr:nvSpPr>
      <xdr:spPr>
        <a:xfrm>
          <a:off x="2527300" y="72127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滋賀県米原市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36,928
36,232
250.39
27,319,831
26,351,933
701,572
13,502,750
25,520,967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24727</xdr:rowOff>
    </xdr:from>
    <xdr:to>
      <xdr:col>24</xdr:col>
      <xdr:colOff>62865</xdr:colOff>
      <xdr:row>38</xdr:row>
      <xdr:rowOff>14757</xdr:rowOff>
    </xdr:to>
    <xdr:cxnSp macro="">
      <xdr:nvCxnSpPr>
        <xdr:cNvPr id="56" name="直線コネクタ 55"/>
        <xdr:cNvCxnSpPr/>
      </xdr:nvCxnSpPr>
      <xdr:spPr>
        <a:xfrm flipV="1">
          <a:off x="4633595" y="5168227"/>
          <a:ext cx="1270" cy="1361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18584</xdr:rowOff>
    </xdr:from>
    <xdr:ext cx="534377" cy="259045"/>
    <xdr:sp macro="" textlink="">
      <xdr:nvSpPr>
        <xdr:cNvPr id="57" name="人件費最小値テキスト"/>
        <xdr:cNvSpPr txBox="1"/>
      </xdr:nvSpPr>
      <xdr:spPr>
        <a:xfrm>
          <a:off x="4686300" y="6533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14757</xdr:rowOff>
    </xdr:from>
    <xdr:to>
      <xdr:col>24</xdr:col>
      <xdr:colOff>152400</xdr:colOff>
      <xdr:row>38</xdr:row>
      <xdr:rowOff>14757</xdr:rowOff>
    </xdr:to>
    <xdr:cxnSp macro="">
      <xdr:nvCxnSpPr>
        <xdr:cNvPr id="58" name="直線コネクタ 57"/>
        <xdr:cNvCxnSpPr/>
      </xdr:nvCxnSpPr>
      <xdr:spPr>
        <a:xfrm>
          <a:off x="4546600" y="6529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142854</xdr:rowOff>
    </xdr:from>
    <xdr:ext cx="599010" cy="259045"/>
    <xdr:sp macro="" textlink="">
      <xdr:nvSpPr>
        <xdr:cNvPr id="59" name="人件費最大値テキスト"/>
        <xdr:cNvSpPr txBox="1"/>
      </xdr:nvSpPr>
      <xdr:spPr>
        <a:xfrm>
          <a:off x="4686300" y="4943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153,053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24727</xdr:rowOff>
    </xdr:from>
    <xdr:to>
      <xdr:col>24</xdr:col>
      <xdr:colOff>152400</xdr:colOff>
      <xdr:row>30</xdr:row>
      <xdr:rowOff>24727</xdr:rowOff>
    </xdr:to>
    <xdr:cxnSp macro="">
      <xdr:nvCxnSpPr>
        <xdr:cNvPr id="60" name="直線コネクタ 59"/>
        <xdr:cNvCxnSpPr/>
      </xdr:nvCxnSpPr>
      <xdr:spPr>
        <a:xfrm>
          <a:off x="4546600" y="5168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36220</xdr:rowOff>
    </xdr:from>
    <xdr:to>
      <xdr:col>24</xdr:col>
      <xdr:colOff>63500</xdr:colOff>
      <xdr:row>33</xdr:row>
      <xdr:rowOff>154610</xdr:rowOff>
    </xdr:to>
    <xdr:cxnSp macro="">
      <xdr:nvCxnSpPr>
        <xdr:cNvPr id="61" name="直線コネクタ 60"/>
        <xdr:cNvCxnSpPr/>
      </xdr:nvCxnSpPr>
      <xdr:spPr>
        <a:xfrm flipV="1">
          <a:off x="3797300" y="5694070"/>
          <a:ext cx="838200" cy="118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134459</xdr:rowOff>
    </xdr:from>
    <xdr:ext cx="534377" cy="259045"/>
    <xdr:sp macro="" textlink="">
      <xdr:nvSpPr>
        <xdr:cNvPr id="62" name="人件費平均値テキスト"/>
        <xdr:cNvSpPr txBox="1"/>
      </xdr:nvSpPr>
      <xdr:spPr>
        <a:xfrm>
          <a:off x="4686300" y="57923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156032</xdr:rowOff>
    </xdr:from>
    <xdr:to>
      <xdr:col>24</xdr:col>
      <xdr:colOff>114300</xdr:colOff>
      <xdr:row>34</xdr:row>
      <xdr:rowOff>86182</xdr:rowOff>
    </xdr:to>
    <xdr:sp macro="" textlink="">
      <xdr:nvSpPr>
        <xdr:cNvPr id="63" name="フローチャート: 判断 62"/>
        <xdr:cNvSpPr/>
      </xdr:nvSpPr>
      <xdr:spPr>
        <a:xfrm>
          <a:off x="4584700" y="5813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154610</xdr:rowOff>
    </xdr:from>
    <xdr:to>
      <xdr:col>19</xdr:col>
      <xdr:colOff>177800</xdr:colOff>
      <xdr:row>34</xdr:row>
      <xdr:rowOff>22746</xdr:rowOff>
    </xdr:to>
    <xdr:cxnSp macro="">
      <xdr:nvCxnSpPr>
        <xdr:cNvPr id="64" name="直線コネクタ 63"/>
        <xdr:cNvCxnSpPr/>
      </xdr:nvCxnSpPr>
      <xdr:spPr>
        <a:xfrm flipV="1">
          <a:off x="2908300" y="5812460"/>
          <a:ext cx="889000" cy="39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84734</xdr:rowOff>
    </xdr:from>
    <xdr:to>
      <xdr:col>20</xdr:col>
      <xdr:colOff>38100</xdr:colOff>
      <xdr:row>35</xdr:row>
      <xdr:rowOff>14884</xdr:rowOff>
    </xdr:to>
    <xdr:sp macro="" textlink="">
      <xdr:nvSpPr>
        <xdr:cNvPr id="65" name="フローチャート: 判断 64"/>
        <xdr:cNvSpPr/>
      </xdr:nvSpPr>
      <xdr:spPr>
        <a:xfrm>
          <a:off x="3746500" y="5914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6011</xdr:rowOff>
    </xdr:from>
    <xdr:ext cx="534377" cy="259045"/>
    <xdr:sp macro="" textlink="">
      <xdr:nvSpPr>
        <xdr:cNvPr id="66" name="テキスト ボックス 65"/>
        <xdr:cNvSpPr txBox="1"/>
      </xdr:nvSpPr>
      <xdr:spPr>
        <a:xfrm>
          <a:off x="3530111" y="6006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20307</xdr:rowOff>
    </xdr:from>
    <xdr:to>
      <xdr:col>15</xdr:col>
      <xdr:colOff>50800</xdr:colOff>
      <xdr:row>34</xdr:row>
      <xdr:rowOff>22746</xdr:rowOff>
    </xdr:to>
    <xdr:cxnSp macro="">
      <xdr:nvCxnSpPr>
        <xdr:cNvPr id="67" name="直線コネクタ 66"/>
        <xdr:cNvCxnSpPr/>
      </xdr:nvCxnSpPr>
      <xdr:spPr>
        <a:xfrm>
          <a:off x="2019300" y="5849607"/>
          <a:ext cx="889000" cy="2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109995</xdr:rowOff>
    </xdr:from>
    <xdr:to>
      <xdr:col>15</xdr:col>
      <xdr:colOff>101600</xdr:colOff>
      <xdr:row>35</xdr:row>
      <xdr:rowOff>40145</xdr:rowOff>
    </xdr:to>
    <xdr:sp macro="" textlink="">
      <xdr:nvSpPr>
        <xdr:cNvPr id="68" name="フローチャート: 判断 67"/>
        <xdr:cNvSpPr/>
      </xdr:nvSpPr>
      <xdr:spPr>
        <a:xfrm>
          <a:off x="2857500" y="5939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31272</xdr:rowOff>
    </xdr:from>
    <xdr:ext cx="534377" cy="259045"/>
    <xdr:sp macro="" textlink="">
      <xdr:nvSpPr>
        <xdr:cNvPr id="69" name="テキスト ボックス 68"/>
        <xdr:cNvSpPr txBox="1"/>
      </xdr:nvSpPr>
      <xdr:spPr>
        <a:xfrm>
          <a:off x="2641111" y="6032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20307</xdr:rowOff>
    </xdr:from>
    <xdr:to>
      <xdr:col>10</xdr:col>
      <xdr:colOff>114300</xdr:colOff>
      <xdr:row>34</xdr:row>
      <xdr:rowOff>74092</xdr:rowOff>
    </xdr:to>
    <xdr:cxnSp macro="">
      <xdr:nvCxnSpPr>
        <xdr:cNvPr id="70" name="直線コネクタ 69"/>
        <xdr:cNvCxnSpPr/>
      </xdr:nvCxnSpPr>
      <xdr:spPr>
        <a:xfrm flipV="1">
          <a:off x="1130300" y="5849607"/>
          <a:ext cx="889000" cy="53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123088</xdr:rowOff>
    </xdr:from>
    <xdr:to>
      <xdr:col>10</xdr:col>
      <xdr:colOff>165100</xdr:colOff>
      <xdr:row>35</xdr:row>
      <xdr:rowOff>53238</xdr:rowOff>
    </xdr:to>
    <xdr:sp macro="" textlink="">
      <xdr:nvSpPr>
        <xdr:cNvPr id="71" name="フローチャート: 判断 70"/>
        <xdr:cNvSpPr/>
      </xdr:nvSpPr>
      <xdr:spPr>
        <a:xfrm>
          <a:off x="1968500" y="595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44365</xdr:rowOff>
    </xdr:from>
    <xdr:ext cx="534377" cy="259045"/>
    <xdr:sp macro="" textlink="">
      <xdr:nvSpPr>
        <xdr:cNvPr id="72" name="テキスト ボックス 71"/>
        <xdr:cNvSpPr txBox="1"/>
      </xdr:nvSpPr>
      <xdr:spPr>
        <a:xfrm>
          <a:off x="1752111" y="6045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330</xdr:rowOff>
    </xdr:from>
    <xdr:to>
      <xdr:col>6</xdr:col>
      <xdr:colOff>38100</xdr:colOff>
      <xdr:row>35</xdr:row>
      <xdr:rowOff>101930</xdr:rowOff>
    </xdr:to>
    <xdr:sp macro="" textlink="">
      <xdr:nvSpPr>
        <xdr:cNvPr id="73" name="フローチャート: 判断 72"/>
        <xdr:cNvSpPr/>
      </xdr:nvSpPr>
      <xdr:spPr>
        <a:xfrm>
          <a:off x="1079500" y="6001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93057</xdr:rowOff>
    </xdr:from>
    <xdr:ext cx="534377" cy="259045"/>
    <xdr:sp macro="" textlink="">
      <xdr:nvSpPr>
        <xdr:cNvPr id="74" name="テキスト ボックス 73"/>
        <xdr:cNvSpPr txBox="1"/>
      </xdr:nvSpPr>
      <xdr:spPr>
        <a:xfrm>
          <a:off x="863111" y="6093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156870</xdr:rowOff>
    </xdr:from>
    <xdr:to>
      <xdr:col>24</xdr:col>
      <xdr:colOff>114300</xdr:colOff>
      <xdr:row>33</xdr:row>
      <xdr:rowOff>87020</xdr:rowOff>
    </xdr:to>
    <xdr:sp macro="" textlink="">
      <xdr:nvSpPr>
        <xdr:cNvPr id="80" name="楕円 79"/>
        <xdr:cNvSpPr/>
      </xdr:nvSpPr>
      <xdr:spPr>
        <a:xfrm>
          <a:off x="4584700" y="5643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8297</xdr:rowOff>
    </xdr:from>
    <xdr:ext cx="599010" cy="259045"/>
    <xdr:sp macro="" textlink="">
      <xdr:nvSpPr>
        <xdr:cNvPr id="81" name="人件費該当値テキスト"/>
        <xdr:cNvSpPr txBox="1"/>
      </xdr:nvSpPr>
      <xdr:spPr>
        <a:xfrm>
          <a:off x="4686300" y="54946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103810</xdr:rowOff>
    </xdr:from>
    <xdr:to>
      <xdr:col>20</xdr:col>
      <xdr:colOff>38100</xdr:colOff>
      <xdr:row>34</xdr:row>
      <xdr:rowOff>33960</xdr:rowOff>
    </xdr:to>
    <xdr:sp macro="" textlink="">
      <xdr:nvSpPr>
        <xdr:cNvPr id="82" name="楕円 81"/>
        <xdr:cNvSpPr/>
      </xdr:nvSpPr>
      <xdr:spPr>
        <a:xfrm>
          <a:off x="3746500" y="5761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32</xdr:row>
      <xdr:rowOff>50487</xdr:rowOff>
    </xdr:from>
    <xdr:ext cx="599010" cy="259045"/>
    <xdr:sp macro="" textlink="">
      <xdr:nvSpPr>
        <xdr:cNvPr id="83" name="テキスト ボックス 82"/>
        <xdr:cNvSpPr txBox="1"/>
      </xdr:nvSpPr>
      <xdr:spPr>
        <a:xfrm>
          <a:off x="3497795" y="5536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143396</xdr:rowOff>
    </xdr:from>
    <xdr:to>
      <xdr:col>15</xdr:col>
      <xdr:colOff>101600</xdr:colOff>
      <xdr:row>34</xdr:row>
      <xdr:rowOff>73546</xdr:rowOff>
    </xdr:to>
    <xdr:sp macro="" textlink="">
      <xdr:nvSpPr>
        <xdr:cNvPr id="84" name="楕円 83"/>
        <xdr:cNvSpPr/>
      </xdr:nvSpPr>
      <xdr:spPr>
        <a:xfrm>
          <a:off x="2857500" y="5801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32</xdr:row>
      <xdr:rowOff>90073</xdr:rowOff>
    </xdr:from>
    <xdr:ext cx="534377" cy="259045"/>
    <xdr:sp macro="" textlink="">
      <xdr:nvSpPr>
        <xdr:cNvPr id="85" name="テキスト ボックス 84"/>
        <xdr:cNvSpPr txBox="1"/>
      </xdr:nvSpPr>
      <xdr:spPr>
        <a:xfrm>
          <a:off x="2641111" y="5576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140957</xdr:rowOff>
    </xdr:from>
    <xdr:to>
      <xdr:col>10</xdr:col>
      <xdr:colOff>165100</xdr:colOff>
      <xdr:row>34</xdr:row>
      <xdr:rowOff>71107</xdr:rowOff>
    </xdr:to>
    <xdr:sp macro="" textlink="">
      <xdr:nvSpPr>
        <xdr:cNvPr id="86" name="楕円 85"/>
        <xdr:cNvSpPr/>
      </xdr:nvSpPr>
      <xdr:spPr>
        <a:xfrm>
          <a:off x="1968500" y="5798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32</xdr:row>
      <xdr:rowOff>87634</xdr:rowOff>
    </xdr:from>
    <xdr:ext cx="534377" cy="259045"/>
    <xdr:sp macro="" textlink="">
      <xdr:nvSpPr>
        <xdr:cNvPr id="87" name="テキスト ボックス 86"/>
        <xdr:cNvSpPr txBox="1"/>
      </xdr:nvSpPr>
      <xdr:spPr>
        <a:xfrm>
          <a:off x="1752111" y="5574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23292</xdr:rowOff>
    </xdr:from>
    <xdr:to>
      <xdr:col>6</xdr:col>
      <xdr:colOff>38100</xdr:colOff>
      <xdr:row>34</xdr:row>
      <xdr:rowOff>124892</xdr:rowOff>
    </xdr:to>
    <xdr:sp macro="" textlink="">
      <xdr:nvSpPr>
        <xdr:cNvPr id="88" name="楕円 87"/>
        <xdr:cNvSpPr/>
      </xdr:nvSpPr>
      <xdr:spPr>
        <a:xfrm>
          <a:off x="1079500" y="5852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32</xdr:row>
      <xdr:rowOff>141419</xdr:rowOff>
    </xdr:from>
    <xdr:ext cx="534377" cy="259045"/>
    <xdr:sp macro="" textlink="">
      <xdr:nvSpPr>
        <xdr:cNvPr id="89" name="テキスト ボックス 88"/>
        <xdr:cNvSpPr txBox="1"/>
      </xdr:nvSpPr>
      <xdr:spPr>
        <a:xfrm>
          <a:off x="863111" y="5627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110828</xdr:rowOff>
    </xdr:from>
    <xdr:to>
      <xdr:col>24</xdr:col>
      <xdr:colOff>62865</xdr:colOff>
      <xdr:row>58</xdr:row>
      <xdr:rowOff>165227</xdr:rowOff>
    </xdr:to>
    <xdr:cxnSp macro="">
      <xdr:nvCxnSpPr>
        <xdr:cNvPr id="114" name="直線コネクタ 113"/>
        <xdr:cNvCxnSpPr/>
      </xdr:nvCxnSpPr>
      <xdr:spPr>
        <a:xfrm flipV="1">
          <a:off x="4633595" y="8854778"/>
          <a:ext cx="1270" cy="12545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169054</xdr:rowOff>
    </xdr:from>
    <xdr:ext cx="534377" cy="259045"/>
    <xdr:sp macro="" textlink="">
      <xdr:nvSpPr>
        <xdr:cNvPr id="115" name="物件費最小値テキスト"/>
        <xdr:cNvSpPr txBox="1"/>
      </xdr:nvSpPr>
      <xdr:spPr>
        <a:xfrm>
          <a:off x="4686300" y="10113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165227</xdr:rowOff>
    </xdr:from>
    <xdr:to>
      <xdr:col>24</xdr:col>
      <xdr:colOff>152400</xdr:colOff>
      <xdr:row>58</xdr:row>
      <xdr:rowOff>165227</xdr:rowOff>
    </xdr:to>
    <xdr:cxnSp macro="">
      <xdr:nvCxnSpPr>
        <xdr:cNvPr id="116" name="直線コネクタ 115"/>
        <xdr:cNvCxnSpPr/>
      </xdr:nvCxnSpPr>
      <xdr:spPr>
        <a:xfrm>
          <a:off x="4546600" y="10109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57505</xdr:rowOff>
    </xdr:from>
    <xdr:ext cx="599010" cy="259045"/>
    <xdr:sp macro="" textlink="">
      <xdr:nvSpPr>
        <xdr:cNvPr id="117" name="物件費最大値テキスト"/>
        <xdr:cNvSpPr txBox="1"/>
      </xdr:nvSpPr>
      <xdr:spPr>
        <a:xfrm>
          <a:off x="4686300" y="86300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110828</xdr:rowOff>
    </xdr:from>
    <xdr:to>
      <xdr:col>24</xdr:col>
      <xdr:colOff>152400</xdr:colOff>
      <xdr:row>51</xdr:row>
      <xdr:rowOff>110828</xdr:rowOff>
    </xdr:to>
    <xdr:cxnSp macro="">
      <xdr:nvCxnSpPr>
        <xdr:cNvPr id="118" name="直線コネクタ 117"/>
        <xdr:cNvCxnSpPr/>
      </xdr:nvCxnSpPr>
      <xdr:spPr>
        <a:xfrm>
          <a:off x="4546600" y="88547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74869</xdr:rowOff>
    </xdr:from>
    <xdr:to>
      <xdr:col>24</xdr:col>
      <xdr:colOff>63500</xdr:colOff>
      <xdr:row>57</xdr:row>
      <xdr:rowOff>93721</xdr:rowOff>
    </xdr:to>
    <xdr:cxnSp macro="">
      <xdr:nvCxnSpPr>
        <xdr:cNvPr id="119" name="直線コネクタ 118"/>
        <xdr:cNvCxnSpPr/>
      </xdr:nvCxnSpPr>
      <xdr:spPr>
        <a:xfrm flipV="1">
          <a:off x="3797300" y="9847519"/>
          <a:ext cx="838200" cy="18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31859</xdr:rowOff>
    </xdr:from>
    <xdr:ext cx="534377" cy="259045"/>
    <xdr:sp macro="" textlink="">
      <xdr:nvSpPr>
        <xdr:cNvPr id="120" name="物件費平均値テキスト"/>
        <xdr:cNvSpPr txBox="1"/>
      </xdr:nvSpPr>
      <xdr:spPr>
        <a:xfrm>
          <a:off x="4686300" y="96330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8982</xdr:rowOff>
    </xdr:from>
    <xdr:to>
      <xdr:col>24</xdr:col>
      <xdr:colOff>114300</xdr:colOff>
      <xdr:row>57</xdr:row>
      <xdr:rowOff>110582</xdr:rowOff>
    </xdr:to>
    <xdr:sp macro="" textlink="">
      <xdr:nvSpPr>
        <xdr:cNvPr id="121" name="フローチャート: 判断 120"/>
        <xdr:cNvSpPr/>
      </xdr:nvSpPr>
      <xdr:spPr>
        <a:xfrm>
          <a:off x="4584700" y="9781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31077</xdr:rowOff>
    </xdr:from>
    <xdr:to>
      <xdr:col>19</xdr:col>
      <xdr:colOff>177800</xdr:colOff>
      <xdr:row>57</xdr:row>
      <xdr:rowOff>93721</xdr:rowOff>
    </xdr:to>
    <xdr:cxnSp macro="">
      <xdr:nvCxnSpPr>
        <xdr:cNvPr id="122" name="直線コネクタ 121"/>
        <xdr:cNvCxnSpPr/>
      </xdr:nvCxnSpPr>
      <xdr:spPr>
        <a:xfrm>
          <a:off x="2908300" y="9803727"/>
          <a:ext cx="889000" cy="62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69286</xdr:rowOff>
    </xdr:from>
    <xdr:to>
      <xdr:col>20</xdr:col>
      <xdr:colOff>38100</xdr:colOff>
      <xdr:row>57</xdr:row>
      <xdr:rowOff>170886</xdr:rowOff>
    </xdr:to>
    <xdr:sp macro="" textlink="">
      <xdr:nvSpPr>
        <xdr:cNvPr id="123" name="フローチャート: 判断 122"/>
        <xdr:cNvSpPr/>
      </xdr:nvSpPr>
      <xdr:spPr>
        <a:xfrm>
          <a:off x="3746500" y="9841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162013</xdr:rowOff>
    </xdr:from>
    <xdr:ext cx="534377" cy="259045"/>
    <xdr:sp macro="" textlink="">
      <xdr:nvSpPr>
        <xdr:cNvPr id="124" name="テキスト ボックス 123"/>
        <xdr:cNvSpPr txBox="1"/>
      </xdr:nvSpPr>
      <xdr:spPr>
        <a:xfrm>
          <a:off x="3530111" y="9934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31077</xdr:rowOff>
    </xdr:from>
    <xdr:to>
      <xdr:col>15</xdr:col>
      <xdr:colOff>50800</xdr:colOff>
      <xdr:row>57</xdr:row>
      <xdr:rowOff>81323</xdr:rowOff>
    </xdr:to>
    <xdr:cxnSp macro="">
      <xdr:nvCxnSpPr>
        <xdr:cNvPr id="125" name="直線コネクタ 124"/>
        <xdr:cNvCxnSpPr/>
      </xdr:nvCxnSpPr>
      <xdr:spPr>
        <a:xfrm flipV="1">
          <a:off x="2019300" y="9803727"/>
          <a:ext cx="889000" cy="50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49246</xdr:rowOff>
    </xdr:from>
    <xdr:to>
      <xdr:col>15</xdr:col>
      <xdr:colOff>101600</xdr:colOff>
      <xdr:row>57</xdr:row>
      <xdr:rowOff>150846</xdr:rowOff>
    </xdr:to>
    <xdr:sp macro="" textlink="">
      <xdr:nvSpPr>
        <xdr:cNvPr id="126" name="フローチャート: 判断 125"/>
        <xdr:cNvSpPr/>
      </xdr:nvSpPr>
      <xdr:spPr>
        <a:xfrm>
          <a:off x="2857500" y="9821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141973</xdr:rowOff>
    </xdr:from>
    <xdr:ext cx="534377" cy="259045"/>
    <xdr:sp macro="" textlink="">
      <xdr:nvSpPr>
        <xdr:cNvPr id="127" name="テキスト ボックス 126"/>
        <xdr:cNvSpPr txBox="1"/>
      </xdr:nvSpPr>
      <xdr:spPr>
        <a:xfrm>
          <a:off x="2641111" y="9914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81323</xdr:rowOff>
    </xdr:from>
    <xdr:to>
      <xdr:col>10</xdr:col>
      <xdr:colOff>114300</xdr:colOff>
      <xdr:row>57</xdr:row>
      <xdr:rowOff>121465</xdr:rowOff>
    </xdr:to>
    <xdr:cxnSp macro="">
      <xdr:nvCxnSpPr>
        <xdr:cNvPr id="128" name="直線コネクタ 127"/>
        <xdr:cNvCxnSpPr/>
      </xdr:nvCxnSpPr>
      <xdr:spPr>
        <a:xfrm flipV="1">
          <a:off x="1130300" y="9853973"/>
          <a:ext cx="889000" cy="40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103301</xdr:rowOff>
    </xdr:from>
    <xdr:to>
      <xdr:col>10</xdr:col>
      <xdr:colOff>165100</xdr:colOff>
      <xdr:row>58</xdr:row>
      <xdr:rowOff>33451</xdr:rowOff>
    </xdr:to>
    <xdr:sp macro="" textlink="">
      <xdr:nvSpPr>
        <xdr:cNvPr id="129" name="フローチャート: 判断 128"/>
        <xdr:cNvSpPr/>
      </xdr:nvSpPr>
      <xdr:spPr>
        <a:xfrm>
          <a:off x="1968500" y="9875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24578</xdr:rowOff>
    </xdr:from>
    <xdr:ext cx="534377" cy="259045"/>
    <xdr:sp macro="" textlink="">
      <xdr:nvSpPr>
        <xdr:cNvPr id="130" name="テキスト ボックス 129"/>
        <xdr:cNvSpPr txBox="1"/>
      </xdr:nvSpPr>
      <xdr:spPr>
        <a:xfrm>
          <a:off x="1752111" y="9968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154714</xdr:rowOff>
    </xdr:from>
    <xdr:to>
      <xdr:col>6</xdr:col>
      <xdr:colOff>38100</xdr:colOff>
      <xdr:row>58</xdr:row>
      <xdr:rowOff>84864</xdr:rowOff>
    </xdr:to>
    <xdr:sp macro="" textlink="">
      <xdr:nvSpPr>
        <xdr:cNvPr id="131" name="フローチャート: 判断 130"/>
        <xdr:cNvSpPr/>
      </xdr:nvSpPr>
      <xdr:spPr>
        <a:xfrm>
          <a:off x="1079500" y="992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75991</xdr:rowOff>
    </xdr:from>
    <xdr:ext cx="534377" cy="259045"/>
    <xdr:sp macro="" textlink="">
      <xdr:nvSpPr>
        <xdr:cNvPr id="132" name="テキスト ボックス 131"/>
        <xdr:cNvSpPr txBox="1"/>
      </xdr:nvSpPr>
      <xdr:spPr>
        <a:xfrm>
          <a:off x="863111" y="10020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24069</xdr:rowOff>
    </xdr:from>
    <xdr:to>
      <xdr:col>24</xdr:col>
      <xdr:colOff>114300</xdr:colOff>
      <xdr:row>57</xdr:row>
      <xdr:rowOff>125669</xdr:rowOff>
    </xdr:to>
    <xdr:sp macro="" textlink="">
      <xdr:nvSpPr>
        <xdr:cNvPr id="138" name="楕円 137"/>
        <xdr:cNvSpPr/>
      </xdr:nvSpPr>
      <xdr:spPr>
        <a:xfrm>
          <a:off x="4584700" y="9796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2496</xdr:rowOff>
    </xdr:from>
    <xdr:ext cx="534377" cy="259045"/>
    <xdr:sp macro="" textlink="">
      <xdr:nvSpPr>
        <xdr:cNvPr id="139" name="物件費該当値テキスト"/>
        <xdr:cNvSpPr txBox="1"/>
      </xdr:nvSpPr>
      <xdr:spPr>
        <a:xfrm>
          <a:off x="4686300" y="9775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42921</xdr:rowOff>
    </xdr:from>
    <xdr:to>
      <xdr:col>20</xdr:col>
      <xdr:colOff>38100</xdr:colOff>
      <xdr:row>57</xdr:row>
      <xdr:rowOff>144521</xdr:rowOff>
    </xdr:to>
    <xdr:sp macro="" textlink="">
      <xdr:nvSpPr>
        <xdr:cNvPr id="140" name="楕円 139"/>
        <xdr:cNvSpPr/>
      </xdr:nvSpPr>
      <xdr:spPr>
        <a:xfrm>
          <a:off x="3746500" y="9815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161048</xdr:rowOff>
    </xdr:from>
    <xdr:ext cx="534377" cy="259045"/>
    <xdr:sp macro="" textlink="">
      <xdr:nvSpPr>
        <xdr:cNvPr id="141" name="テキスト ボックス 140"/>
        <xdr:cNvSpPr txBox="1"/>
      </xdr:nvSpPr>
      <xdr:spPr>
        <a:xfrm>
          <a:off x="3530111" y="9590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151727</xdr:rowOff>
    </xdr:from>
    <xdr:to>
      <xdr:col>15</xdr:col>
      <xdr:colOff>101600</xdr:colOff>
      <xdr:row>57</xdr:row>
      <xdr:rowOff>81877</xdr:rowOff>
    </xdr:to>
    <xdr:sp macro="" textlink="">
      <xdr:nvSpPr>
        <xdr:cNvPr id="142" name="楕円 141"/>
        <xdr:cNvSpPr/>
      </xdr:nvSpPr>
      <xdr:spPr>
        <a:xfrm>
          <a:off x="2857500" y="9752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98404</xdr:rowOff>
    </xdr:from>
    <xdr:ext cx="534377" cy="259045"/>
    <xdr:sp macro="" textlink="">
      <xdr:nvSpPr>
        <xdr:cNvPr id="143" name="テキスト ボックス 142"/>
        <xdr:cNvSpPr txBox="1"/>
      </xdr:nvSpPr>
      <xdr:spPr>
        <a:xfrm>
          <a:off x="2641111" y="9528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30523</xdr:rowOff>
    </xdr:from>
    <xdr:to>
      <xdr:col>10</xdr:col>
      <xdr:colOff>165100</xdr:colOff>
      <xdr:row>57</xdr:row>
      <xdr:rowOff>132123</xdr:rowOff>
    </xdr:to>
    <xdr:sp macro="" textlink="">
      <xdr:nvSpPr>
        <xdr:cNvPr id="144" name="楕円 143"/>
        <xdr:cNvSpPr/>
      </xdr:nvSpPr>
      <xdr:spPr>
        <a:xfrm>
          <a:off x="1968500" y="9803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148650</xdr:rowOff>
    </xdr:from>
    <xdr:ext cx="534377" cy="259045"/>
    <xdr:sp macro="" textlink="">
      <xdr:nvSpPr>
        <xdr:cNvPr id="145" name="テキスト ボックス 144"/>
        <xdr:cNvSpPr txBox="1"/>
      </xdr:nvSpPr>
      <xdr:spPr>
        <a:xfrm>
          <a:off x="1752111" y="9578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70665</xdr:rowOff>
    </xdr:from>
    <xdr:to>
      <xdr:col>6</xdr:col>
      <xdr:colOff>38100</xdr:colOff>
      <xdr:row>58</xdr:row>
      <xdr:rowOff>815</xdr:rowOff>
    </xdr:to>
    <xdr:sp macro="" textlink="">
      <xdr:nvSpPr>
        <xdr:cNvPr id="146" name="楕円 145"/>
        <xdr:cNvSpPr/>
      </xdr:nvSpPr>
      <xdr:spPr>
        <a:xfrm>
          <a:off x="1079500" y="9843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17342</xdr:rowOff>
    </xdr:from>
    <xdr:ext cx="534377" cy="259045"/>
    <xdr:sp macro="" textlink="">
      <xdr:nvSpPr>
        <xdr:cNvPr id="147" name="テキスト ボックス 146"/>
        <xdr:cNvSpPr txBox="1"/>
      </xdr:nvSpPr>
      <xdr:spPr>
        <a:xfrm>
          <a:off x="863111" y="9618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1" name="テキスト ボックス 160"/>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33286</xdr:rowOff>
    </xdr:from>
    <xdr:to>
      <xdr:col>24</xdr:col>
      <xdr:colOff>62865</xdr:colOff>
      <xdr:row>79</xdr:row>
      <xdr:rowOff>25152</xdr:rowOff>
    </xdr:to>
    <xdr:cxnSp macro="">
      <xdr:nvCxnSpPr>
        <xdr:cNvPr id="171" name="直線コネクタ 170"/>
        <xdr:cNvCxnSpPr/>
      </xdr:nvCxnSpPr>
      <xdr:spPr>
        <a:xfrm flipV="1">
          <a:off x="4633595" y="12034786"/>
          <a:ext cx="1270" cy="15349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28979</xdr:rowOff>
    </xdr:from>
    <xdr:ext cx="469744" cy="259045"/>
    <xdr:sp macro="" textlink="">
      <xdr:nvSpPr>
        <xdr:cNvPr id="172" name="維持補修費最小値テキスト"/>
        <xdr:cNvSpPr txBox="1"/>
      </xdr:nvSpPr>
      <xdr:spPr>
        <a:xfrm>
          <a:off x="4686300" y="13573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25152</xdr:rowOff>
    </xdr:from>
    <xdr:to>
      <xdr:col>24</xdr:col>
      <xdr:colOff>152400</xdr:colOff>
      <xdr:row>79</xdr:row>
      <xdr:rowOff>25152</xdr:rowOff>
    </xdr:to>
    <xdr:cxnSp macro="">
      <xdr:nvCxnSpPr>
        <xdr:cNvPr id="173" name="直線コネクタ 172"/>
        <xdr:cNvCxnSpPr/>
      </xdr:nvCxnSpPr>
      <xdr:spPr>
        <a:xfrm>
          <a:off x="4546600" y="135697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151413</xdr:rowOff>
    </xdr:from>
    <xdr:ext cx="534377" cy="259045"/>
    <xdr:sp macro="" textlink="">
      <xdr:nvSpPr>
        <xdr:cNvPr id="174" name="維持補修費最大値テキスト"/>
        <xdr:cNvSpPr txBox="1"/>
      </xdr:nvSpPr>
      <xdr:spPr>
        <a:xfrm>
          <a:off x="4686300" y="11810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33286</xdr:rowOff>
    </xdr:from>
    <xdr:to>
      <xdr:col>24</xdr:col>
      <xdr:colOff>152400</xdr:colOff>
      <xdr:row>70</xdr:row>
      <xdr:rowOff>33286</xdr:rowOff>
    </xdr:to>
    <xdr:cxnSp macro="">
      <xdr:nvCxnSpPr>
        <xdr:cNvPr id="175" name="直線コネクタ 174"/>
        <xdr:cNvCxnSpPr/>
      </xdr:nvCxnSpPr>
      <xdr:spPr>
        <a:xfrm>
          <a:off x="4546600" y="12034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25495</xdr:rowOff>
    </xdr:from>
    <xdr:to>
      <xdr:col>24</xdr:col>
      <xdr:colOff>63500</xdr:colOff>
      <xdr:row>78</xdr:row>
      <xdr:rowOff>73234</xdr:rowOff>
    </xdr:to>
    <xdr:cxnSp macro="">
      <xdr:nvCxnSpPr>
        <xdr:cNvPr id="176" name="直線コネクタ 175"/>
        <xdr:cNvCxnSpPr/>
      </xdr:nvCxnSpPr>
      <xdr:spPr>
        <a:xfrm flipV="1">
          <a:off x="3797300" y="13398595"/>
          <a:ext cx="838200" cy="47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160774</xdr:rowOff>
    </xdr:from>
    <xdr:ext cx="534377" cy="259045"/>
    <xdr:sp macro="" textlink="">
      <xdr:nvSpPr>
        <xdr:cNvPr id="177" name="維持補修費平均値テキスト"/>
        <xdr:cNvSpPr txBox="1"/>
      </xdr:nvSpPr>
      <xdr:spPr>
        <a:xfrm>
          <a:off x="4686300" y="131909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137897</xdr:rowOff>
    </xdr:from>
    <xdr:to>
      <xdr:col>24</xdr:col>
      <xdr:colOff>114300</xdr:colOff>
      <xdr:row>78</xdr:row>
      <xdr:rowOff>68047</xdr:rowOff>
    </xdr:to>
    <xdr:sp macro="" textlink="">
      <xdr:nvSpPr>
        <xdr:cNvPr id="178" name="フローチャート: 判断 177"/>
        <xdr:cNvSpPr/>
      </xdr:nvSpPr>
      <xdr:spPr>
        <a:xfrm>
          <a:off x="4584700" y="1333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73234</xdr:rowOff>
    </xdr:from>
    <xdr:to>
      <xdr:col>19</xdr:col>
      <xdr:colOff>177800</xdr:colOff>
      <xdr:row>78</xdr:row>
      <xdr:rowOff>101333</xdr:rowOff>
    </xdr:to>
    <xdr:cxnSp macro="">
      <xdr:nvCxnSpPr>
        <xdr:cNvPr id="179" name="直線コネクタ 178"/>
        <xdr:cNvCxnSpPr/>
      </xdr:nvCxnSpPr>
      <xdr:spPr>
        <a:xfrm flipV="1">
          <a:off x="2908300" y="13446334"/>
          <a:ext cx="889000" cy="28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15596</xdr:rowOff>
    </xdr:from>
    <xdr:to>
      <xdr:col>20</xdr:col>
      <xdr:colOff>38100</xdr:colOff>
      <xdr:row>78</xdr:row>
      <xdr:rowOff>117196</xdr:rowOff>
    </xdr:to>
    <xdr:sp macro="" textlink="">
      <xdr:nvSpPr>
        <xdr:cNvPr id="180" name="フローチャート: 判断 179"/>
        <xdr:cNvSpPr/>
      </xdr:nvSpPr>
      <xdr:spPr>
        <a:xfrm>
          <a:off x="3746500" y="1338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133723</xdr:rowOff>
    </xdr:from>
    <xdr:ext cx="469744" cy="259045"/>
    <xdr:sp macro="" textlink="">
      <xdr:nvSpPr>
        <xdr:cNvPr id="181" name="テキスト ボックス 180"/>
        <xdr:cNvSpPr txBox="1"/>
      </xdr:nvSpPr>
      <xdr:spPr>
        <a:xfrm>
          <a:off x="3562428" y="13163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19114</xdr:rowOff>
    </xdr:from>
    <xdr:to>
      <xdr:col>15</xdr:col>
      <xdr:colOff>50800</xdr:colOff>
      <xdr:row>78</xdr:row>
      <xdr:rowOff>101333</xdr:rowOff>
    </xdr:to>
    <xdr:cxnSp macro="">
      <xdr:nvCxnSpPr>
        <xdr:cNvPr id="182" name="直線コネクタ 181"/>
        <xdr:cNvCxnSpPr/>
      </xdr:nvCxnSpPr>
      <xdr:spPr>
        <a:xfrm>
          <a:off x="2019300" y="13392214"/>
          <a:ext cx="889000" cy="82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12852</xdr:rowOff>
    </xdr:from>
    <xdr:to>
      <xdr:col>15</xdr:col>
      <xdr:colOff>101600</xdr:colOff>
      <xdr:row>78</xdr:row>
      <xdr:rowOff>114452</xdr:rowOff>
    </xdr:to>
    <xdr:sp macro="" textlink="">
      <xdr:nvSpPr>
        <xdr:cNvPr id="183" name="フローチャート: 判断 182"/>
        <xdr:cNvSpPr/>
      </xdr:nvSpPr>
      <xdr:spPr>
        <a:xfrm>
          <a:off x="2857500" y="13385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130979</xdr:rowOff>
    </xdr:from>
    <xdr:ext cx="469744" cy="259045"/>
    <xdr:sp macro="" textlink="">
      <xdr:nvSpPr>
        <xdr:cNvPr id="184" name="テキスト ボックス 183"/>
        <xdr:cNvSpPr txBox="1"/>
      </xdr:nvSpPr>
      <xdr:spPr>
        <a:xfrm>
          <a:off x="2673428" y="13161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19114</xdr:rowOff>
    </xdr:from>
    <xdr:to>
      <xdr:col>10</xdr:col>
      <xdr:colOff>114300</xdr:colOff>
      <xdr:row>78</xdr:row>
      <xdr:rowOff>93084</xdr:rowOff>
    </xdr:to>
    <xdr:cxnSp macro="">
      <xdr:nvCxnSpPr>
        <xdr:cNvPr id="185" name="直線コネクタ 184"/>
        <xdr:cNvCxnSpPr/>
      </xdr:nvCxnSpPr>
      <xdr:spPr>
        <a:xfrm flipV="1">
          <a:off x="1130300" y="13392214"/>
          <a:ext cx="889000" cy="73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170511</xdr:rowOff>
    </xdr:from>
    <xdr:to>
      <xdr:col>10</xdr:col>
      <xdr:colOff>165100</xdr:colOff>
      <xdr:row>78</xdr:row>
      <xdr:rowOff>100661</xdr:rowOff>
    </xdr:to>
    <xdr:sp macro="" textlink="">
      <xdr:nvSpPr>
        <xdr:cNvPr id="186" name="フローチャート: 判断 185"/>
        <xdr:cNvSpPr/>
      </xdr:nvSpPr>
      <xdr:spPr>
        <a:xfrm>
          <a:off x="1968500" y="13372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91788</xdr:rowOff>
    </xdr:from>
    <xdr:ext cx="469744" cy="259045"/>
    <xdr:sp macro="" textlink="">
      <xdr:nvSpPr>
        <xdr:cNvPr id="187" name="テキスト ボックス 186"/>
        <xdr:cNvSpPr txBox="1"/>
      </xdr:nvSpPr>
      <xdr:spPr>
        <a:xfrm>
          <a:off x="1784428" y="13464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10909</xdr:rowOff>
    </xdr:from>
    <xdr:to>
      <xdr:col>6</xdr:col>
      <xdr:colOff>38100</xdr:colOff>
      <xdr:row>78</xdr:row>
      <xdr:rowOff>112509</xdr:rowOff>
    </xdr:to>
    <xdr:sp macro="" textlink="">
      <xdr:nvSpPr>
        <xdr:cNvPr id="188" name="フローチャート: 判断 187"/>
        <xdr:cNvSpPr/>
      </xdr:nvSpPr>
      <xdr:spPr>
        <a:xfrm>
          <a:off x="1079500" y="13384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129036</xdr:rowOff>
    </xdr:from>
    <xdr:ext cx="469744" cy="259045"/>
    <xdr:sp macro="" textlink="">
      <xdr:nvSpPr>
        <xdr:cNvPr id="189" name="テキスト ボックス 188"/>
        <xdr:cNvSpPr txBox="1"/>
      </xdr:nvSpPr>
      <xdr:spPr>
        <a:xfrm>
          <a:off x="895428" y="13159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146145</xdr:rowOff>
    </xdr:from>
    <xdr:to>
      <xdr:col>24</xdr:col>
      <xdr:colOff>114300</xdr:colOff>
      <xdr:row>78</xdr:row>
      <xdr:rowOff>76295</xdr:rowOff>
    </xdr:to>
    <xdr:sp macro="" textlink="">
      <xdr:nvSpPr>
        <xdr:cNvPr id="195" name="楕円 194"/>
        <xdr:cNvSpPr/>
      </xdr:nvSpPr>
      <xdr:spPr>
        <a:xfrm>
          <a:off x="4584700" y="13347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124572</xdr:rowOff>
    </xdr:from>
    <xdr:ext cx="469744" cy="259045"/>
    <xdr:sp macro="" textlink="">
      <xdr:nvSpPr>
        <xdr:cNvPr id="196" name="維持補修費該当値テキスト"/>
        <xdr:cNvSpPr txBox="1"/>
      </xdr:nvSpPr>
      <xdr:spPr>
        <a:xfrm>
          <a:off x="4686300" y="13326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22434</xdr:rowOff>
    </xdr:from>
    <xdr:to>
      <xdr:col>20</xdr:col>
      <xdr:colOff>38100</xdr:colOff>
      <xdr:row>78</xdr:row>
      <xdr:rowOff>124034</xdr:rowOff>
    </xdr:to>
    <xdr:sp macro="" textlink="">
      <xdr:nvSpPr>
        <xdr:cNvPr id="197" name="楕円 196"/>
        <xdr:cNvSpPr/>
      </xdr:nvSpPr>
      <xdr:spPr>
        <a:xfrm>
          <a:off x="3746500" y="13395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115161</xdr:rowOff>
    </xdr:from>
    <xdr:ext cx="469744" cy="259045"/>
    <xdr:sp macro="" textlink="">
      <xdr:nvSpPr>
        <xdr:cNvPr id="198" name="テキスト ボックス 197"/>
        <xdr:cNvSpPr txBox="1"/>
      </xdr:nvSpPr>
      <xdr:spPr>
        <a:xfrm>
          <a:off x="3562428" y="13488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50533</xdr:rowOff>
    </xdr:from>
    <xdr:to>
      <xdr:col>15</xdr:col>
      <xdr:colOff>101600</xdr:colOff>
      <xdr:row>78</xdr:row>
      <xdr:rowOff>152133</xdr:rowOff>
    </xdr:to>
    <xdr:sp macro="" textlink="">
      <xdr:nvSpPr>
        <xdr:cNvPr id="199" name="楕円 198"/>
        <xdr:cNvSpPr/>
      </xdr:nvSpPr>
      <xdr:spPr>
        <a:xfrm>
          <a:off x="2857500" y="13423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143260</xdr:rowOff>
    </xdr:from>
    <xdr:ext cx="469744" cy="259045"/>
    <xdr:sp macro="" textlink="">
      <xdr:nvSpPr>
        <xdr:cNvPr id="200" name="テキスト ボックス 199"/>
        <xdr:cNvSpPr txBox="1"/>
      </xdr:nvSpPr>
      <xdr:spPr>
        <a:xfrm>
          <a:off x="2673428" y="13516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139764</xdr:rowOff>
    </xdr:from>
    <xdr:to>
      <xdr:col>10</xdr:col>
      <xdr:colOff>165100</xdr:colOff>
      <xdr:row>78</xdr:row>
      <xdr:rowOff>69914</xdr:rowOff>
    </xdr:to>
    <xdr:sp macro="" textlink="">
      <xdr:nvSpPr>
        <xdr:cNvPr id="201" name="楕円 200"/>
        <xdr:cNvSpPr/>
      </xdr:nvSpPr>
      <xdr:spPr>
        <a:xfrm>
          <a:off x="1968500" y="13341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86441</xdr:rowOff>
    </xdr:from>
    <xdr:ext cx="534377" cy="259045"/>
    <xdr:sp macro="" textlink="">
      <xdr:nvSpPr>
        <xdr:cNvPr id="202" name="テキスト ボックス 201"/>
        <xdr:cNvSpPr txBox="1"/>
      </xdr:nvSpPr>
      <xdr:spPr>
        <a:xfrm>
          <a:off x="1752111" y="13116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42284</xdr:rowOff>
    </xdr:from>
    <xdr:to>
      <xdr:col>6</xdr:col>
      <xdr:colOff>38100</xdr:colOff>
      <xdr:row>78</xdr:row>
      <xdr:rowOff>143884</xdr:rowOff>
    </xdr:to>
    <xdr:sp macro="" textlink="">
      <xdr:nvSpPr>
        <xdr:cNvPr id="203" name="楕円 202"/>
        <xdr:cNvSpPr/>
      </xdr:nvSpPr>
      <xdr:spPr>
        <a:xfrm>
          <a:off x="1079500" y="13415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135011</xdr:rowOff>
    </xdr:from>
    <xdr:ext cx="469744" cy="259045"/>
    <xdr:sp macro="" textlink="">
      <xdr:nvSpPr>
        <xdr:cNvPr id="204" name="テキスト ボックス 203"/>
        <xdr:cNvSpPr txBox="1"/>
      </xdr:nvSpPr>
      <xdr:spPr>
        <a:xfrm>
          <a:off x="895428" y="13508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125,290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21188</xdr:rowOff>
    </xdr:from>
    <xdr:to>
      <xdr:col>24</xdr:col>
      <xdr:colOff>62865</xdr:colOff>
      <xdr:row>99</xdr:row>
      <xdr:rowOff>22320</xdr:rowOff>
    </xdr:to>
    <xdr:cxnSp macro="">
      <xdr:nvCxnSpPr>
        <xdr:cNvPr id="231" name="直線コネクタ 230"/>
        <xdr:cNvCxnSpPr/>
      </xdr:nvCxnSpPr>
      <xdr:spPr>
        <a:xfrm flipV="1">
          <a:off x="4633595" y="15623138"/>
          <a:ext cx="1270" cy="1372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26147</xdr:rowOff>
    </xdr:from>
    <xdr:ext cx="534377" cy="259045"/>
    <xdr:sp macro="" textlink="">
      <xdr:nvSpPr>
        <xdr:cNvPr id="232" name="扶助費最小値テキスト"/>
        <xdr:cNvSpPr txBox="1"/>
      </xdr:nvSpPr>
      <xdr:spPr>
        <a:xfrm>
          <a:off x="4686300" y="16999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22320</xdr:rowOff>
    </xdr:from>
    <xdr:to>
      <xdr:col>24</xdr:col>
      <xdr:colOff>152400</xdr:colOff>
      <xdr:row>99</xdr:row>
      <xdr:rowOff>22320</xdr:rowOff>
    </xdr:to>
    <xdr:cxnSp macro="">
      <xdr:nvCxnSpPr>
        <xdr:cNvPr id="233" name="直線コネクタ 232"/>
        <xdr:cNvCxnSpPr/>
      </xdr:nvCxnSpPr>
      <xdr:spPr>
        <a:xfrm>
          <a:off x="4546600" y="16995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139315</xdr:rowOff>
    </xdr:from>
    <xdr:ext cx="599010" cy="259045"/>
    <xdr:sp macro="" textlink="">
      <xdr:nvSpPr>
        <xdr:cNvPr id="234" name="扶助費最大値テキスト"/>
        <xdr:cNvSpPr txBox="1"/>
      </xdr:nvSpPr>
      <xdr:spPr>
        <a:xfrm>
          <a:off x="4686300" y="15398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21188</xdr:rowOff>
    </xdr:from>
    <xdr:to>
      <xdr:col>24</xdr:col>
      <xdr:colOff>152400</xdr:colOff>
      <xdr:row>91</xdr:row>
      <xdr:rowOff>21188</xdr:rowOff>
    </xdr:to>
    <xdr:cxnSp macro="">
      <xdr:nvCxnSpPr>
        <xdr:cNvPr id="235" name="直線コネクタ 234"/>
        <xdr:cNvCxnSpPr/>
      </xdr:nvCxnSpPr>
      <xdr:spPr>
        <a:xfrm>
          <a:off x="4546600" y="15623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117286</xdr:rowOff>
    </xdr:from>
    <xdr:to>
      <xdr:col>24</xdr:col>
      <xdr:colOff>63500</xdr:colOff>
      <xdr:row>97</xdr:row>
      <xdr:rowOff>41326</xdr:rowOff>
    </xdr:to>
    <xdr:cxnSp macro="">
      <xdr:nvCxnSpPr>
        <xdr:cNvPr id="236" name="直線コネクタ 235"/>
        <xdr:cNvCxnSpPr/>
      </xdr:nvCxnSpPr>
      <xdr:spPr>
        <a:xfrm flipV="1">
          <a:off x="3797300" y="16576486"/>
          <a:ext cx="838200" cy="95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51785</xdr:rowOff>
    </xdr:from>
    <xdr:ext cx="599010" cy="259045"/>
    <xdr:sp macro="" textlink="">
      <xdr:nvSpPr>
        <xdr:cNvPr id="237" name="扶助費平均値テキスト"/>
        <xdr:cNvSpPr txBox="1"/>
      </xdr:nvSpPr>
      <xdr:spPr>
        <a:xfrm>
          <a:off x="4686300" y="1633953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28908</xdr:rowOff>
    </xdr:from>
    <xdr:to>
      <xdr:col>24</xdr:col>
      <xdr:colOff>114300</xdr:colOff>
      <xdr:row>96</xdr:row>
      <xdr:rowOff>130508</xdr:rowOff>
    </xdr:to>
    <xdr:sp macro="" textlink="">
      <xdr:nvSpPr>
        <xdr:cNvPr id="238" name="フローチャート: 判断 237"/>
        <xdr:cNvSpPr/>
      </xdr:nvSpPr>
      <xdr:spPr>
        <a:xfrm>
          <a:off x="4584700" y="1648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41326</xdr:rowOff>
    </xdr:from>
    <xdr:to>
      <xdr:col>19</xdr:col>
      <xdr:colOff>177800</xdr:colOff>
      <xdr:row>97</xdr:row>
      <xdr:rowOff>97464</xdr:rowOff>
    </xdr:to>
    <xdr:cxnSp macro="">
      <xdr:nvCxnSpPr>
        <xdr:cNvPr id="239" name="直線コネクタ 238"/>
        <xdr:cNvCxnSpPr/>
      </xdr:nvCxnSpPr>
      <xdr:spPr>
        <a:xfrm flipV="1">
          <a:off x="2908300" y="16671976"/>
          <a:ext cx="889000" cy="56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112370</xdr:rowOff>
    </xdr:from>
    <xdr:to>
      <xdr:col>20</xdr:col>
      <xdr:colOff>38100</xdr:colOff>
      <xdr:row>97</xdr:row>
      <xdr:rowOff>42520</xdr:rowOff>
    </xdr:to>
    <xdr:sp macro="" textlink="">
      <xdr:nvSpPr>
        <xdr:cNvPr id="240" name="フローチャート: 判断 239"/>
        <xdr:cNvSpPr/>
      </xdr:nvSpPr>
      <xdr:spPr>
        <a:xfrm>
          <a:off x="3746500" y="16571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59047</xdr:rowOff>
    </xdr:from>
    <xdr:ext cx="599010" cy="259045"/>
    <xdr:sp macro="" textlink="">
      <xdr:nvSpPr>
        <xdr:cNvPr id="241" name="テキスト ボックス 240"/>
        <xdr:cNvSpPr txBox="1"/>
      </xdr:nvSpPr>
      <xdr:spPr>
        <a:xfrm>
          <a:off x="3497795" y="16346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153960</xdr:rowOff>
    </xdr:from>
    <xdr:to>
      <xdr:col>15</xdr:col>
      <xdr:colOff>50800</xdr:colOff>
      <xdr:row>97</xdr:row>
      <xdr:rowOff>97464</xdr:rowOff>
    </xdr:to>
    <xdr:cxnSp macro="">
      <xdr:nvCxnSpPr>
        <xdr:cNvPr id="242" name="直線コネクタ 241"/>
        <xdr:cNvCxnSpPr/>
      </xdr:nvCxnSpPr>
      <xdr:spPr>
        <a:xfrm>
          <a:off x="2019300" y="16613160"/>
          <a:ext cx="889000" cy="114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18904</xdr:rowOff>
    </xdr:from>
    <xdr:to>
      <xdr:col>15</xdr:col>
      <xdr:colOff>101600</xdr:colOff>
      <xdr:row>97</xdr:row>
      <xdr:rowOff>120504</xdr:rowOff>
    </xdr:to>
    <xdr:sp macro="" textlink="">
      <xdr:nvSpPr>
        <xdr:cNvPr id="243" name="フローチャート: 判断 242"/>
        <xdr:cNvSpPr/>
      </xdr:nvSpPr>
      <xdr:spPr>
        <a:xfrm>
          <a:off x="2857500" y="16649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137031</xdr:rowOff>
    </xdr:from>
    <xdr:ext cx="534377" cy="259045"/>
    <xdr:sp macro="" textlink="">
      <xdr:nvSpPr>
        <xdr:cNvPr id="244" name="テキスト ボックス 243"/>
        <xdr:cNvSpPr txBox="1"/>
      </xdr:nvSpPr>
      <xdr:spPr>
        <a:xfrm>
          <a:off x="2641111" y="16424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153960</xdr:rowOff>
    </xdr:from>
    <xdr:to>
      <xdr:col>10</xdr:col>
      <xdr:colOff>114300</xdr:colOff>
      <xdr:row>98</xdr:row>
      <xdr:rowOff>57502</xdr:rowOff>
    </xdr:to>
    <xdr:cxnSp macro="">
      <xdr:nvCxnSpPr>
        <xdr:cNvPr id="245" name="直線コネクタ 244"/>
        <xdr:cNvCxnSpPr/>
      </xdr:nvCxnSpPr>
      <xdr:spPr>
        <a:xfrm flipV="1">
          <a:off x="1130300" y="16613160"/>
          <a:ext cx="889000" cy="246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64396</xdr:rowOff>
    </xdr:from>
    <xdr:to>
      <xdr:col>10</xdr:col>
      <xdr:colOff>165100</xdr:colOff>
      <xdr:row>96</xdr:row>
      <xdr:rowOff>165996</xdr:rowOff>
    </xdr:to>
    <xdr:sp macro="" textlink="">
      <xdr:nvSpPr>
        <xdr:cNvPr id="246" name="フローチャート: 判断 245"/>
        <xdr:cNvSpPr/>
      </xdr:nvSpPr>
      <xdr:spPr>
        <a:xfrm>
          <a:off x="1968500" y="1652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11073</xdr:rowOff>
    </xdr:from>
    <xdr:ext cx="599010" cy="259045"/>
    <xdr:sp macro="" textlink="">
      <xdr:nvSpPr>
        <xdr:cNvPr id="247" name="テキスト ボックス 246"/>
        <xdr:cNvSpPr txBox="1"/>
      </xdr:nvSpPr>
      <xdr:spPr>
        <a:xfrm>
          <a:off x="1719795" y="16298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134021</xdr:rowOff>
    </xdr:from>
    <xdr:to>
      <xdr:col>6</xdr:col>
      <xdr:colOff>38100</xdr:colOff>
      <xdr:row>98</xdr:row>
      <xdr:rowOff>64171</xdr:rowOff>
    </xdr:to>
    <xdr:sp macro="" textlink="">
      <xdr:nvSpPr>
        <xdr:cNvPr id="248" name="フローチャート: 判断 247"/>
        <xdr:cNvSpPr/>
      </xdr:nvSpPr>
      <xdr:spPr>
        <a:xfrm>
          <a:off x="1079500" y="16764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80698</xdr:rowOff>
    </xdr:from>
    <xdr:ext cx="534377" cy="259045"/>
    <xdr:sp macro="" textlink="">
      <xdr:nvSpPr>
        <xdr:cNvPr id="249" name="テキスト ボックス 248"/>
        <xdr:cNvSpPr txBox="1"/>
      </xdr:nvSpPr>
      <xdr:spPr>
        <a:xfrm>
          <a:off x="863111" y="16539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66486</xdr:rowOff>
    </xdr:from>
    <xdr:to>
      <xdr:col>24</xdr:col>
      <xdr:colOff>114300</xdr:colOff>
      <xdr:row>96</xdr:row>
      <xdr:rowOff>168086</xdr:rowOff>
    </xdr:to>
    <xdr:sp macro="" textlink="">
      <xdr:nvSpPr>
        <xdr:cNvPr id="255" name="楕円 254"/>
        <xdr:cNvSpPr/>
      </xdr:nvSpPr>
      <xdr:spPr>
        <a:xfrm>
          <a:off x="4584700" y="16525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44913</xdr:rowOff>
    </xdr:from>
    <xdr:ext cx="599010" cy="259045"/>
    <xdr:sp macro="" textlink="">
      <xdr:nvSpPr>
        <xdr:cNvPr id="256" name="扶助費該当値テキスト"/>
        <xdr:cNvSpPr txBox="1"/>
      </xdr:nvSpPr>
      <xdr:spPr>
        <a:xfrm>
          <a:off x="4686300" y="16504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161976</xdr:rowOff>
    </xdr:from>
    <xdr:to>
      <xdr:col>20</xdr:col>
      <xdr:colOff>38100</xdr:colOff>
      <xdr:row>97</xdr:row>
      <xdr:rowOff>92126</xdr:rowOff>
    </xdr:to>
    <xdr:sp macro="" textlink="">
      <xdr:nvSpPr>
        <xdr:cNvPr id="257" name="楕円 256"/>
        <xdr:cNvSpPr/>
      </xdr:nvSpPr>
      <xdr:spPr>
        <a:xfrm>
          <a:off x="3746500" y="16621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83253</xdr:rowOff>
    </xdr:from>
    <xdr:ext cx="534377" cy="259045"/>
    <xdr:sp macro="" textlink="">
      <xdr:nvSpPr>
        <xdr:cNvPr id="258" name="テキスト ボックス 257"/>
        <xdr:cNvSpPr txBox="1"/>
      </xdr:nvSpPr>
      <xdr:spPr>
        <a:xfrm>
          <a:off x="3530111" y="16713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46664</xdr:rowOff>
    </xdr:from>
    <xdr:to>
      <xdr:col>15</xdr:col>
      <xdr:colOff>101600</xdr:colOff>
      <xdr:row>97</xdr:row>
      <xdr:rowOff>148264</xdr:rowOff>
    </xdr:to>
    <xdr:sp macro="" textlink="">
      <xdr:nvSpPr>
        <xdr:cNvPr id="259" name="楕円 258"/>
        <xdr:cNvSpPr/>
      </xdr:nvSpPr>
      <xdr:spPr>
        <a:xfrm>
          <a:off x="2857500" y="16677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139391</xdr:rowOff>
    </xdr:from>
    <xdr:ext cx="534377" cy="259045"/>
    <xdr:sp macro="" textlink="">
      <xdr:nvSpPr>
        <xdr:cNvPr id="260" name="テキスト ボックス 259"/>
        <xdr:cNvSpPr txBox="1"/>
      </xdr:nvSpPr>
      <xdr:spPr>
        <a:xfrm>
          <a:off x="2641111" y="16770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103160</xdr:rowOff>
    </xdr:from>
    <xdr:to>
      <xdr:col>10</xdr:col>
      <xdr:colOff>165100</xdr:colOff>
      <xdr:row>97</xdr:row>
      <xdr:rowOff>33310</xdr:rowOff>
    </xdr:to>
    <xdr:sp macro="" textlink="">
      <xdr:nvSpPr>
        <xdr:cNvPr id="261" name="楕円 260"/>
        <xdr:cNvSpPr/>
      </xdr:nvSpPr>
      <xdr:spPr>
        <a:xfrm>
          <a:off x="1968500" y="16562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24437</xdr:rowOff>
    </xdr:from>
    <xdr:ext cx="599010" cy="259045"/>
    <xdr:sp macro="" textlink="">
      <xdr:nvSpPr>
        <xdr:cNvPr id="262" name="テキスト ボックス 261"/>
        <xdr:cNvSpPr txBox="1"/>
      </xdr:nvSpPr>
      <xdr:spPr>
        <a:xfrm>
          <a:off x="1719795" y="166550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6702</xdr:rowOff>
    </xdr:from>
    <xdr:to>
      <xdr:col>6</xdr:col>
      <xdr:colOff>38100</xdr:colOff>
      <xdr:row>98</xdr:row>
      <xdr:rowOff>108302</xdr:rowOff>
    </xdr:to>
    <xdr:sp macro="" textlink="">
      <xdr:nvSpPr>
        <xdr:cNvPr id="263" name="楕円 262"/>
        <xdr:cNvSpPr/>
      </xdr:nvSpPr>
      <xdr:spPr>
        <a:xfrm>
          <a:off x="1079500" y="16808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99429</xdr:rowOff>
    </xdr:from>
    <xdr:ext cx="534377" cy="259045"/>
    <xdr:sp macro="" textlink="">
      <xdr:nvSpPr>
        <xdr:cNvPr id="264" name="テキスト ボックス 263"/>
        <xdr:cNvSpPr txBox="1"/>
      </xdr:nvSpPr>
      <xdr:spPr>
        <a:xfrm>
          <a:off x="863111" y="16901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8" name="テキスト ボックス 277"/>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80" name="テキスト ボックス 279"/>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2" name="テキスト ボックス 281"/>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4" name="テキスト ボックス 283"/>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6" name="テキスト ボックス 285"/>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142587</xdr:rowOff>
    </xdr:from>
    <xdr:to>
      <xdr:col>54</xdr:col>
      <xdr:colOff>189865</xdr:colOff>
      <xdr:row>38</xdr:row>
      <xdr:rowOff>40142</xdr:rowOff>
    </xdr:to>
    <xdr:cxnSp macro="">
      <xdr:nvCxnSpPr>
        <xdr:cNvPr id="290" name="直線コネクタ 289"/>
        <xdr:cNvCxnSpPr/>
      </xdr:nvCxnSpPr>
      <xdr:spPr>
        <a:xfrm flipV="1">
          <a:off x="10475595" y="5628987"/>
          <a:ext cx="1270" cy="926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43969</xdr:rowOff>
    </xdr:from>
    <xdr:ext cx="534377" cy="259045"/>
    <xdr:sp macro="" textlink="">
      <xdr:nvSpPr>
        <xdr:cNvPr id="291" name="補助費等最小値テキスト"/>
        <xdr:cNvSpPr txBox="1"/>
      </xdr:nvSpPr>
      <xdr:spPr>
        <a:xfrm>
          <a:off x="10528300" y="6559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40142</xdr:rowOff>
    </xdr:from>
    <xdr:to>
      <xdr:col>55</xdr:col>
      <xdr:colOff>88900</xdr:colOff>
      <xdr:row>38</xdr:row>
      <xdr:rowOff>40142</xdr:rowOff>
    </xdr:to>
    <xdr:cxnSp macro="">
      <xdr:nvCxnSpPr>
        <xdr:cNvPr id="292" name="直線コネクタ 291"/>
        <xdr:cNvCxnSpPr/>
      </xdr:nvCxnSpPr>
      <xdr:spPr>
        <a:xfrm>
          <a:off x="10388600" y="65552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89264</xdr:rowOff>
    </xdr:from>
    <xdr:ext cx="599010" cy="259045"/>
    <xdr:sp macro="" textlink="">
      <xdr:nvSpPr>
        <xdr:cNvPr id="293" name="補助費等最大値テキスト"/>
        <xdr:cNvSpPr txBox="1"/>
      </xdr:nvSpPr>
      <xdr:spPr>
        <a:xfrm>
          <a:off x="10528300" y="54042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142587</xdr:rowOff>
    </xdr:from>
    <xdr:to>
      <xdr:col>55</xdr:col>
      <xdr:colOff>88900</xdr:colOff>
      <xdr:row>32</xdr:row>
      <xdr:rowOff>142587</xdr:rowOff>
    </xdr:to>
    <xdr:cxnSp macro="">
      <xdr:nvCxnSpPr>
        <xdr:cNvPr id="294" name="直線コネクタ 293"/>
        <xdr:cNvCxnSpPr/>
      </xdr:nvCxnSpPr>
      <xdr:spPr>
        <a:xfrm>
          <a:off x="10388600" y="5628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2520</xdr:rowOff>
    </xdr:from>
    <xdr:to>
      <xdr:col>55</xdr:col>
      <xdr:colOff>0</xdr:colOff>
      <xdr:row>35</xdr:row>
      <xdr:rowOff>42898</xdr:rowOff>
    </xdr:to>
    <xdr:cxnSp macro="">
      <xdr:nvCxnSpPr>
        <xdr:cNvPr id="295" name="直線コネクタ 294"/>
        <xdr:cNvCxnSpPr/>
      </xdr:nvCxnSpPr>
      <xdr:spPr>
        <a:xfrm flipV="1">
          <a:off x="9639300" y="6003270"/>
          <a:ext cx="838200" cy="40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139493</xdr:rowOff>
    </xdr:from>
    <xdr:ext cx="534377" cy="259045"/>
    <xdr:sp macro="" textlink="">
      <xdr:nvSpPr>
        <xdr:cNvPr id="296" name="補助費等平均値テキスト"/>
        <xdr:cNvSpPr txBox="1"/>
      </xdr:nvSpPr>
      <xdr:spPr>
        <a:xfrm>
          <a:off x="10528300" y="61402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161066</xdr:rowOff>
    </xdr:from>
    <xdr:to>
      <xdr:col>55</xdr:col>
      <xdr:colOff>50800</xdr:colOff>
      <xdr:row>36</xdr:row>
      <xdr:rowOff>91216</xdr:rowOff>
    </xdr:to>
    <xdr:sp macro="" textlink="">
      <xdr:nvSpPr>
        <xdr:cNvPr id="297" name="フローチャート: 判断 296"/>
        <xdr:cNvSpPr/>
      </xdr:nvSpPr>
      <xdr:spPr>
        <a:xfrm>
          <a:off x="10426700" y="6161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42898</xdr:rowOff>
    </xdr:from>
    <xdr:to>
      <xdr:col>50</xdr:col>
      <xdr:colOff>114300</xdr:colOff>
      <xdr:row>35</xdr:row>
      <xdr:rowOff>48286</xdr:rowOff>
    </xdr:to>
    <xdr:cxnSp macro="">
      <xdr:nvCxnSpPr>
        <xdr:cNvPr id="298" name="直線コネクタ 297"/>
        <xdr:cNvCxnSpPr/>
      </xdr:nvCxnSpPr>
      <xdr:spPr>
        <a:xfrm flipV="1">
          <a:off x="8750300" y="6043648"/>
          <a:ext cx="889000" cy="5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6911</xdr:rowOff>
    </xdr:from>
    <xdr:to>
      <xdr:col>50</xdr:col>
      <xdr:colOff>165100</xdr:colOff>
      <xdr:row>36</xdr:row>
      <xdr:rowOff>108511</xdr:rowOff>
    </xdr:to>
    <xdr:sp macro="" textlink="">
      <xdr:nvSpPr>
        <xdr:cNvPr id="299" name="フローチャート: 判断 298"/>
        <xdr:cNvSpPr/>
      </xdr:nvSpPr>
      <xdr:spPr>
        <a:xfrm>
          <a:off x="9588500" y="6179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99638</xdr:rowOff>
    </xdr:from>
    <xdr:ext cx="534377" cy="259045"/>
    <xdr:sp macro="" textlink="">
      <xdr:nvSpPr>
        <xdr:cNvPr id="300" name="テキスト ボックス 299"/>
        <xdr:cNvSpPr txBox="1"/>
      </xdr:nvSpPr>
      <xdr:spPr>
        <a:xfrm>
          <a:off x="9372111" y="6271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48286</xdr:rowOff>
    </xdr:from>
    <xdr:to>
      <xdr:col>45</xdr:col>
      <xdr:colOff>177800</xdr:colOff>
      <xdr:row>35</xdr:row>
      <xdr:rowOff>170417</xdr:rowOff>
    </xdr:to>
    <xdr:cxnSp macro="">
      <xdr:nvCxnSpPr>
        <xdr:cNvPr id="301" name="直線コネクタ 300"/>
        <xdr:cNvCxnSpPr/>
      </xdr:nvCxnSpPr>
      <xdr:spPr>
        <a:xfrm flipV="1">
          <a:off x="7861300" y="6049036"/>
          <a:ext cx="889000" cy="122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169857</xdr:rowOff>
    </xdr:from>
    <xdr:to>
      <xdr:col>46</xdr:col>
      <xdr:colOff>38100</xdr:colOff>
      <xdr:row>36</xdr:row>
      <xdr:rowOff>100007</xdr:rowOff>
    </xdr:to>
    <xdr:sp macro="" textlink="">
      <xdr:nvSpPr>
        <xdr:cNvPr id="302" name="フローチャート: 判断 301"/>
        <xdr:cNvSpPr/>
      </xdr:nvSpPr>
      <xdr:spPr>
        <a:xfrm>
          <a:off x="8699500" y="6170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91134</xdr:rowOff>
    </xdr:from>
    <xdr:ext cx="534377" cy="259045"/>
    <xdr:sp macro="" textlink="">
      <xdr:nvSpPr>
        <xdr:cNvPr id="303" name="テキスト ボックス 302"/>
        <xdr:cNvSpPr txBox="1"/>
      </xdr:nvSpPr>
      <xdr:spPr>
        <a:xfrm>
          <a:off x="8483111" y="6263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30507</xdr:rowOff>
    </xdr:from>
    <xdr:to>
      <xdr:col>41</xdr:col>
      <xdr:colOff>50800</xdr:colOff>
      <xdr:row>35</xdr:row>
      <xdr:rowOff>170417</xdr:rowOff>
    </xdr:to>
    <xdr:cxnSp macro="">
      <xdr:nvCxnSpPr>
        <xdr:cNvPr id="304" name="直線コネクタ 303"/>
        <xdr:cNvCxnSpPr/>
      </xdr:nvCxnSpPr>
      <xdr:spPr>
        <a:xfrm>
          <a:off x="6972300" y="5345457"/>
          <a:ext cx="889000" cy="825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34513</xdr:rowOff>
    </xdr:from>
    <xdr:to>
      <xdr:col>41</xdr:col>
      <xdr:colOff>101600</xdr:colOff>
      <xdr:row>36</xdr:row>
      <xdr:rowOff>136113</xdr:rowOff>
    </xdr:to>
    <xdr:sp macro="" textlink="">
      <xdr:nvSpPr>
        <xdr:cNvPr id="305" name="フローチャート: 判断 304"/>
        <xdr:cNvSpPr/>
      </xdr:nvSpPr>
      <xdr:spPr>
        <a:xfrm>
          <a:off x="7810500" y="6206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127240</xdr:rowOff>
    </xdr:from>
    <xdr:ext cx="534377" cy="259045"/>
    <xdr:sp macro="" textlink="">
      <xdr:nvSpPr>
        <xdr:cNvPr id="306" name="テキスト ボックス 305"/>
        <xdr:cNvSpPr txBox="1"/>
      </xdr:nvSpPr>
      <xdr:spPr>
        <a:xfrm>
          <a:off x="7594111" y="6299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35512</xdr:rowOff>
    </xdr:from>
    <xdr:to>
      <xdr:col>36</xdr:col>
      <xdr:colOff>165100</xdr:colOff>
      <xdr:row>32</xdr:row>
      <xdr:rowOff>137112</xdr:rowOff>
    </xdr:to>
    <xdr:sp macro="" textlink="">
      <xdr:nvSpPr>
        <xdr:cNvPr id="307" name="フローチャート: 判断 306"/>
        <xdr:cNvSpPr/>
      </xdr:nvSpPr>
      <xdr:spPr>
        <a:xfrm>
          <a:off x="6921500" y="5521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128239</xdr:rowOff>
    </xdr:from>
    <xdr:ext cx="599010" cy="259045"/>
    <xdr:sp macro="" textlink="">
      <xdr:nvSpPr>
        <xdr:cNvPr id="308" name="テキスト ボックス 307"/>
        <xdr:cNvSpPr txBox="1"/>
      </xdr:nvSpPr>
      <xdr:spPr>
        <a:xfrm>
          <a:off x="6672795" y="56146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123170</xdr:rowOff>
    </xdr:from>
    <xdr:to>
      <xdr:col>55</xdr:col>
      <xdr:colOff>50800</xdr:colOff>
      <xdr:row>35</xdr:row>
      <xdr:rowOff>53320</xdr:rowOff>
    </xdr:to>
    <xdr:sp macro="" textlink="">
      <xdr:nvSpPr>
        <xdr:cNvPr id="314" name="楕円 313"/>
        <xdr:cNvSpPr/>
      </xdr:nvSpPr>
      <xdr:spPr>
        <a:xfrm>
          <a:off x="10426700" y="5952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146047</xdr:rowOff>
    </xdr:from>
    <xdr:ext cx="599010" cy="259045"/>
    <xdr:sp macro="" textlink="">
      <xdr:nvSpPr>
        <xdr:cNvPr id="315" name="補助費等該当値テキスト"/>
        <xdr:cNvSpPr txBox="1"/>
      </xdr:nvSpPr>
      <xdr:spPr>
        <a:xfrm>
          <a:off x="10528300" y="5803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163548</xdr:rowOff>
    </xdr:from>
    <xdr:to>
      <xdr:col>50</xdr:col>
      <xdr:colOff>165100</xdr:colOff>
      <xdr:row>35</xdr:row>
      <xdr:rowOff>93698</xdr:rowOff>
    </xdr:to>
    <xdr:sp macro="" textlink="">
      <xdr:nvSpPr>
        <xdr:cNvPr id="316" name="楕円 315"/>
        <xdr:cNvSpPr/>
      </xdr:nvSpPr>
      <xdr:spPr>
        <a:xfrm>
          <a:off x="9588500" y="5992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33</xdr:row>
      <xdr:rowOff>110225</xdr:rowOff>
    </xdr:from>
    <xdr:ext cx="599010" cy="259045"/>
    <xdr:sp macro="" textlink="">
      <xdr:nvSpPr>
        <xdr:cNvPr id="317" name="テキスト ボックス 316"/>
        <xdr:cNvSpPr txBox="1"/>
      </xdr:nvSpPr>
      <xdr:spPr>
        <a:xfrm>
          <a:off x="9339795" y="57680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168936</xdr:rowOff>
    </xdr:from>
    <xdr:to>
      <xdr:col>46</xdr:col>
      <xdr:colOff>38100</xdr:colOff>
      <xdr:row>35</xdr:row>
      <xdr:rowOff>99086</xdr:rowOff>
    </xdr:to>
    <xdr:sp macro="" textlink="">
      <xdr:nvSpPr>
        <xdr:cNvPr id="318" name="楕円 317"/>
        <xdr:cNvSpPr/>
      </xdr:nvSpPr>
      <xdr:spPr>
        <a:xfrm>
          <a:off x="8699500" y="5998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33</xdr:row>
      <xdr:rowOff>115613</xdr:rowOff>
    </xdr:from>
    <xdr:ext cx="599010" cy="259045"/>
    <xdr:sp macro="" textlink="">
      <xdr:nvSpPr>
        <xdr:cNvPr id="319" name="テキスト ボックス 318"/>
        <xdr:cNvSpPr txBox="1"/>
      </xdr:nvSpPr>
      <xdr:spPr>
        <a:xfrm>
          <a:off x="8450795" y="57734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119617</xdr:rowOff>
    </xdr:from>
    <xdr:to>
      <xdr:col>41</xdr:col>
      <xdr:colOff>101600</xdr:colOff>
      <xdr:row>36</xdr:row>
      <xdr:rowOff>49767</xdr:rowOff>
    </xdr:to>
    <xdr:sp macro="" textlink="">
      <xdr:nvSpPr>
        <xdr:cNvPr id="320" name="楕円 319"/>
        <xdr:cNvSpPr/>
      </xdr:nvSpPr>
      <xdr:spPr>
        <a:xfrm>
          <a:off x="7810500" y="6120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66294</xdr:rowOff>
    </xdr:from>
    <xdr:ext cx="534377" cy="259045"/>
    <xdr:sp macro="" textlink="">
      <xdr:nvSpPr>
        <xdr:cNvPr id="321" name="テキスト ボックス 320"/>
        <xdr:cNvSpPr txBox="1"/>
      </xdr:nvSpPr>
      <xdr:spPr>
        <a:xfrm>
          <a:off x="7594111" y="5895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151157</xdr:rowOff>
    </xdr:from>
    <xdr:to>
      <xdr:col>36</xdr:col>
      <xdr:colOff>165100</xdr:colOff>
      <xdr:row>31</xdr:row>
      <xdr:rowOff>81307</xdr:rowOff>
    </xdr:to>
    <xdr:sp macro="" textlink="">
      <xdr:nvSpPr>
        <xdr:cNvPr id="322" name="楕円 321"/>
        <xdr:cNvSpPr/>
      </xdr:nvSpPr>
      <xdr:spPr>
        <a:xfrm>
          <a:off x="6921500" y="529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97834</xdr:rowOff>
    </xdr:from>
    <xdr:ext cx="599010" cy="259045"/>
    <xdr:sp macro="" textlink="">
      <xdr:nvSpPr>
        <xdr:cNvPr id="323" name="テキスト ボックス 322"/>
        <xdr:cNvSpPr txBox="1"/>
      </xdr:nvSpPr>
      <xdr:spPr>
        <a:xfrm>
          <a:off x="6672795" y="50698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7" name="テキスト ボックス 336"/>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9" name="テキスト ボックス 338"/>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1" name="テキスト ボックス 340"/>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3" name="テキスト ボックス 342"/>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159573</xdr:rowOff>
    </xdr:from>
    <xdr:to>
      <xdr:col>54</xdr:col>
      <xdr:colOff>189865</xdr:colOff>
      <xdr:row>58</xdr:row>
      <xdr:rowOff>70327</xdr:rowOff>
    </xdr:to>
    <xdr:cxnSp macro="">
      <xdr:nvCxnSpPr>
        <xdr:cNvPr id="347" name="直線コネクタ 346"/>
        <xdr:cNvCxnSpPr/>
      </xdr:nvCxnSpPr>
      <xdr:spPr>
        <a:xfrm flipV="1">
          <a:off x="10475595" y="8732073"/>
          <a:ext cx="1270" cy="12823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74154</xdr:rowOff>
    </xdr:from>
    <xdr:ext cx="534377" cy="259045"/>
    <xdr:sp macro="" textlink="">
      <xdr:nvSpPr>
        <xdr:cNvPr id="348" name="普通建設事業費最小値テキスト"/>
        <xdr:cNvSpPr txBox="1"/>
      </xdr:nvSpPr>
      <xdr:spPr>
        <a:xfrm>
          <a:off x="10528300" y="10018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70327</xdr:rowOff>
    </xdr:from>
    <xdr:to>
      <xdr:col>55</xdr:col>
      <xdr:colOff>88900</xdr:colOff>
      <xdr:row>58</xdr:row>
      <xdr:rowOff>70327</xdr:rowOff>
    </xdr:to>
    <xdr:cxnSp macro="">
      <xdr:nvCxnSpPr>
        <xdr:cNvPr id="349" name="直線コネクタ 348"/>
        <xdr:cNvCxnSpPr/>
      </xdr:nvCxnSpPr>
      <xdr:spPr>
        <a:xfrm>
          <a:off x="10388600" y="10014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106250</xdr:rowOff>
    </xdr:from>
    <xdr:ext cx="599010" cy="259045"/>
    <xdr:sp macro="" textlink="">
      <xdr:nvSpPr>
        <xdr:cNvPr id="350" name="普通建設事業費最大値テキスト"/>
        <xdr:cNvSpPr txBox="1"/>
      </xdr:nvSpPr>
      <xdr:spPr>
        <a:xfrm>
          <a:off x="10528300" y="8507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159573</xdr:rowOff>
    </xdr:from>
    <xdr:to>
      <xdr:col>55</xdr:col>
      <xdr:colOff>88900</xdr:colOff>
      <xdr:row>50</xdr:row>
      <xdr:rowOff>159573</xdr:rowOff>
    </xdr:to>
    <xdr:cxnSp macro="">
      <xdr:nvCxnSpPr>
        <xdr:cNvPr id="351" name="直線コネクタ 350"/>
        <xdr:cNvCxnSpPr/>
      </xdr:nvCxnSpPr>
      <xdr:spPr>
        <a:xfrm>
          <a:off x="10388600" y="8732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121138</xdr:rowOff>
    </xdr:from>
    <xdr:to>
      <xdr:col>55</xdr:col>
      <xdr:colOff>0</xdr:colOff>
      <xdr:row>56</xdr:row>
      <xdr:rowOff>46606</xdr:rowOff>
    </xdr:to>
    <xdr:cxnSp macro="">
      <xdr:nvCxnSpPr>
        <xdr:cNvPr id="352" name="直線コネクタ 351"/>
        <xdr:cNvCxnSpPr/>
      </xdr:nvCxnSpPr>
      <xdr:spPr>
        <a:xfrm flipV="1">
          <a:off x="9639300" y="9379438"/>
          <a:ext cx="838200" cy="268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74261</xdr:rowOff>
    </xdr:from>
    <xdr:ext cx="534377" cy="259045"/>
    <xdr:sp macro="" textlink="">
      <xdr:nvSpPr>
        <xdr:cNvPr id="353" name="普通建設事業費平均値テキスト"/>
        <xdr:cNvSpPr txBox="1"/>
      </xdr:nvSpPr>
      <xdr:spPr>
        <a:xfrm>
          <a:off x="10528300" y="9504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95834</xdr:rowOff>
    </xdr:from>
    <xdr:to>
      <xdr:col>55</xdr:col>
      <xdr:colOff>50800</xdr:colOff>
      <xdr:row>56</xdr:row>
      <xdr:rowOff>25984</xdr:rowOff>
    </xdr:to>
    <xdr:sp macro="" textlink="">
      <xdr:nvSpPr>
        <xdr:cNvPr id="354" name="フローチャート: 判断 353"/>
        <xdr:cNvSpPr/>
      </xdr:nvSpPr>
      <xdr:spPr>
        <a:xfrm>
          <a:off x="10426700" y="9525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46606</xdr:rowOff>
    </xdr:from>
    <xdr:to>
      <xdr:col>50</xdr:col>
      <xdr:colOff>114300</xdr:colOff>
      <xdr:row>56</xdr:row>
      <xdr:rowOff>110485</xdr:rowOff>
    </xdr:to>
    <xdr:cxnSp macro="">
      <xdr:nvCxnSpPr>
        <xdr:cNvPr id="355" name="直線コネクタ 354"/>
        <xdr:cNvCxnSpPr/>
      </xdr:nvCxnSpPr>
      <xdr:spPr>
        <a:xfrm flipV="1">
          <a:off x="8750300" y="9647806"/>
          <a:ext cx="889000" cy="63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123045</xdr:rowOff>
    </xdr:from>
    <xdr:to>
      <xdr:col>50</xdr:col>
      <xdr:colOff>165100</xdr:colOff>
      <xdr:row>56</xdr:row>
      <xdr:rowOff>53195</xdr:rowOff>
    </xdr:to>
    <xdr:sp macro="" textlink="">
      <xdr:nvSpPr>
        <xdr:cNvPr id="356" name="フローチャート: 判断 355"/>
        <xdr:cNvSpPr/>
      </xdr:nvSpPr>
      <xdr:spPr>
        <a:xfrm>
          <a:off x="9588500" y="9552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69722</xdr:rowOff>
    </xdr:from>
    <xdr:ext cx="534377" cy="259045"/>
    <xdr:sp macro="" textlink="">
      <xdr:nvSpPr>
        <xdr:cNvPr id="357" name="テキスト ボックス 356"/>
        <xdr:cNvSpPr txBox="1"/>
      </xdr:nvSpPr>
      <xdr:spPr>
        <a:xfrm>
          <a:off x="9372111" y="9328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21300</xdr:rowOff>
    </xdr:from>
    <xdr:to>
      <xdr:col>45</xdr:col>
      <xdr:colOff>177800</xdr:colOff>
      <xdr:row>56</xdr:row>
      <xdr:rowOff>110485</xdr:rowOff>
    </xdr:to>
    <xdr:cxnSp macro="">
      <xdr:nvCxnSpPr>
        <xdr:cNvPr id="358" name="直線コネクタ 357"/>
        <xdr:cNvCxnSpPr/>
      </xdr:nvCxnSpPr>
      <xdr:spPr>
        <a:xfrm>
          <a:off x="7861300" y="9622500"/>
          <a:ext cx="889000" cy="89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158166</xdr:rowOff>
    </xdr:from>
    <xdr:to>
      <xdr:col>46</xdr:col>
      <xdr:colOff>38100</xdr:colOff>
      <xdr:row>56</xdr:row>
      <xdr:rowOff>88316</xdr:rowOff>
    </xdr:to>
    <xdr:sp macro="" textlink="">
      <xdr:nvSpPr>
        <xdr:cNvPr id="359" name="フローチャート: 判断 358"/>
        <xdr:cNvSpPr/>
      </xdr:nvSpPr>
      <xdr:spPr>
        <a:xfrm>
          <a:off x="8699500" y="958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104843</xdr:rowOff>
    </xdr:from>
    <xdr:ext cx="534377" cy="259045"/>
    <xdr:sp macro="" textlink="">
      <xdr:nvSpPr>
        <xdr:cNvPr id="360" name="テキスト ボックス 359"/>
        <xdr:cNvSpPr txBox="1"/>
      </xdr:nvSpPr>
      <xdr:spPr>
        <a:xfrm>
          <a:off x="8483111" y="9363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52</xdr:row>
      <xdr:rowOff>104542</xdr:rowOff>
    </xdr:from>
    <xdr:to>
      <xdr:col>41</xdr:col>
      <xdr:colOff>50800</xdr:colOff>
      <xdr:row>56</xdr:row>
      <xdr:rowOff>21300</xdr:rowOff>
    </xdr:to>
    <xdr:cxnSp macro="">
      <xdr:nvCxnSpPr>
        <xdr:cNvPr id="361" name="直線コネクタ 360"/>
        <xdr:cNvCxnSpPr/>
      </xdr:nvCxnSpPr>
      <xdr:spPr>
        <a:xfrm>
          <a:off x="6972300" y="9019942"/>
          <a:ext cx="889000" cy="602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149068</xdr:rowOff>
    </xdr:from>
    <xdr:to>
      <xdr:col>41</xdr:col>
      <xdr:colOff>101600</xdr:colOff>
      <xdr:row>56</xdr:row>
      <xdr:rowOff>79218</xdr:rowOff>
    </xdr:to>
    <xdr:sp macro="" textlink="">
      <xdr:nvSpPr>
        <xdr:cNvPr id="362" name="フローチャート: 判断 361"/>
        <xdr:cNvSpPr/>
      </xdr:nvSpPr>
      <xdr:spPr>
        <a:xfrm>
          <a:off x="7810500" y="957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70345</xdr:rowOff>
    </xdr:from>
    <xdr:ext cx="534377" cy="259045"/>
    <xdr:sp macro="" textlink="">
      <xdr:nvSpPr>
        <xdr:cNvPr id="363" name="テキスト ボックス 362"/>
        <xdr:cNvSpPr txBox="1"/>
      </xdr:nvSpPr>
      <xdr:spPr>
        <a:xfrm>
          <a:off x="7594111" y="9671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97686</xdr:rowOff>
    </xdr:from>
    <xdr:to>
      <xdr:col>36</xdr:col>
      <xdr:colOff>165100</xdr:colOff>
      <xdr:row>56</xdr:row>
      <xdr:rowOff>27836</xdr:rowOff>
    </xdr:to>
    <xdr:sp macro="" textlink="">
      <xdr:nvSpPr>
        <xdr:cNvPr id="364" name="フローチャート: 判断 363"/>
        <xdr:cNvSpPr/>
      </xdr:nvSpPr>
      <xdr:spPr>
        <a:xfrm>
          <a:off x="6921500" y="9527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18963</xdr:rowOff>
    </xdr:from>
    <xdr:ext cx="534377" cy="259045"/>
    <xdr:sp macro="" textlink="">
      <xdr:nvSpPr>
        <xdr:cNvPr id="365" name="テキスト ボックス 364"/>
        <xdr:cNvSpPr txBox="1"/>
      </xdr:nvSpPr>
      <xdr:spPr>
        <a:xfrm>
          <a:off x="6705111" y="9620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70338</xdr:rowOff>
    </xdr:from>
    <xdr:to>
      <xdr:col>55</xdr:col>
      <xdr:colOff>50800</xdr:colOff>
      <xdr:row>55</xdr:row>
      <xdr:rowOff>488</xdr:rowOff>
    </xdr:to>
    <xdr:sp macro="" textlink="">
      <xdr:nvSpPr>
        <xdr:cNvPr id="371" name="楕円 370"/>
        <xdr:cNvSpPr/>
      </xdr:nvSpPr>
      <xdr:spPr>
        <a:xfrm>
          <a:off x="10426700" y="9328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93215</xdr:rowOff>
    </xdr:from>
    <xdr:ext cx="599010" cy="259045"/>
    <xdr:sp macro="" textlink="">
      <xdr:nvSpPr>
        <xdr:cNvPr id="372" name="普通建設事業費該当値テキスト"/>
        <xdr:cNvSpPr txBox="1"/>
      </xdr:nvSpPr>
      <xdr:spPr>
        <a:xfrm>
          <a:off x="10528300" y="91800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167256</xdr:rowOff>
    </xdr:from>
    <xdr:to>
      <xdr:col>50</xdr:col>
      <xdr:colOff>165100</xdr:colOff>
      <xdr:row>56</xdr:row>
      <xdr:rowOff>97406</xdr:rowOff>
    </xdr:to>
    <xdr:sp macro="" textlink="">
      <xdr:nvSpPr>
        <xdr:cNvPr id="373" name="楕円 372"/>
        <xdr:cNvSpPr/>
      </xdr:nvSpPr>
      <xdr:spPr>
        <a:xfrm>
          <a:off x="9588500" y="9597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88533</xdr:rowOff>
    </xdr:from>
    <xdr:ext cx="534377" cy="259045"/>
    <xdr:sp macro="" textlink="">
      <xdr:nvSpPr>
        <xdr:cNvPr id="374" name="テキスト ボックス 373"/>
        <xdr:cNvSpPr txBox="1"/>
      </xdr:nvSpPr>
      <xdr:spPr>
        <a:xfrm>
          <a:off x="9372111" y="9689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59685</xdr:rowOff>
    </xdr:from>
    <xdr:to>
      <xdr:col>46</xdr:col>
      <xdr:colOff>38100</xdr:colOff>
      <xdr:row>56</xdr:row>
      <xdr:rowOff>161285</xdr:rowOff>
    </xdr:to>
    <xdr:sp macro="" textlink="">
      <xdr:nvSpPr>
        <xdr:cNvPr id="375" name="楕円 374"/>
        <xdr:cNvSpPr/>
      </xdr:nvSpPr>
      <xdr:spPr>
        <a:xfrm>
          <a:off x="8699500" y="966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152412</xdr:rowOff>
    </xdr:from>
    <xdr:ext cx="534377" cy="259045"/>
    <xdr:sp macro="" textlink="">
      <xdr:nvSpPr>
        <xdr:cNvPr id="376" name="テキスト ボックス 375"/>
        <xdr:cNvSpPr txBox="1"/>
      </xdr:nvSpPr>
      <xdr:spPr>
        <a:xfrm>
          <a:off x="8483111" y="9753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141950</xdr:rowOff>
    </xdr:from>
    <xdr:to>
      <xdr:col>41</xdr:col>
      <xdr:colOff>101600</xdr:colOff>
      <xdr:row>56</xdr:row>
      <xdr:rowOff>72100</xdr:rowOff>
    </xdr:to>
    <xdr:sp macro="" textlink="">
      <xdr:nvSpPr>
        <xdr:cNvPr id="377" name="楕円 376"/>
        <xdr:cNvSpPr/>
      </xdr:nvSpPr>
      <xdr:spPr>
        <a:xfrm>
          <a:off x="7810500" y="957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88627</xdr:rowOff>
    </xdr:from>
    <xdr:ext cx="534377" cy="259045"/>
    <xdr:sp macro="" textlink="">
      <xdr:nvSpPr>
        <xdr:cNvPr id="378" name="テキスト ボックス 377"/>
        <xdr:cNvSpPr txBox="1"/>
      </xdr:nvSpPr>
      <xdr:spPr>
        <a:xfrm>
          <a:off x="7594111" y="9346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52</xdr:row>
      <xdr:rowOff>53742</xdr:rowOff>
    </xdr:from>
    <xdr:to>
      <xdr:col>36</xdr:col>
      <xdr:colOff>165100</xdr:colOff>
      <xdr:row>52</xdr:row>
      <xdr:rowOff>155342</xdr:rowOff>
    </xdr:to>
    <xdr:sp macro="" textlink="">
      <xdr:nvSpPr>
        <xdr:cNvPr id="379" name="楕円 378"/>
        <xdr:cNvSpPr/>
      </xdr:nvSpPr>
      <xdr:spPr>
        <a:xfrm>
          <a:off x="6921500" y="8969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51</xdr:row>
      <xdr:rowOff>419</xdr:rowOff>
    </xdr:from>
    <xdr:ext cx="599010" cy="259045"/>
    <xdr:sp macro="" textlink="">
      <xdr:nvSpPr>
        <xdr:cNvPr id="380" name="テキスト ボックス 379"/>
        <xdr:cNvSpPr txBox="1"/>
      </xdr:nvSpPr>
      <xdr:spPr>
        <a:xfrm>
          <a:off x="6672795" y="8744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91" name="直線コネクタ 390"/>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2" name="テキスト ボックス 391"/>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3" name="直線コネクタ 392"/>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4" name="テキスト ボックス 393"/>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5" name="直線コネクタ 394"/>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6" name="テキスト ボックス 395"/>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7" name="直線コネクタ 396"/>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8" name="テキスト ボックス 397"/>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9" name="直線コネクタ 398"/>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400" name="テキスト ボックス 399"/>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401" name="直線コネクタ 400"/>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402" name="テキスト ボックス 401"/>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3" name="直線コネクタ 40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4" name="テキスト ボックス 403"/>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5"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43634</xdr:rowOff>
    </xdr:from>
    <xdr:to>
      <xdr:col>54</xdr:col>
      <xdr:colOff>189865</xdr:colOff>
      <xdr:row>79</xdr:row>
      <xdr:rowOff>98879</xdr:rowOff>
    </xdr:to>
    <xdr:cxnSp macro="">
      <xdr:nvCxnSpPr>
        <xdr:cNvPr id="406" name="直線コネクタ 405"/>
        <xdr:cNvCxnSpPr/>
      </xdr:nvCxnSpPr>
      <xdr:spPr>
        <a:xfrm flipV="1">
          <a:off x="10475595" y="12045134"/>
          <a:ext cx="1270" cy="1598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7" name="普通建設事業費 （ うち新規整備　）最小値テキスト"/>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8" name="直線コネクタ 407"/>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161761</xdr:rowOff>
    </xdr:from>
    <xdr:ext cx="599010" cy="259045"/>
    <xdr:sp macro="" textlink="">
      <xdr:nvSpPr>
        <xdr:cNvPr id="409" name="普通建設事業費 （ うち新規整備　）最大値テキスト"/>
        <xdr:cNvSpPr txBox="1"/>
      </xdr:nvSpPr>
      <xdr:spPr>
        <a:xfrm>
          <a:off x="10528300" y="11820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43634</xdr:rowOff>
    </xdr:from>
    <xdr:to>
      <xdr:col>55</xdr:col>
      <xdr:colOff>88900</xdr:colOff>
      <xdr:row>70</xdr:row>
      <xdr:rowOff>43634</xdr:rowOff>
    </xdr:to>
    <xdr:cxnSp macro="">
      <xdr:nvCxnSpPr>
        <xdr:cNvPr id="410" name="直線コネクタ 409"/>
        <xdr:cNvCxnSpPr/>
      </xdr:nvCxnSpPr>
      <xdr:spPr>
        <a:xfrm>
          <a:off x="10388600" y="12045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29645</xdr:rowOff>
    </xdr:from>
    <xdr:to>
      <xdr:col>55</xdr:col>
      <xdr:colOff>0</xdr:colOff>
      <xdr:row>79</xdr:row>
      <xdr:rowOff>53539</xdr:rowOff>
    </xdr:to>
    <xdr:cxnSp macro="">
      <xdr:nvCxnSpPr>
        <xdr:cNvPr id="411" name="直線コネクタ 410"/>
        <xdr:cNvCxnSpPr/>
      </xdr:nvCxnSpPr>
      <xdr:spPr>
        <a:xfrm>
          <a:off x="9639300" y="13574195"/>
          <a:ext cx="838200" cy="23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10943</xdr:rowOff>
    </xdr:from>
    <xdr:ext cx="534377" cy="259045"/>
    <xdr:sp macro="" textlink="">
      <xdr:nvSpPr>
        <xdr:cNvPr id="412" name="普通建設事業費 （ うち新規整備　）平均値テキスト"/>
        <xdr:cNvSpPr txBox="1"/>
      </xdr:nvSpPr>
      <xdr:spPr>
        <a:xfrm>
          <a:off x="10528300" y="132125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159516</xdr:rowOff>
    </xdr:from>
    <xdr:to>
      <xdr:col>55</xdr:col>
      <xdr:colOff>50800</xdr:colOff>
      <xdr:row>78</xdr:row>
      <xdr:rowOff>89666</xdr:rowOff>
    </xdr:to>
    <xdr:sp macro="" textlink="">
      <xdr:nvSpPr>
        <xdr:cNvPr id="413" name="フローチャート: 判断 412"/>
        <xdr:cNvSpPr/>
      </xdr:nvSpPr>
      <xdr:spPr>
        <a:xfrm>
          <a:off x="10426700" y="13361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19935</xdr:rowOff>
    </xdr:from>
    <xdr:to>
      <xdr:col>50</xdr:col>
      <xdr:colOff>114300</xdr:colOff>
      <xdr:row>79</xdr:row>
      <xdr:rowOff>29645</xdr:rowOff>
    </xdr:to>
    <xdr:cxnSp macro="">
      <xdr:nvCxnSpPr>
        <xdr:cNvPr id="414" name="直線コネクタ 413"/>
        <xdr:cNvCxnSpPr/>
      </xdr:nvCxnSpPr>
      <xdr:spPr>
        <a:xfrm>
          <a:off x="8750300" y="13564485"/>
          <a:ext cx="889000" cy="9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16630</xdr:rowOff>
    </xdr:from>
    <xdr:to>
      <xdr:col>50</xdr:col>
      <xdr:colOff>165100</xdr:colOff>
      <xdr:row>78</xdr:row>
      <xdr:rowOff>118230</xdr:rowOff>
    </xdr:to>
    <xdr:sp macro="" textlink="">
      <xdr:nvSpPr>
        <xdr:cNvPr id="415" name="フローチャート: 判断 414"/>
        <xdr:cNvSpPr/>
      </xdr:nvSpPr>
      <xdr:spPr>
        <a:xfrm>
          <a:off x="9588500" y="13389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134757</xdr:rowOff>
    </xdr:from>
    <xdr:ext cx="534377" cy="259045"/>
    <xdr:sp macro="" textlink="">
      <xdr:nvSpPr>
        <xdr:cNvPr id="416" name="テキスト ボックス 415"/>
        <xdr:cNvSpPr txBox="1"/>
      </xdr:nvSpPr>
      <xdr:spPr>
        <a:xfrm>
          <a:off x="9372111" y="13164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66559</xdr:rowOff>
    </xdr:from>
    <xdr:to>
      <xdr:col>45</xdr:col>
      <xdr:colOff>177800</xdr:colOff>
      <xdr:row>79</xdr:row>
      <xdr:rowOff>19935</xdr:rowOff>
    </xdr:to>
    <xdr:cxnSp macro="">
      <xdr:nvCxnSpPr>
        <xdr:cNvPr id="417" name="直線コネクタ 416"/>
        <xdr:cNvCxnSpPr/>
      </xdr:nvCxnSpPr>
      <xdr:spPr>
        <a:xfrm>
          <a:off x="7861300" y="13439659"/>
          <a:ext cx="889000" cy="12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28691</xdr:rowOff>
    </xdr:from>
    <xdr:to>
      <xdr:col>46</xdr:col>
      <xdr:colOff>38100</xdr:colOff>
      <xdr:row>78</xdr:row>
      <xdr:rowOff>130291</xdr:rowOff>
    </xdr:to>
    <xdr:sp macro="" textlink="">
      <xdr:nvSpPr>
        <xdr:cNvPr id="418" name="フローチャート: 判断 417"/>
        <xdr:cNvSpPr/>
      </xdr:nvSpPr>
      <xdr:spPr>
        <a:xfrm>
          <a:off x="8699500" y="13401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146818</xdr:rowOff>
    </xdr:from>
    <xdr:ext cx="534377" cy="259045"/>
    <xdr:sp macro="" textlink="">
      <xdr:nvSpPr>
        <xdr:cNvPr id="419" name="テキスト ボックス 418"/>
        <xdr:cNvSpPr txBox="1"/>
      </xdr:nvSpPr>
      <xdr:spPr>
        <a:xfrm>
          <a:off x="8483111" y="13177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73</xdr:row>
      <xdr:rowOff>129184</xdr:rowOff>
    </xdr:from>
    <xdr:to>
      <xdr:col>41</xdr:col>
      <xdr:colOff>50800</xdr:colOff>
      <xdr:row>78</xdr:row>
      <xdr:rowOff>66559</xdr:rowOff>
    </xdr:to>
    <xdr:cxnSp macro="">
      <xdr:nvCxnSpPr>
        <xdr:cNvPr id="420" name="直線コネクタ 419"/>
        <xdr:cNvCxnSpPr/>
      </xdr:nvCxnSpPr>
      <xdr:spPr>
        <a:xfrm>
          <a:off x="6972300" y="12645034"/>
          <a:ext cx="889000" cy="794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8280</xdr:rowOff>
    </xdr:from>
    <xdr:to>
      <xdr:col>41</xdr:col>
      <xdr:colOff>101600</xdr:colOff>
      <xdr:row>78</xdr:row>
      <xdr:rowOff>109880</xdr:rowOff>
    </xdr:to>
    <xdr:sp macro="" textlink="">
      <xdr:nvSpPr>
        <xdr:cNvPr id="421" name="フローチャート: 判断 420"/>
        <xdr:cNvSpPr/>
      </xdr:nvSpPr>
      <xdr:spPr>
        <a:xfrm>
          <a:off x="7810500" y="13381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126407</xdr:rowOff>
    </xdr:from>
    <xdr:ext cx="534377" cy="259045"/>
    <xdr:sp macro="" textlink="">
      <xdr:nvSpPr>
        <xdr:cNvPr id="422" name="テキスト ボックス 421"/>
        <xdr:cNvSpPr txBox="1"/>
      </xdr:nvSpPr>
      <xdr:spPr>
        <a:xfrm>
          <a:off x="7594111" y="13156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157045</xdr:rowOff>
    </xdr:from>
    <xdr:to>
      <xdr:col>36</xdr:col>
      <xdr:colOff>165100</xdr:colOff>
      <xdr:row>78</xdr:row>
      <xdr:rowOff>87195</xdr:rowOff>
    </xdr:to>
    <xdr:sp macro="" textlink="">
      <xdr:nvSpPr>
        <xdr:cNvPr id="423" name="フローチャート: 判断 422"/>
        <xdr:cNvSpPr/>
      </xdr:nvSpPr>
      <xdr:spPr>
        <a:xfrm>
          <a:off x="6921500" y="13358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78322</xdr:rowOff>
    </xdr:from>
    <xdr:ext cx="534377" cy="259045"/>
    <xdr:sp macro="" textlink="">
      <xdr:nvSpPr>
        <xdr:cNvPr id="424" name="テキスト ボックス 423"/>
        <xdr:cNvSpPr txBox="1"/>
      </xdr:nvSpPr>
      <xdr:spPr>
        <a:xfrm>
          <a:off x="6705111" y="13451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5" name="テキスト ボックス 42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6" name="テキスト ボックス 42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7" name="テキスト ボックス 42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8" name="テキスト ボックス 42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9" name="テキスト ボックス 42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2739</xdr:rowOff>
    </xdr:from>
    <xdr:to>
      <xdr:col>55</xdr:col>
      <xdr:colOff>50800</xdr:colOff>
      <xdr:row>79</xdr:row>
      <xdr:rowOff>104339</xdr:rowOff>
    </xdr:to>
    <xdr:sp macro="" textlink="">
      <xdr:nvSpPr>
        <xdr:cNvPr id="430" name="楕円 429"/>
        <xdr:cNvSpPr/>
      </xdr:nvSpPr>
      <xdr:spPr>
        <a:xfrm>
          <a:off x="10426700" y="13547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89116</xdr:rowOff>
    </xdr:from>
    <xdr:ext cx="469744" cy="259045"/>
    <xdr:sp macro="" textlink="">
      <xdr:nvSpPr>
        <xdr:cNvPr id="431" name="普通建設事業費 （ うち新規整備　）該当値テキスト"/>
        <xdr:cNvSpPr txBox="1"/>
      </xdr:nvSpPr>
      <xdr:spPr>
        <a:xfrm>
          <a:off x="10528300" y="13462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150295</xdr:rowOff>
    </xdr:from>
    <xdr:to>
      <xdr:col>50</xdr:col>
      <xdr:colOff>165100</xdr:colOff>
      <xdr:row>79</xdr:row>
      <xdr:rowOff>80445</xdr:rowOff>
    </xdr:to>
    <xdr:sp macro="" textlink="">
      <xdr:nvSpPr>
        <xdr:cNvPr id="432" name="楕円 431"/>
        <xdr:cNvSpPr/>
      </xdr:nvSpPr>
      <xdr:spPr>
        <a:xfrm>
          <a:off x="9588500" y="13523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71572</xdr:rowOff>
    </xdr:from>
    <xdr:ext cx="469744" cy="259045"/>
    <xdr:sp macro="" textlink="">
      <xdr:nvSpPr>
        <xdr:cNvPr id="433" name="テキスト ボックス 432"/>
        <xdr:cNvSpPr txBox="1"/>
      </xdr:nvSpPr>
      <xdr:spPr>
        <a:xfrm>
          <a:off x="9404428" y="13616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140585</xdr:rowOff>
    </xdr:from>
    <xdr:to>
      <xdr:col>46</xdr:col>
      <xdr:colOff>38100</xdr:colOff>
      <xdr:row>79</xdr:row>
      <xdr:rowOff>70735</xdr:rowOff>
    </xdr:to>
    <xdr:sp macro="" textlink="">
      <xdr:nvSpPr>
        <xdr:cNvPr id="434" name="楕円 433"/>
        <xdr:cNvSpPr/>
      </xdr:nvSpPr>
      <xdr:spPr>
        <a:xfrm>
          <a:off x="8699500" y="13513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61862</xdr:rowOff>
    </xdr:from>
    <xdr:ext cx="469744" cy="259045"/>
    <xdr:sp macro="" textlink="">
      <xdr:nvSpPr>
        <xdr:cNvPr id="435" name="テキスト ボックス 434"/>
        <xdr:cNvSpPr txBox="1"/>
      </xdr:nvSpPr>
      <xdr:spPr>
        <a:xfrm>
          <a:off x="8515428" y="13606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15759</xdr:rowOff>
    </xdr:from>
    <xdr:to>
      <xdr:col>41</xdr:col>
      <xdr:colOff>101600</xdr:colOff>
      <xdr:row>78</xdr:row>
      <xdr:rowOff>117359</xdr:rowOff>
    </xdr:to>
    <xdr:sp macro="" textlink="">
      <xdr:nvSpPr>
        <xdr:cNvPr id="436" name="楕円 435"/>
        <xdr:cNvSpPr/>
      </xdr:nvSpPr>
      <xdr:spPr>
        <a:xfrm>
          <a:off x="7810500" y="13388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108486</xdr:rowOff>
    </xdr:from>
    <xdr:ext cx="534377" cy="259045"/>
    <xdr:sp macro="" textlink="">
      <xdr:nvSpPr>
        <xdr:cNvPr id="437" name="テキスト ボックス 436"/>
        <xdr:cNvSpPr txBox="1"/>
      </xdr:nvSpPr>
      <xdr:spPr>
        <a:xfrm>
          <a:off x="7594111" y="13481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73</xdr:row>
      <xdr:rowOff>78384</xdr:rowOff>
    </xdr:from>
    <xdr:to>
      <xdr:col>36</xdr:col>
      <xdr:colOff>165100</xdr:colOff>
      <xdr:row>74</xdr:row>
      <xdr:rowOff>8534</xdr:rowOff>
    </xdr:to>
    <xdr:sp macro="" textlink="">
      <xdr:nvSpPr>
        <xdr:cNvPr id="438" name="楕円 437"/>
        <xdr:cNvSpPr/>
      </xdr:nvSpPr>
      <xdr:spPr>
        <a:xfrm>
          <a:off x="6921500" y="12594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72</xdr:row>
      <xdr:rowOff>25061</xdr:rowOff>
    </xdr:from>
    <xdr:ext cx="534377" cy="259045"/>
    <xdr:sp macro="" textlink="">
      <xdr:nvSpPr>
        <xdr:cNvPr id="439" name="テキスト ボックス 438"/>
        <xdr:cNvSpPr txBox="1"/>
      </xdr:nvSpPr>
      <xdr:spPr>
        <a:xfrm>
          <a:off x="6705111" y="12369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0" name="正方形/長方形 43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1" name="正方形/長方形 44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2" name="正方形/長方形 44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3" name="正方形/長方形 44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4" name="正方形/長方形 44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5" name="正方形/長方形 44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6" name="正方形/長方形 44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7" name="正方形/長方形 44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8" name="テキスト ボックス 44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9" name="直線コネクタ 44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0" name="直線コネクタ 449"/>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1" name="テキスト ボックス 450"/>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2" name="直線コネクタ 451"/>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3" name="テキスト ボックス 452"/>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4" name="直線コネクタ 453"/>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5" name="テキスト ボックス 454"/>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6" name="直線コネクタ 455"/>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7" name="テキスト ボックス 456"/>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8" name="直線コネクタ 457"/>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9" name="テキスト ボックス 458"/>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0" name="直線コネクタ 459"/>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1" name="テキスト ボックス 460"/>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2"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130683</xdr:rowOff>
    </xdr:from>
    <xdr:to>
      <xdr:col>54</xdr:col>
      <xdr:colOff>189865</xdr:colOff>
      <xdr:row>98</xdr:row>
      <xdr:rowOff>134379</xdr:rowOff>
    </xdr:to>
    <xdr:cxnSp macro="">
      <xdr:nvCxnSpPr>
        <xdr:cNvPr id="463" name="直線コネクタ 462"/>
        <xdr:cNvCxnSpPr/>
      </xdr:nvCxnSpPr>
      <xdr:spPr>
        <a:xfrm flipV="1">
          <a:off x="10475595" y="15389733"/>
          <a:ext cx="1270" cy="15467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138206</xdr:rowOff>
    </xdr:from>
    <xdr:ext cx="469744" cy="259045"/>
    <xdr:sp macro="" textlink="">
      <xdr:nvSpPr>
        <xdr:cNvPr id="464" name="普通建設事業費 （ うち更新整備　）最小値テキスト"/>
        <xdr:cNvSpPr txBox="1"/>
      </xdr:nvSpPr>
      <xdr:spPr>
        <a:xfrm>
          <a:off x="10528300" y="16940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134379</xdr:rowOff>
    </xdr:from>
    <xdr:to>
      <xdr:col>55</xdr:col>
      <xdr:colOff>88900</xdr:colOff>
      <xdr:row>98</xdr:row>
      <xdr:rowOff>134379</xdr:rowOff>
    </xdr:to>
    <xdr:cxnSp macro="">
      <xdr:nvCxnSpPr>
        <xdr:cNvPr id="465" name="直線コネクタ 464"/>
        <xdr:cNvCxnSpPr/>
      </xdr:nvCxnSpPr>
      <xdr:spPr>
        <a:xfrm>
          <a:off x="10388600" y="16936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77360</xdr:rowOff>
    </xdr:from>
    <xdr:ext cx="599010" cy="259045"/>
    <xdr:sp macro="" textlink="">
      <xdr:nvSpPr>
        <xdr:cNvPr id="466" name="普通建設事業費 （ うち更新整備　）最大値テキスト"/>
        <xdr:cNvSpPr txBox="1"/>
      </xdr:nvSpPr>
      <xdr:spPr>
        <a:xfrm>
          <a:off x="10528300" y="15164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130683</xdr:rowOff>
    </xdr:from>
    <xdr:to>
      <xdr:col>55</xdr:col>
      <xdr:colOff>88900</xdr:colOff>
      <xdr:row>89</xdr:row>
      <xdr:rowOff>130683</xdr:rowOff>
    </xdr:to>
    <xdr:cxnSp macro="">
      <xdr:nvCxnSpPr>
        <xdr:cNvPr id="467" name="直線コネクタ 466"/>
        <xdr:cNvCxnSpPr/>
      </xdr:nvCxnSpPr>
      <xdr:spPr>
        <a:xfrm>
          <a:off x="10388600" y="15389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137744</xdr:rowOff>
    </xdr:from>
    <xdr:to>
      <xdr:col>55</xdr:col>
      <xdr:colOff>0</xdr:colOff>
      <xdr:row>96</xdr:row>
      <xdr:rowOff>60998</xdr:rowOff>
    </xdr:to>
    <xdr:cxnSp macro="">
      <xdr:nvCxnSpPr>
        <xdr:cNvPr id="468" name="直線コネクタ 467"/>
        <xdr:cNvCxnSpPr/>
      </xdr:nvCxnSpPr>
      <xdr:spPr>
        <a:xfrm flipV="1">
          <a:off x="9639300" y="16082594"/>
          <a:ext cx="838200" cy="437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88789</xdr:rowOff>
    </xdr:from>
    <xdr:ext cx="534377" cy="259045"/>
    <xdr:sp macro="" textlink="">
      <xdr:nvSpPr>
        <xdr:cNvPr id="469" name="普通建設事業費 （ うち更新整備　）平均値テキスト"/>
        <xdr:cNvSpPr txBox="1"/>
      </xdr:nvSpPr>
      <xdr:spPr>
        <a:xfrm>
          <a:off x="10528300" y="163765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110362</xdr:rowOff>
    </xdr:from>
    <xdr:to>
      <xdr:col>55</xdr:col>
      <xdr:colOff>50800</xdr:colOff>
      <xdr:row>96</xdr:row>
      <xdr:rowOff>40512</xdr:rowOff>
    </xdr:to>
    <xdr:sp macro="" textlink="">
      <xdr:nvSpPr>
        <xdr:cNvPr id="470" name="フローチャート: 判断 469"/>
        <xdr:cNvSpPr/>
      </xdr:nvSpPr>
      <xdr:spPr>
        <a:xfrm>
          <a:off x="10426700" y="16398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166624</xdr:rowOff>
    </xdr:from>
    <xdr:to>
      <xdr:col>50</xdr:col>
      <xdr:colOff>114300</xdr:colOff>
      <xdr:row>96</xdr:row>
      <xdr:rowOff>60998</xdr:rowOff>
    </xdr:to>
    <xdr:cxnSp macro="">
      <xdr:nvCxnSpPr>
        <xdr:cNvPr id="471" name="直線コネクタ 470"/>
        <xdr:cNvCxnSpPr/>
      </xdr:nvCxnSpPr>
      <xdr:spPr>
        <a:xfrm>
          <a:off x="8750300" y="16454374"/>
          <a:ext cx="889000" cy="65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129121</xdr:rowOff>
    </xdr:from>
    <xdr:to>
      <xdr:col>50</xdr:col>
      <xdr:colOff>165100</xdr:colOff>
      <xdr:row>96</xdr:row>
      <xdr:rowOff>59271</xdr:rowOff>
    </xdr:to>
    <xdr:sp macro="" textlink="">
      <xdr:nvSpPr>
        <xdr:cNvPr id="472" name="フローチャート: 判断 471"/>
        <xdr:cNvSpPr/>
      </xdr:nvSpPr>
      <xdr:spPr>
        <a:xfrm>
          <a:off x="9588500" y="16416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75798</xdr:rowOff>
    </xdr:from>
    <xdr:ext cx="534377" cy="259045"/>
    <xdr:sp macro="" textlink="">
      <xdr:nvSpPr>
        <xdr:cNvPr id="473" name="テキスト ボックス 472"/>
        <xdr:cNvSpPr txBox="1"/>
      </xdr:nvSpPr>
      <xdr:spPr>
        <a:xfrm>
          <a:off x="9372111" y="16192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166624</xdr:rowOff>
    </xdr:from>
    <xdr:to>
      <xdr:col>45</xdr:col>
      <xdr:colOff>177800</xdr:colOff>
      <xdr:row>95</xdr:row>
      <xdr:rowOff>170498</xdr:rowOff>
    </xdr:to>
    <xdr:cxnSp macro="">
      <xdr:nvCxnSpPr>
        <xdr:cNvPr id="474" name="直線コネクタ 473"/>
        <xdr:cNvCxnSpPr/>
      </xdr:nvCxnSpPr>
      <xdr:spPr>
        <a:xfrm flipV="1">
          <a:off x="7861300" y="16454374"/>
          <a:ext cx="889000" cy="3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163982</xdr:rowOff>
    </xdr:from>
    <xdr:to>
      <xdr:col>46</xdr:col>
      <xdr:colOff>38100</xdr:colOff>
      <xdr:row>96</xdr:row>
      <xdr:rowOff>94132</xdr:rowOff>
    </xdr:to>
    <xdr:sp macro="" textlink="">
      <xdr:nvSpPr>
        <xdr:cNvPr id="475" name="フローチャート: 判断 474"/>
        <xdr:cNvSpPr/>
      </xdr:nvSpPr>
      <xdr:spPr>
        <a:xfrm>
          <a:off x="8699500" y="16451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85259</xdr:rowOff>
    </xdr:from>
    <xdr:ext cx="534377" cy="259045"/>
    <xdr:sp macro="" textlink="">
      <xdr:nvSpPr>
        <xdr:cNvPr id="476" name="テキスト ボックス 475"/>
        <xdr:cNvSpPr txBox="1"/>
      </xdr:nvSpPr>
      <xdr:spPr>
        <a:xfrm>
          <a:off x="8483111" y="16544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140678</xdr:rowOff>
    </xdr:from>
    <xdr:to>
      <xdr:col>41</xdr:col>
      <xdr:colOff>50800</xdr:colOff>
      <xdr:row>95</xdr:row>
      <xdr:rowOff>170498</xdr:rowOff>
    </xdr:to>
    <xdr:cxnSp macro="">
      <xdr:nvCxnSpPr>
        <xdr:cNvPr id="477" name="直線コネクタ 476"/>
        <xdr:cNvCxnSpPr/>
      </xdr:nvCxnSpPr>
      <xdr:spPr>
        <a:xfrm>
          <a:off x="6972300" y="16428428"/>
          <a:ext cx="889000" cy="29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17284</xdr:rowOff>
    </xdr:from>
    <xdr:to>
      <xdr:col>41</xdr:col>
      <xdr:colOff>101600</xdr:colOff>
      <xdr:row>96</xdr:row>
      <xdr:rowOff>118884</xdr:rowOff>
    </xdr:to>
    <xdr:sp macro="" textlink="">
      <xdr:nvSpPr>
        <xdr:cNvPr id="478" name="フローチャート: 判断 477"/>
        <xdr:cNvSpPr/>
      </xdr:nvSpPr>
      <xdr:spPr>
        <a:xfrm>
          <a:off x="7810500" y="16476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110011</xdr:rowOff>
    </xdr:from>
    <xdr:ext cx="534377" cy="259045"/>
    <xdr:sp macro="" textlink="">
      <xdr:nvSpPr>
        <xdr:cNvPr id="479" name="テキスト ボックス 478"/>
        <xdr:cNvSpPr txBox="1"/>
      </xdr:nvSpPr>
      <xdr:spPr>
        <a:xfrm>
          <a:off x="7594111" y="16569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129426</xdr:rowOff>
    </xdr:from>
    <xdr:to>
      <xdr:col>36</xdr:col>
      <xdr:colOff>165100</xdr:colOff>
      <xdr:row>96</xdr:row>
      <xdr:rowOff>59576</xdr:rowOff>
    </xdr:to>
    <xdr:sp macro="" textlink="">
      <xdr:nvSpPr>
        <xdr:cNvPr id="480" name="フローチャート: 判断 479"/>
        <xdr:cNvSpPr/>
      </xdr:nvSpPr>
      <xdr:spPr>
        <a:xfrm>
          <a:off x="6921500" y="16417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50703</xdr:rowOff>
    </xdr:from>
    <xdr:ext cx="534377" cy="259045"/>
    <xdr:sp macro="" textlink="">
      <xdr:nvSpPr>
        <xdr:cNvPr id="481" name="テキスト ボックス 480"/>
        <xdr:cNvSpPr txBox="1"/>
      </xdr:nvSpPr>
      <xdr:spPr>
        <a:xfrm>
          <a:off x="6705111" y="16509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2" name="テキスト ボックス 481"/>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3" name="テキスト ボックス 482"/>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4" name="テキスト ボックス 483"/>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5" name="テキスト ボックス 484"/>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6" name="テキスト ボックス 485"/>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86944</xdr:rowOff>
    </xdr:from>
    <xdr:to>
      <xdr:col>55</xdr:col>
      <xdr:colOff>50800</xdr:colOff>
      <xdr:row>94</xdr:row>
      <xdr:rowOff>17094</xdr:rowOff>
    </xdr:to>
    <xdr:sp macro="" textlink="">
      <xdr:nvSpPr>
        <xdr:cNvPr id="487" name="楕円 486"/>
        <xdr:cNvSpPr/>
      </xdr:nvSpPr>
      <xdr:spPr>
        <a:xfrm>
          <a:off x="10426700" y="16031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92</xdr:row>
      <xdr:rowOff>109821</xdr:rowOff>
    </xdr:from>
    <xdr:ext cx="534377" cy="259045"/>
    <xdr:sp macro="" textlink="">
      <xdr:nvSpPr>
        <xdr:cNvPr id="488" name="普通建設事業費 （ うち更新整備　）該当値テキスト"/>
        <xdr:cNvSpPr txBox="1"/>
      </xdr:nvSpPr>
      <xdr:spPr>
        <a:xfrm>
          <a:off x="10528300" y="15883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10198</xdr:rowOff>
    </xdr:from>
    <xdr:to>
      <xdr:col>50</xdr:col>
      <xdr:colOff>165100</xdr:colOff>
      <xdr:row>96</xdr:row>
      <xdr:rowOff>111798</xdr:rowOff>
    </xdr:to>
    <xdr:sp macro="" textlink="">
      <xdr:nvSpPr>
        <xdr:cNvPr id="489" name="楕円 488"/>
        <xdr:cNvSpPr/>
      </xdr:nvSpPr>
      <xdr:spPr>
        <a:xfrm>
          <a:off x="9588500" y="16469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102925</xdr:rowOff>
    </xdr:from>
    <xdr:ext cx="534377" cy="259045"/>
    <xdr:sp macro="" textlink="">
      <xdr:nvSpPr>
        <xdr:cNvPr id="490" name="テキスト ボックス 489"/>
        <xdr:cNvSpPr txBox="1"/>
      </xdr:nvSpPr>
      <xdr:spPr>
        <a:xfrm>
          <a:off x="9372111" y="16562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115824</xdr:rowOff>
    </xdr:from>
    <xdr:to>
      <xdr:col>46</xdr:col>
      <xdr:colOff>38100</xdr:colOff>
      <xdr:row>96</xdr:row>
      <xdr:rowOff>45974</xdr:rowOff>
    </xdr:to>
    <xdr:sp macro="" textlink="">
      <xdr:nvSpPr>
        <xdr:cNvPr id="491" name="楕円 490"/>
        <xdr:cNvSpPr/>
      </xdr:nvSpPr>
      <xdr:spPr>
        <a:xfrm>
          <a:off x="8699500" y="16403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62501</xdr:rowOff>
    </xdr:from>
    <xdr:ext cx="534377" cy="259045"/>
    <xdr:sp macro="" textlink="">
      <xdr:nvSpPr>
        <xdr:cNvPr id="492" name="テキスト ボックス 491"/>
        <xdr:cNvSpPr txBox="1"/>
      </xdr:nvSpPr>
      <xdr:spPr>
        <a:xfrm>
          <a:off x="8483111" y="16178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119698</xdr:rowOff>
    </xdr:from>
    <xdr:to>
      <xdr:col>41</xdr:col>
      <xdr:colOff>101600</xdr:colOff>
      <xdr:row>96</xdr:row>
      <xdr:rowOff>49848</xdr:rowOff>
    </xdr:to>
    <xdr:sp macro="" textlink="">
      <xdr:nvSpPr>
        <xdr:cNvPr id="493" name="楕円 492"/>
        <xdr:cNvSpPr/>
      </xdr:nvSpPr>
      <xdr:spPr>
        <a:xfrm>
          <a:off x="7810500" y="16407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66375</xdr:rowOff>
    </xdr:from>
    <xdr:ext cx="534377" cy="259045"/>
    <xdr:sp macro="" textlink="">
      <xdr:nvSpPr>
        <xdr:cNvPr id="494" name="テキスト ボックス 493"/>
        <xdr:cNvSpPr txBox="1"/>
      </xdr:nvSpPr>
      <xdr:spPr>
        <a:xfrm>
          <a:off x="7594111" y="16182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89878</xdr:rowOff>
    </xdr:from>
    <xdr:to>
      <xdr:col>36</xdr:col>
      <xdr:colOff>165100</xdr:colOff>
      <xdr:row>96</xdr:row>
      <xdr:rowOff>20028</xdr:rowOff>
    </xdr:to>
    <xdr:sp macro="" textlink="">
      <xdr:nvSpPr>
        <xdr:cNvPr id="495" name="楕円 494"/>
        <xdr:cNvSpPr/>
      </xdr:nvSpPr>
      <xdr:spPr>
        <a:xfrm>
          <a:off x="6921500" y="16377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36555</xdr:rowOff>
    </xdr:from>
    <xdr:ext cx="534377" cy="259045"/>
    <xdr:sp macro="" textlink="">
      <xdr:nvSpPr>
        <xdr:cNvPr id="496" name="テキスト ボックス 495"/>
        <xdr:cNvSpPr txBox="1"/>
      </xdr:nvSpPr>
      <xdr:spPr>
        <a:xfrm>
          <a:off x="6705111" y="16152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7" name="正方形/長方形 496"/>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8" name="正方形/長方形 497"/>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9" name="正方形/長方形 498"/>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0" name="正方形/長方形 499"/>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1" name="正方形/長方形 500"/>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2" name="正方形/長方形 501"/>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3" name="正方形/長方形 502"/>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4" name="正方形/長方形 50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5" name="テキスト ボックス 50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6" name="直線コネクタ 50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7" name="直線コネクタ 506"/>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8" name="テキスト ボックス 507"/>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9" name="直線コネクタ 508"/>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0" name="テキスト ボックス 509"/>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1" name="直線コネクタ 510"/>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2" name="テキスト ボックス 511"/>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3" name="直線コネクタ 512"/>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4" name="テキスト ボックス 513"/>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5" name="直線コネクタ 514"/>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6" name="テキスト ボックス 515"/>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7" name="直線コネクタ 516"/>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8" name="テキスト ボックス 517"/>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9"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52489</xdr:rowOff>
    </xdr:from>
    <xdr:to>
      <xdr:col>85</xdr:col>
      <xdr:colOff>126364</xdr:colOff>
      <xdr:row>39</xdr:row>
      <xdr:rowOff>44450</xdr:rowOff>
    </xdr:to>
    <xdr:cxnSp macro="">
      <xdr:nvCxnSpPr>
        <xdr:cNvPr id="520" name="直線コネクタ 519"/>
        <xdr:cNvCxnSpPr/>
      </xdr:nvCxnSpPr>
      <xdr:spPr>
        <a:xfrm flipV="1">
          <a:off x="16317595" y="5195989"/>
          <a:ext cx="1269" cy="1535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21"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22" name="直線コネクタ 521"/>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170616</xdr:rowOff>
    </xdr:from>
    <xdr:ext cx="534377" cy="259045"/>
    <xdr:sp macro="" textlink="">
      <xdr:nvSpPr>
        <xdr:cNvPr id="523" name="災害復旧事業費最大値テキスト"/>
        <xdr:cNvSpPr txBox="1"/>
      </xdr:nvSpPr>
      <xdr:spPr>
        <a:xfrm>
          <a:off x="16370300" y="4971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52489</xdr:rowOff>
    </xdr:from>
    <xdr:to>
      <xdr:col>86</xdr:col>
      <xdr:colOff>25400</xdr:colOff>
      <xdr:row>30</xdr:row>
      <xdr:rowOff>52489</xdr:rowOff>
    </xdr:to>
    <xdr:cxnSp macro="">
      <xdr:nvCxnSpPr>
        <xdr:cNvPr id="524" name="直線コネクタ 523"/>
        <xdr:cNvCxnSpPr/>
      </xdr:nvCxnSpPr>
      <xdr:spPr>
        <a:xfrm>
          <a:off x="16230600" y="5195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134366</xdr:rowOff>
    </xdr:from>
    <xdr:to>
      <xdr:col>85</xdr:col>
      <xdr:colOff>127000</xdr:colOff>
      <xdr:row>39</xdr:row>
      <xdr:rowOff>36640</xdr:rowOff>
    </xdr:to>
    <xdr:cxnSp macro="">
      <xdr:nvCxnSpPr>
        <xdr:cNvPr id="525" name="直線コネクタ 524"/>
        <xdr:cNvCxnSpPr/>
      </xdr:nvCxnSpPr>
      <xdr:spPr>
        <a:xfrm flipV="1">
          <a:off x="15481300" y="6649466"/>
          <a:ext cx="838200" cy="73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23004</xdr:rowOff>
    </xdr:from>
    <xdr:ext cx="469744" cy="259045"/>
    <xdr:sp macro="" textlink="">
      <xdr:nvSpPr>
        <xdr:cNvPr id="526" name="災害復旧事業費平均値テキスト"/>
        <xdr:cNvSpPr txBox="1"/>
      </xdr:nvSpPr>
      <xdr:spPr>
        <a:xfrm>
          <a:off x="16370300" y="63666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127</xdr:rowOff>
    </xdr:from>
    <xdr:to>
      <xdr:col>85</xdr:col>
      <xdr:colOff>177800</xdr:colOff>
      <xdr:row>38</xdr:row>
      <xdr:rowOff>101727</xdr:rowOff>
    </xdr:to>
    <xdr:sp macro="" textlink="">
      <xdr:nvSpPr>
        <xdr:cNvPr id="527" name="フローチャート: 判断 526"/>
        <xdr:cNvSpPr/>
      </xdr:nvSpPr>
      <xdr:spPr>
        <a:xfrm>
          <a:off x="16268700" y="6515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xdr:rowOff>
    </xdr:from>
    <xdr:to>
      <xdr:col>81</xdr:col>
      <xdr:colOff>50800</xdr:colOff>
      <xdr:row>39</xdr:row>
      <xdr:rowOff>36640</xdr:rowOff>
    </xdr:to>
    <xdr:cxnSp macro="">
      <xdr:nvCxnSpPr>
        <xdr:cNvPr id="528" name="直線コネクタ 527"/>
        <xdr:cNvCxnSpPr/>
      </xdr:nvCxnSpPr>
      <xdr:spPr>
        <a:xfrm>
          <a:off x="14592300" y="6690995"/>
          <a:ext cx="889000" cy="32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12662</xdr:rowOff>
    </xdr:from>
    <xdr:to>
      <xdr:col>81</xdr:col>
      <xdr:colOff>101600</xdr:colOff>
      <xdr:row>38</xdr:row>
      <xdr:rowOff>114262</xdr:rowOff>
    </xdr:to>
    <xdr:sp macro="" textlink="">
      <xdr:nvSpPr>
        <xdr:cNvPr id="529" name="フローチャート: 判断 528"/>
        <xdr:cNvSpPr/>
      </xdr:nvSpPr>
      <xdr:spPr>
        <a:xfrm>
          <a:off x="15430500" y="6527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130789</xdr:rowOff>
    </xdr:from>
    <xdr:ext cx="469744" cy="259045"/>
    <xdr:sp macro="" textlink="">
      <xdr:nvSpPr>
        <xdr:cNvPr id="530" name="テキスト ボックス 529"/>
        <xdr:cNvSpPr txBox="1"/>
      </xdr:nvSpPr>
      <xdr:spPr>
        <a:xfrm>
          <a:off x="15246428" y="6302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xdr:rowOff>
    </xdr:from>
    <xdr:to>
      <xdr:col>76</xdr:col>
      <xdr:colOff>114300</xdr:colOff>
      <xdr:row>39</xdr:row>
      <xdr:rowOff>44450</xdr:rowOff>
    </xdr:to>
    <xdr:cxnSp macro="">
      <xdr:nvCxnSpPr>
        <xdr:cNvPr id="531" name="直線コネクタ 530"/>
        <xdr:cNvCxnSpPr/>
      </xdr:nvCxnSpPr>
      <xdr:spPr>
        <a:xfrm flipV="1">
          <a:off x="13703300" y="669099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32703</xdr:rowOff>
    </xdr:from>
    <xdr:to>
      <xdr:col>76</xdr:col>
      <xdr:colOff>165100</xdr:colOff>
      <xdr:row>38</xdr:row>
      <xdr:rowOff>134303</xdr:rowOff>
    </xdr:to>
    <xdr:sp macro="" textlink="">
      <xdr:nvSpPr>
        <xdr:cNvPr id="532" name="フローチャート: 判断 531"/>
        <xdr:cNvSpPr/>
      </xdr:nvSpPr>
      <xdr:spPr>
        <a:xfrm>
          <a:off x="14541500" y="6547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150830</xdr:rowOff>
    </xdr:from>
    <xdr:ext cx="469744" cy="259045"/>
    <xdr:sp macro="" textlink="">
      <xdr:nvSpPr>
        <xdr:cNvPr id="533" name="テキスト ボックス 532"/>
        <xdr:cNvSpPr txBox="1"/>
      </xdr:nvSpPr>
      <xdr:spPr>
        <a:xfrm>
          <a:off x="14357428" y="6323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34" name="直線コネクタ 533"/>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9919</xdr:rowOff>
    </xdr:from>
    <xdr:to>
      <xdr:col>72</xdr:col>
      <xdr:colOff>38100</xdr:colOff>
      <xdr:row>38</xdr:row>
      <xdr:rowOff>111519</xdr:rowOff>
    </xdr:to>
    <xdr:sp macro="" textlink="">
      <xdr:nvSpPr>
        <xdr:cNvPr id="535" name="フローチャート: 判断 534"/>
        <xdr:cNvSpPr/>
      </xdr:nvSpPr>
      <xdr:spPr>
        <a:xfrm>
          <a:off x="13652500" y="6525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128046</xdr:rowOff>
    </xdr:from>
    <xdr:ext cx="469744" cy="259045"/>
    <xdr:sp macro="" textlink="">
      <xdr:nvSpPr>
        <xdr:cNvPr id="536" name="テキスト ボックス 535"/>
        <xdr:cNvSpPr txBox="1"/>
      </xdr:nvSpPr>
      <xdr:spPr>
        <a:xfrm>
          <a:off x="13468428" y="6300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90919</xdr:rowOff>
    </xdr:from>
    <xdr:to>
      <xdr:col>67</xdr:col>
      <xdr:colOff>101600</xdr:colOff>
      <xdr:row>38</xdr:row>
      <xdr:rowOff>21069</xdr:rowOff>
    </xdr:to>
    <xdr:sp macro="" textlink="">
      <xdr:nvSpPr>
        <xdr:cNvPr id="537" name="フローチャート: 判断 536"/>
        <xdr:cNvSpPr/>
      </xdr:nvSpPr>
      <xdr:spPr>
        <a:xfrm>
          <a:off x="12763500" y="6434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37596</xdr:rowOff>
    </xdr:from>
    <xdr:ext cx="469744" cy="259045"/>
    <xdr:sp macro="" textlink="">
      <xdr:nvSpPr>
        <xdr:cNvPr id="538" name="テキスト ボックス 537"/>
        <xdr:cNvSpPr txBox="1"/>
      </xdr:nvSpPr>
      <xdr:spPr>
        <a:xfrm>
          <a:off x="12579428" y="6209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9" name="テキスト ボックス 538"/>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0" name="テキスト ボックス 539"/>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1" name="テキスト ボックス 540"/>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2" name="テキスト ボックス 541"/>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3" name="テキスト ボックス 542"/>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83566</xdr:rowOff>
    </xdr:from>
    <xdr:to>
      <xdr:col>85</xdr:col>
      <xdr:colOff>177800</xdr:colOff>
      <xdr:row>39</xdr:row>
      <xdr:rowOff>13716</xdr:rowOff>
    </xdr:to>
    <xdr:sp macro="" textlink="">
      <xdr:nvSpPr>
        <xdr:cNvPr id="544" name="楕円 543"/>
        <xdr:cNvSpPr/>
      </xdr:nvSpPr>
      <xdr:spPr>
        <a:xfrm>
          <a:off x="16268700" y="6598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169943</xdr:rowOff>
    </xdr:from>
    <xdr:ext cx="469744" cy="259045"/>
    <xdr:sp macro="" textlink="">
      <xdr:nvSpPr>
        <xdr:cNvPr id="545" name="災害復旧事業費該当値テキスト"/>
        <xdr:cNvSpPr txBox="1"/>
      </xdr:nvSpPr>
      <xdr:spPr>
        <a:xfrm>
          <a:off x="16370300" y="6513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157290</xdr:rowOff>
    </xdr:from>
    <xdr:to>
      <xdr:col>81</xdr:col>
      <xdr:colOff>101600</xdr:colOff>
      <xdr:row>39</xdr:row>
      <xdr:rowOff>87440</xdr:rowOff>
    </xdr:to>
    <xdr:sp macro="" textlink="">
      <xdr:nvSpPr>
        <xdr:cNvPr id="546" name="楕円 545"/>
        <xdr:cNvSpPr/>
      </xdr:nvSpPr>
      <xdr:spPr>
        <a:xfrm>
          <a:off x="15430500" y="6672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78567</xdr:rowOff>
    </xdr:from>
    <xdr:ext cx="378565" cy="259045"/>
    <xdr:sp macro="" textlink="">
      <xdr:nvSpPr>
        <xdr:cNvPr id="547" name="テキスト ボックス 546"/>
        <xdr:cNvSpPr txBox="1"/>
      </xdr:nvSpPr>
      <xdr:spPr>
        <a:xfrm>
          <a:off x="15292017" y="67651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125095</xdr:rowOff>
    </xdr:from>
    <xdr:to>
      <xdr:col>76</xdr:col>
      <xdr:colOff>165100</xdr:colOff>
      <xdr:row>39</xdr:row>
      <xdr:rowOff>55245</xdr:rowOff>
    </xdr:to>
    <xdr:sp macro="" textlink="">
      <xdr:nvSpPr>
        <xdr:cNvPr id="548" name="楕円 547"/>
        <xdr:cNvSpPr/>
      </xdr:nvSpPr>
      <xdr:spPr>
        <a:xfrm>
          <a:off x="14541500" y="6640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46372</xdr:rowOff>
    </xdr:from>
    <xdr:ext cx="469744" cy="259045"/>
    <xdr:sp macro="" textlink="">
      <xdr:nvSpPr>
        <xdr:cNvPr id="549" name="テキスト ボックス 548"/>
        <xdr:cNvSpPr txBox="1"/>
      </xdr:nvSpPr>
      <xdr:spPr>
        <a:xfrm>
          <a:off x="14357428" y="6732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50" name="楕円 549"/>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51" name="テキスト ボックス 550"/>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52" name="楕円 551"/>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53" name="テキスト ボックス 552"/>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4" name="正方形/長方形 553"/>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5" name="正方形/長方形 554"/>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6" name="正方形/長方形 555"/>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7" name="正方形/長方形 556"/>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8" name="正方形/長方形 557"/>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9" name="正方形/長方形 558"/>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0" name="正方形/長方形 559"/>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1" name="正方形/長方形 560"/>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2" name="テキスト ボックス 561"/>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3" name="直線コネクタ 562"/>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4" name="直線コネクタ 563"/>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5" name="テキスト ボックス 564"/>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7" name="テキスト ボックス 566"/>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9" name="直線コネクタ 568"/>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0"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2"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3" name="直線コネクタ 572"/>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4" name="直線コネクタ 573"/>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5"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6" name="フローチャート: 判断 575"/>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7" name="直線コネクタ 576"/>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8" name="フローチャート: 判断 577"/>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9" name="テキスト ボックス 578"/>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0" name="直線コネクタ 579"/>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1" name="フローチャート: 判断 580"/>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2" name="テキスト ボックス 581"/>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3" name="直線コネクタ 582"/>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4" name="フローチャート: 判断 583"/>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5" name="テキスト ボックス 584"/>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6" name="フローチャート: 判断 585"/>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7" name="テキスト ボックス 586"/>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3" name="楕円 592"/>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4"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5" name="楕円 594"/>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6" name="テキスト ボックス 595"/>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7" name="楕円 596"/>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8" name="テキスト ボックス 597"/>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9" name="楕円 598"/>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0" name="テキスト ボックス 599"/>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1" name="楕円 600"/>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2" name="テキスト ボックス 601"/>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3" name="テキスト ボックス 612"/>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98879</xdr:rowOff>
    </xdr:from>
    <xdr:to>
      <xdr:col>89</xdr:col>
      <xdr:colOff>177800</xdr:colOff>
      <xdr:row>79</xdr:row>
      <xdr:rowOff>98879</xdr:rowOff>
    </xdr:to>
    <xdr:cxnSp macro="">
      <xdr:nvCxnSpPr>
        <xdr:cNvPr id="614" name="直線コネクタ 613"/>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128106</xdr:rowOff>
    </xdr:from>
    <xdr:ext cx="531299" cy="259045"/>
    <xdr:sp macro="" textlink="">
      <xdr:nvSpPr>
        <xdr:cNvPr id="615" name="テキスト ボックス 614"/>
        <xdr:cNvSpPr txBox="1"/>
      </xdr:nvSpPr>
      <xdr:spPr>
        <a:xfrm>
          <a:off x="11914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6" name="直線コネクタ 615"/>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7" name="テキスト ボックス 616"/>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8" name="直線コネクタ 617"/>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9" name="テキスト ボックス 618"/>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0" name="直線コネクタ 619"/>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1" name="テキスト ボックス 620"/>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2" name="直線コネクタ 621"/>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3" name="テキスト ボックス 622"/>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4" name="直線コネクタ 623"/>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5" name="テキスト ボックス 624"/>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93621</xdr:rowOff>
    </xdr:from>
    <xdr:to>
      <xdr:col>85</xdr:col>
      <xdr:colOff>126364</xdr:colOff>
      <xdr:row>79</xdr:row>
      <xdr:rowOff>102846</xdr:rowOff>
    </xdr:to>
    <xdr:cxnSp macro="">
      <xdr:nvCxnSpPr>
        <xdr:cNvPr id="629" name="直線コネクタ 628"/>
        <xdr:cNvCxnSpPr/>
      </xdr:nvCxnSpPr>
      <xdr:spPr>
        <a:xfrm flipV="1">
          <a:off x="16317595" y="12095121"/>
          <a:ext cx="1269" cy="15522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106673</xdr:rowOff>
    </xdr:from>
    <xdr:ext cx="534377" cy="259045"/>
    <xdr:sp macro="" textlink="">
      <xdr:nvSpPr>
        <xdr:cNvPr id="630" name="公債費最小値テキスト"/>
        <xdr:cNvSpPr txBox="1"/>
      </xdr:nvSpPr>
      <xdr:spPr>
        <a:xfrm>
          <a:off x="16370300" y="13651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102846</xdr:rowOff>
    </xdr:from>
    <xdr:to>
      <xdr:col>86</xdr:col>
      <xdr:colOff>25400</xdr:colOff>
      <xdr:row>79</xdr:row>
      <xdr:rowOff>102846</xdr:rowOff>
    </xdr:to>
    <xdr:cxnSp macro="">
      <xdr:nvCxnSpPr>
        <xdr:cNvPr id="631" name="直線コネクタ 630"/>
        <xdr:cNvCxnSpPr/>
      </xdr:nvCxnSpPr>
      <xdr:spPr>
        <a:xfrm>
          <a:off x="16230600" y="13647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40298</xdr:rowOff>
    </xdr:from>
    <xdr:ext cx="599010" cy="259045"/>
    <xdr:sp macro="" textlink="">
      <xdr:nvSpPr>
        <xdr:cNvPr id="632" name="公債費最大値テキスト"/>
        <xdr:cNvSpPr txBox="1"/>
      </xdr:nvSpPr>
      <xdr:spPr>
        <a:xfrm>
          <a:off x="16370300" y="11870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93621</xdr:rowOff>
    </xdr:from>
    <xdr:to>
      <xdr:col>86</xdr:col>
      <xdr:colOff>25400</xdr:colOff>
      <xdr:row>70</xdr:row>
      <xdr:rowOff>93621</xdr:rowOff>
    </xdr:to>
    <xdr:cxnSp macro="">
      <xdr:nvCxnSpPr>
        <xdr:cNvPr id="633" name="直線コネクタ 632"/>
        <xdr:cNvCxnSpPr/>
      </xdr:nvCxnSpPr>
      <xdr:spPr>
        <a:xfrm>
          <a:off x="16230600" y="12095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115518</xdr:rowOff>
    </xdr:from>
    <xdr:to>
      <xdr:col>85</xdr:col>
      <xdr:colOff>127000</xdr:colOff>
      <xdr:row>76</xdr:row>
      <xdr:rowOff>29434</xdr:rowOff>
    </xdr:to>
    <xdr:cxnSp macro="">
      <xdr:nvCxnSpPr>
        <xdr:cNvPr id="634" name="直線コネクタ 633"/>
        <xdr:cNvCxnSpPr/>
      </xdr:nvCxnSpPr>
      <xdr:spPr>
        <a:xfrm flipV="1">
          <a:off x="15481300" y="12802818"/>
          <a:ext cx="838200" cy="256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104638</xdr:rowOff>
    </xdr:from>
    <xdr:ext cx="534377" cy="259045"/>
    <xdr:sp macro="" textlink="">
      <xdr:nvSpPr>
        <xdr:cNvPr id="635" name="公債費平均値テキスト"/>
        <xdr:cNvSpPr txBox="1"/>
      </xdr:nvSpPr>
      <xdr:spPr>
        <a:xfrm>
          <a:off x="16370300" y="129633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126211</xdr:rowOff>
    </xdr:from>
    <xdr:to>
      <xdr:col>85</xdr:col>
      <xdr:colOff>177800</xdr:colOff>
      <xdr:row>76</xdr:row>
      <xdr:rowOff>56361</xdr:rowOff>
    </xdr:to>
    <xdr:sp macro="" textlink="">
      <xdr:nvSpPr>
        <xdr:cNvPr id="636" name="フローチャート: 判断 635"/>
        <xdr:cNvSpPr/>
      </xdr:nvSpPr>
      <xdr:spPr>
        <a:xfrm>
          <a:off x="16268700" y="12984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159000</xdr:rowOff>
    </xdr:from>
    <xdr:to>
      <xdr:col>81</xdr:col>
      <xdr:colOff>50800</xdr:colOff>
      <xdr:row>76</xdr:row>
      <xdr:rowOff>29434</xdr:rowOff>
    </xdr:to>
    <xdr:cxnSp macro="">
      <xdr:nvCxnSpPr>
        <xdr:cNvPr id="637" name="直線コネクタ 636"/>
        <xdr:cNvCxnSpPr/>
      </xdr:nvCxnSpPr>
      <xdr:spPr>
        <a:xfrm>
          <a:off x="14592300" y="12846300"/>
          <a:ext cx="889000" cy="213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124610</xdr:rowOff>
    </xdr:from>
    <xdr:to>
      <xdr:col>81</xdr:col>
      <xdr:colOff>101600</xdr:colOff>
      <xdr:row>76</xdr:row>
      <xdr:rowOff>54759</xdr:rowOff>
    </xdr:to>
    <xdr:sp macro="" textlink="">
      <xdr:nvSpPr>
        <xdr:cNvPr id="638" name="フローチャート: 判断 637"/>
        <xdr:cNvSpPr/>
      </xdr:nvSpPr>
      <xdr:spPr>
        <a:xfrm>
          <a:off x="15430500" y="1298336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71287</xdr:rowOff>
    </xdr:from>
    <xdr:ext cx="534377" cy="259045"/>
    <xdr:sp macro="" textlink="">
      <xdr:nvSpPr>
        <xdr:cNvPr id="639" name="テキスト ボックス 638"/>
        <xdr:cNvSpPr txBox="1"/>
      </xdr:nvSpPr>
      <xdr:spPr>
        <a:xfrm>
          <a:off x="15214111" y="12758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159000</xdr:rowOff>
    </xdr:from>
    <xdr:to>
      <xdr:col>76</xdr:col>
      <xdr:colOff>114300</xdr:colOff>
      <xdr:row>75</xdr:row>
      <xdr:rowOff>67870</xdr:rowOff>
    </xdr:to>
    <xdr:cxnSp macro="">
      <xdr:nvCxnSpPr>
        <xdr:cNvPr id="640" name="直線コネクタ 639"/>
        <xdr:cNvCxnSpPr/>
      </xdr:nvCxnSpPr>
      <xdr:spPr>
        <a:xfrm flipV="1">
          <a:off x="13703300" y="12846300"/>
          <a:ext cx="889000" cy="80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142964</xdr:rowOff>
    </xdr:from>
    <xdr:to>
      <xdr:col>76</xdr:col>
      <xdr:colOff>165100</xdr:colOff>
      <xdr:row>76</xdr:row>
      <xdr:rowOff>73115</xdr:rowOff>
    </xdr:to>
    <xdr:sp macro="" textlink="">
      <xdr:nvSpPr>
        <xdr:cNvPr id="641" name="フローチャート: 判断 640"/>
        <xdr:cNvSpPr/>
      </xdr:nvSpPr>
      <xdr:spPr>
        <a:xfrm>
          <a:off x="14541500" y="1300171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64240</xdr:rowOff>
    </xdr:from>
    <xdr:ext cx="534377" cy="259045"/>
    <xdr:sp macro="" textlink="">
      <xdr:nvSpPr>
        <xdr:cNvPr id="642" name="テキスト ボックス 641"/>
        <xdr:cNvSpPr txBox="1"/>
      </xdr:nvSpPr>
      <xdr:spPr>
        <a:xfrm>
          <a:off x="14325111" y="13094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67870</xdr:rowOff>
    </xdr:from>
    <xdr:to>
      <xdr:col>71</xdr:col>
      <xdr:colOff>177800</xdr:colOff>
      <xdr:row>75</xdr:row>
      <xdr:rowOff>106063</xdr:rowOff>
    </xdr:to>
    <xdr:cxnSp macro="">
      <xdr:nvCxnSpPr>
        <xdr:cNvPr id="643" name="直線コネクタ 642"/>
        <xdr:cNvCxnSpPr/>
      </xdr:nvCxnSpPr>
      <xdr:spPr>
        <a:xfrm flipV="1">
          <a:off x="12814300" y="12926620"/>
          <a:ext cx="889000" cy="38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150475</xdr:rowOff>
    </xdr:from>
    <xdr:to>
      <xdr:col>72</xdr:col>
      <xdr:colOff>38100</xdr:colOff>
      <xdr:row>76</xdr:row>
      <xdr:rowOff>80625</xdr:rowOff>
    </xdr:to>
    <xdr:sp macro="" textlink="">
      <xdr:nvSpPr>
        <xdr:cNvPr id="644" name="フローチャート: 判断 643"/>
        <xdr:cNvSpPr/>
      </xdr:nvSpPr>
      <xdr:spPr>
        <a:xfrm>
          <a:off x="13652500" y="13009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71752</xdr:rowOff>
    </xdr:from>
    <xdr:ext cx="534377" cy="259045"/>
    <xdr:sp macro="" textlink="">
      <xdr:nvSpPr>
        <xdr:cNvPr id="645" name="テキスト ボックス 644"/>
        <xdr:cNvSpPr txBox="1"/>
      </xdr:nvSpPr>
      <xdr:spPr>
        <a:xfrm>
          <a:off x="13436111" y="13101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164714</xdr:rowOff>
    </xdr:from>
    <xdr:to>
      <xdr:col>67</xdr:col>
      <xdr:colOff>101600</xdr:colOff>
      <xdr:row>76</xdr:row>
      <xdr:rowOff>94864</xdr:rowOff>
    </xdr:to>
    <xdr:sp macro="" textlink="">
      <xdr:nvSpPr>
        <xdr:cNvPr id="646" name="フローチャート: 判断 645"/>
        <xdr:cNvSpPr/>
      </xdr:nvSpPr>
      <xdr:spPr>
        <a:xfrm>
          <a:off x="12763500" y="13023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85991</xdr:rowOff>
    </xdr:from>
    <xdr:ext cx="534377" cy="259045"/>
    <xdr:sp macro="" textlink="">
      <xdr:nvSpPr>
        <xdr:cNvPr id="647" name="テキスト ボックス 646"/>
        <xdr:cNvSpPr txBox="1"/>
      </xdr:nvSpPr>
      <xdr:spPr>
        <a:xfrm>
          <a:off x="12547111" y="13116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64718</xdr:rowOff>
    </xdr:from>
    <xdr:to>
      <xdr:col>85</xdr:col>
      <xdr:colOff>177800</xdr:colOff>
      <xdr:row>74</xdr:row>
      <xdr:rowOff>166318</xdr:rowOff>
    </xdr:to>
    <xdr:sp macro="" textlink="">
      <xdr:nvSpPr>
        <xdr:cNvPr id="653" name="楕円 652"/>
        <xdr:cNvSpPr/>
      </xdr:nvSpPr>
      <xdr:spPr>
        <a:xfrm>
          <a:off x="16268700" y="12752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87595</xdr:rowOff>
    </xdr:from>
    <xdr:ext cx="534377" cy="259045"/>
    <xdr:sp macro="" textlink="">
      <xdr:nvSpPr>
        <xdr:cNvPr id="654" name="公債費該当値テキスト"/>
        <xdr:cNvSpPr txBox="1"/>
      </xdr:nvSpPr>
      <xdr:spPr>
        <a:xfrm>
          <a:off x="16370300" y="12603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150084</xdr:rowOff>
    </xdr:from>
    <xdr:to>
      <xdr:col>81</xdr:col>
      <xdr:colOff>101600</xdr:colOff>
      <xdr:row>76</xdr:row>
      <xdr:rowOff>80234</xdr:rowOff>
    </xdr:to>
    <xdr:sp macro="" textlink="">
      <xdr:nvSpPr>
        <xdr:cNvPr id="655" name="楕円 654"/>
        <xdr:cNvSpPr/>
      </xdr:nvSpPr>
      <xdr:spPr>
        <a:xfrm>
          <a:off x="15430500" y="13008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71361</xdr:rowOff>
    </xdr:from>
    <xdr:ext cx="534377" cy="259045"/>
    <xdr:sp macro="" textlink="">
      <xdr:nvSpPr>
        <xdr:cNvPr id="656" name="テキスト ボックス 655"/>
        <xdr:cNvSpPr txBox="1"/>
      </xdr:nvSpPr>
      <xdr:spPr>
        <a:xfrm>
          <a:off x="15214111" y="13101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108200</xdr:rowOff>
    </xdr:from>
    <xdr:to>
      <xdr:col>76</xdr:col>
      <xdr:colOff>165100</xdr:colOff>
      <xdr:row>75</xdr:row>
      <xdr:rowOff>38350</xdr:rowOff>
    </xdr:to>
    <xdr:sp macro="" textlink="">
      <xdr:nvSpPr>
        <xdr:cNvPr id="657" name="楕円 656"/>
        <xdr:cNvSpPr/>
      </xdr:nvSpPr>
      <xdr:spPr>
        <a:xfrm>
          <a:off x="14541500" y="12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54877</xdr:rowOff>
    </xdr:from>
    <xdr:ext cx="534377" cy="259045"/>
    <xdr:sp macro="" textlink="">
      <xdr:nvSpPr>
        <xdr:cNvPr id="658" name="テキスト ボックス 657"/>
        <xdr:cNvSpPr txBox="1"/>
      </xdr:nvSpPr>
      <xdr:spPr>
        <a:xfrm>
          <a:off x="14325111" y="12570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17070</xdr:rowOff>
    </xdr:from>
    <xdr:to>
      <xdr:col>72</xdr:col>
      <xdr:colOff>38100</xdr:colOff>
      <xdr:row>75</xdr:row>
      <xdr:rowOff>118670</xdr:rowOff>
    </xdr:to>
    <xdr:sp macro="" textlink="">
      <xdr:nvSpPr>
        <xdr:cNvPr id="659" name="楕円 658"/>
        <xdr:cNvSpPr/>
      </xdr:nvSpPr>
      <xdr:spPr>
        <a:xfrm>
          <a:off x="13652500" y="12875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135197</xdr:rowOff>
    </xdr:from>
    <xdr:ext cx="534377" cy="259045"/>
    <xdr:sp macro="" textlink="">
      <xdr:nvSpPr>
        <xdr:cNvPr id="660" name="テキスト ボックス 659"/>
        <xdr:cNvSpPr txBox="1"/>
      </xdr:nvSpPr>
      <xdr:spPr>
        <a:xfrm>
          <a:off x="13436111" y="12651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55263</xdr:rowOff>
    </xdr:from>
    <xdr:to>
      <xdr:col>67</xdr:col>
      <xdr:colOff>101600</xdr:colOff>
      <xdr:row>75</xdr:row>
      <xdr:rowOff>156863</xdr:rowOff>
    </xdr:to>
    <xdr:sp macro="" textlink="">
      <xdr:nvSpPr>
        <xdr:cNvPr id="661" name="楕円 660"/>
        <xdr:cNvSpPr/>
      </xdr:nvSpPr>
      <xdr:spPr>
        <a:xfrm>
          <a:off x="12763500" y="12914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1940</xdr:rowOff>
    </xdr:from>
    <xdr:ext cx="534377" cy="259045"/>
    <xdr:sp macro="" textlink="">
      <xdr:nvSpPr>
        <xdr:cNvPr id="662" name="テキスト ボックス 661"/>
        <xdr:cNvSpPr txBox="1"/>
      </xdr:nvSpPr>
      <xdr:spPr>
        <a:xfrm>
          <a:off x="12547111" y="12689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3" name="直線コネクタ 672"/>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4" name="テキスト ボックス 673"/>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5" name="直線コネクタ 674"/>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6" name="テキスト ボックス 675"/>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7" name="直線コネクタ 676"/>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8" name="テキスト ボックス 677"/>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9" name="直線コネクタ 678"/>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0" name="テキスト ボックス 679"/>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95845</xdr:rowOff>
    </xdr:from>
    <xdr:to>
      <xdr:col>85</xdr:col>
      <xdr:colOff>126364</xdr:colOff>
      <xdr:row>98</xdr:row>
      <xdr:rowOff>113978</xdr:rowOff>
    </xdr:to>
    <xdr:cxnSp macro="">
      <xdr:nvCxnSpPr>
        <xdr:cNvPr id="684" name="直線コネクタ 683"/>
        <xdr:cNvCxnSpPr/>
      </xdr:nvCxnSpPr>
      <xdr:spPr>
        <a:xfrm flipV="1">
          <a:off x="16317595" y="15526345"/>
          <a:ext cx="1269" cy="13897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117805</xdr:rowOff>
    </xdr:from>
    <xdr:ext cx="469744" cy="259045"/>
    <xdr:sp macro="" textlink="">
      <xdr:nvSpPr>
        <xdr:cNvPr id="685" name="積立金最小値テキスト"/>
        <xdr:cNvSpPr txBox="1"/>
      </xdr:nvSpPr>
      <xdr:spPr>
        <a:xfrm>
          <a:off x="16370300" y="16919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113978</xdr:rowOff>
    </xdr:from>
    <xdr:to>
      <xdr:col>86</xdr:col>
      <xdr:colOff>25400</xdr:colOff>
      <xdr:row>98</xdr:row>
      <xdr:rowOff>113978</xdr:rowOff>
    </xdr:to>
    <xdr:cxnSp macro="">
      <xdr:nvCxnSpPr>
        <xdr:cNvPr id="686" name="直線コネクタ 685"/>
        <xdr:cNvCxnSpPr/>
      </xdr:nvCxnSpPr>
      <xdr:spPr>
        <a:xfrm>
          <a:off x="16230600" y="16916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42522</xdr:rowOff>
    </xdr:from>
    <xdr:ext cx="599010" cy="259045"/>
    <xdr:sp macro="" textlink="">
      <xdr:nvSpPr>
        <xdr:cNvPr id="687" name="積立金最大値テキスト"/>
        <xdr:cNvSpPr txBox="1"/>
      </xdr:nvSpPr>
      <xdr:spPr>
        <a:xfrm>
          <a:off x="16370300" y="15301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154,796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95845</xdr:rowOff>
    </xdr:from>
    <xdr:to>
      <xdr:col>86</xdr:col>
      <xdr:colOff>25400</xdr:colOff>
      <xdr:row>90</xdr:row>
      <xdr:rowOff>95845</xdr:rowOff>
    </xdr:to>
    <xdr:cxnSp macro="">
      <xdr:nvCxnSpPr>
        <xdr:cNvPr id="688" name="直線コネクタ 687"/>
        <xdr:cNvCxnSpPr/>
      </xdr:nvCxnSpPr>
      <xdr:spPr>
        <a:xfrm>
          <a:off x="16230600" y="15526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128654</xdr:rowOff>
    </xdr:from>
    <xdr:to>
      <xdr:col>85</xdr:col>
      <xdr:colOff>127000</xdr:colOff>
      <xdr:row>96</xdr:row>
      <xdr:rowOff>133519</xdr:rowOff>
    </xdr:to>
    <xdr:cxnSp macro="">
      <xdr:nvCxnSpPr>
        <xdr:cNvPr id="689" name="直線コネクタ 688"/>
        <xdr:cNvCxnSpPr/>
      </xdr:nvCxnSpPr>
      <xdr:spPr>
        <a:xfrm flipV="1">
          <a:off x="15481300" y="16416404"/>
          <a:ext cx="838200" cy="176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158428</xdr:rowOff>
    </xdr:from>
    <xdr:ext cx="534377" cy="259045"/>
    <xdr:sp macro="" textlink="">
      <xdr:nvSpPr>
        <xdr:cNvPr id="690" name="積立金平均値テキスト"/>
        <xdr:cNvSpPr txBox="1"/>
      </xdr:nvSpPr>
      <xdr:spPr>
        <a:xfrm>
          <a:off x="16370300" y="166176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8551</xdr:rowOff>
    </xdr:from>
    <xdr:to>
      <xdr:col>85</xdr:col>
      <xdr:colOff>177800</xdr:colOff>
      <xdr:row>97</xdr:row>
      <xdr:rowOff>110151</xdr:rowOff>
    </xdr:to>
    <xdr:sp macro="" textlink="">
      <xdr:nvSpPr>
        <xdr:cNvPr id="691" name="フローチャート: 判断 690"/>
        <xdr:cNvSpPr/>
      </xdr:nvSpPr>
      <xdr:spPr>
        <a:xfrm>
          <a:off x="16268700" y="16639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133519</xdr:rowOff>
    </xdr:from>
    <xdr:to>
      <xdr:col>81</xdr:col>
      <xdr:colOff>50800</xdr:colOff>
      <xdr:row>97</xdr:row>
      <xdr:rowOff>43579</xdr:rowOff>
    </xdr:to>
    <xdr:cxnSp macro="">
      <xdr:nvCxnSpPr>
        <xdr:cNvPr id="692" name="直線コネクタ 691"/>
        <xdr:cNvCxnSpPr/>
      </xdr:nvCxnSpPr>
      <xdr:spPr>
        <a:xfrm flipV="1">
          <a:off x="14592300" y="16592719"/>
          <a:ext cx="889000" cy="81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23895</xdr:rowOff>
    </xdr:from>
    <xdr:to>
      <xdr:col>81</xdr:col>
      <xdr:colOff>101600</xdr:colOff>
      <xdr:row>97</xdr:row>
      <xdr:rowOff>125495</xdr:rowOff>
    </xdr:to>
    <xdr:sp macro="" textlink="">
      <xdr:nvSpPr>
        <xdr:cNvPr id="693" name="フローチャート: 判断 692"/>
        <xdr:cNvSpPr/>
      </xdr:nvSpPr>
      <xdr:spPr>
        <a:xfrm>
          <a:off x="15430500" y="16654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116622</xdr:rowOff>
    </xdr:from>
    <xdr:ext cx="534377" cy="259045"/>
    <xdr:sp macro="" textlink="">
      <xdr:nvSpPr>
        <xdr:cNvPr id="694" name="テキスト ボックス 693"/>
        <xdr:cNvSpPr txBox="1"/>
      </xdr:nvSpPr>
      <xdr:spPr>
        <a:xfrm>
          <a:off x="15214111" y="16747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43579</xdr:rowOff>
    </xdr:from>
    <xdr:to>
      <xdr:col>76</xdr:col>
      <xdr:colOff>114300</xdr:colOff>
      <xdr:row>97</xdr:row>
      <xdr:rowOff>75985</xdr:rowOff>
    </xdr:to>
    <xdr:cxnSp macro="">
      <xdr:nvCxnSpPr>
        <xdr:cNvPr id="695" name="直線コネクタ 694"/>
        <xdr:cNvCxnSpPr/>
      </xdr:nvCxnSpPr>
      <xdr:spPr>
        <a:xfrm flipV="1">
          <a:off x="13703300" y="16674229"/>
          <a:ext cx="889000" cy="32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21792</xdr:rowOff>
    </xdr:from>
    <xdr:to>
      <xdr:col>76</xdr:col>
      <xdr:colOff>165100</xdr:colOff>
      <xdr:row>97</xdr:row>
      <xdr:rowOff>123392</xdr:rowOff>
    </xdr:to>
    <xdr:sp macro="" textlink="">
      <xdr:nvSpPr>
        <xdr:cNvPr id="696" name="フローチャート: 判断 695"/>
        <xdr:cNvSpPr/>
      </xdr:nvSpPr>
      <xdr:spPr>
        <a:xfrm>
          <a:off x="14541500" y="16652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114519</xdr:rowOff>
    </xdr:from>
    <xdr:ext cx="534377" cy="259045"/>
    <xdr:sp macro="" textlink="">
      <xdr:nvSpPr>
        <xdr:cNvPr id="697" name="テキスト ボックス 696"/>
        <xdr:cNvSpPr txBox="1"/>
      </xdr:nvSpPr>
      <xdr:spPr>
        <a:xfrm>
          <a:off x="14325111" y="16745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75985</xdr:rowOff>
    </xdr:from>
    <xdr:to>
      <xdr:col>71</xdr:col>
      <xdr:colOff>177800</xdr:colOff>
      <xdr:row>98</xdr:row>
      <xdr:rowOff>31051</xdr:rowOff>
    </xdr:to>
    <xdr:cxnSp macro="">
      <xdr:nvCxnSpPr>
        <xdr:cNvPr id="698" name="直線コネクタ 697"/>
        <xdr:cNvCxnSpPr/>
      </xdr:nvCxnSpPr>
      <xdr:spPr>
        <a:xfrm flipV="1">
          <a:off x="12814300" y="16706635"/>
          <a:ext cx="889000" cy="126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165517</xdr:rowOff>
    </xdr:from>
    <xdr:to>
      <xdr:col>72</xdr:col>
      <xdr:colOff>38100</xdr:colOff>
      <xdr:row>97</xdr:row>
      <xdr:rowOff>95667</xdr:rowOff>
    </xdr:to>
    <xdr:sp macro="" textlink="">
      <xdr:nvSpPr>
        <xdr:cNvPr id="699" name="フローチャート: 判断 698"/>
        <xdr:cNvSpPr/>
      </xdr:nvSpPr>
      <xdr:spPr>
        <a:xfrm>
          <a:off x="13652500" y="16624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112194</xdr:rowOff>
    </xdr:from>
    <xdr:ext cx="534377" cy="259045"/>
    <xdr:sp macro="" textlink="">
      <xdr:nvSpPr>
        <xdr:cNvPr id="700" name="テキスト ボックス 699"/>
        <xdr:cNvSpPr txBox="1"/>
      </xdr:nvSpPr>
      <xdr:spPr>
        <a:xfrm>
          <a:off x="13436111" y="16399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65821</xdr:rowOff>
    </xdr:from>
    <xdr:to>
      <xdr:col>67</xdr:col>
      <xdr:colOff>101600</xdr:colOff>
      <xdr:row>97</xdr:row>
      <xdr:rowOff>167421</xdr:rowOff>
    </xdr:to>
    <xdr:sp macro="" textlink="">
      <xdr:nvSpPr>
        <xdr:cNvPr id="701" name="フローチャート: 判断 700"/>
        <xdr:cNvSpPr/>
      </xdr:nvSpPr>
      <xdr:spPr>
        <a:xfrm>
          <a:off x="12763500" y="16696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12498</xdr:rowOff>
    </xdr:from>
    <xdr:ext cx="534377" cy="259045"/>
    <xdr:sp macro="" textlink="">
      <xdr:nvSpPr>
        <xdr:cNvPr id="702" name="テキスト ボックス 701"/>
        <xdr:cNvSpPr txBox="1"/>
      </xdr:nvSpPr>
      <xdr:spPr>
        <a:xfrm>
          <a:off x="12547111" y="16471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77854</xdr:rowOff>
    </xdr:from>
    <xdr:to>
      <xdr:col>85</xdr:col>
      <xdr:colOff>177800</xdr:colOff>
      <xdr:row>96</xdr:row>
      <xdr:rowOff>8004</xdr:rowOff>
    </xdr:to>
    <xdr:sp macro="" textlink="">
      <xdr:nvSpPr>
        <xdr:cNvPr id="708" name="楕円 707"/>
        <xdr:cNvSpPr/>
      </xdr:nvSpPr>
      <xdr:spPr>
        <a:xfrm>
          <a:off x="16268700" y="16365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100731</xdr:rowOff>
    </xdr:from>
    <xdr:ext cx="534377" cy="259045"/>
    <xdr:sp macro="" textlink="">
      <xdr:nvSpPr>
        <xdr:cNvPr id="709" name="積立金該当値テキスト"/>
        <xdr:cNvSpPr txBox="1"/>
      </xdr:nvSpPr>
      <xdr:spPr>
        <a:xfrm>
          <a:off x="16370300" y="16217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82719</xdr:rowOff>
    </xdr:from>
    <xdr:to>
      <xdr:col>81</xdr:col>
      <xdr:colOff>101600</xdr:colOff>
      <xdr:row>97</xdr:row>
      <xdr:rowOff>12869</xdr:rowOff>
    </xdr:to>
    <xdr:sp macro="" textlink="">
      <xdr:nvSpPr>
        <xdr:cNvPr id="710" name="楕円 709"/>
        <xdr:cNvSpPr/>
      </xdr:nvSpPr>
      <xdr:spPr>
        <a:xfrm>
          <a:off x="15430500" y="16541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29396</xdr:rowOff>
    </xdr:from>
    <xdr:ext cx="534377" cy="259045"/>
    <xdr:sp macro="" textlink="">
      <xdr:nvSpPr>
        <xdr:cNvPr id="711" name="テキスト ボックス 710"/>
        <xdr:cNvSpPr txBox="1"/>
      </xdr:nvSpPr>
      <xdr:spPr>
        <a:xfrm>
          <a:off x="15214111" y="16317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164229</xdr:rowOff>
    </xdr:from>
    <xdr:to>
      <xdr:col>76</xdr:col>
      <xdr:colOff>165100</xdr:colOff>
      <xdr:row>97</xdr:row>
      <xdr:rowOff>94379</xdr:rowOff>
    </xdr:to>
    <xdr:sp macro="" textlink="">
      <xdr:nvSpPr>
        <xdr:cNvPr id="712" name="楕円 711"/>
        <xdr:cNvSpPr/>
      </xdr:nvSpPr>
      <xdr:spPr>
        <a:xfrm>
          <a:off x="14541500" y="16623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110906</xdr:rowOff>
    </xdr:from>
    <xdr:ext cx="534377" cy="259045"/>
    <xdr:sp macro="" textlink="">
      <xdr:nvSpPr>
        <xdr:cNvPr id="713" name="テキスト ボックス 712"/>
        <xdr:cNvSpPr txBox="1"/>
      </xdr:nvSpPr>
      <xdr:spPr>
        <a:xfrm>
          <a:off x="14325111" y="16398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25185</xdr:rowOff>
    </xdr:from>
    <xdr:to>
      <xdr:col>72</xdr:col>
      <xdr:colOff>38100</xdr:colOff>
      <xdr:row>97</xdr:row>
      <xdr:rowOff>126785</xdr:rowOff>
    </xdr:to>
    <xdr:sp macro="" textlink="">
      <xdr:nvSpPr>
        <xdr:cNvPr id="714" name="楕円 713"/>
        <xdr:cNvSpPr/>
      </xdr:nvSpPr>
      <xdr:spPr>
        <a:xfrm>
          <a:off x="13652500" y="16655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117912</xdr:rowOff>
    </xdr:from>
    <xdr:ext cx="534377" cy="259045"/>
    <xdr:sp macro="" textlink="">
      <xdr:nvSpPr>
        <xdr:cNvPr id="715" name="テキスト ボックス 714"/>
        <xdr:cNvSpPr txBox="1"/>
      </xdr:nvSpPr>
      <xdr:spPr>
        <a:xfrm>
          <a:off x="13436111" y="16748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151701</xdr:rowOff>
    </xdr:from>
    <xdr:to>
      <xdr:col>67</xdr:col>
      <xdr:colOff>101600</xdr:colOff>
      <xdr:row>98</xdr:row>
      <xdr:rowOff>81851</xdr:rowOff>
    </xdr:to>
    <xdr:sp macro="" textlink="">
      <xdr:nvSpPr>
        <xdr:cNvPr id="716" name="楕円 715"/>
        <xdr:cNvSpPr/>
      </xdr:nvSpPr>
      <xdr:spPr>
        <a:xfrm>
          <a:off x="12763500" y="16782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72978</xdr:rowOff>
    </xdr:from>
    <xdr:ext cx="534377" cy="259045"/>
    <xdr:sp macro="" textlink="">
      <xdr:nvSpPr>
        <xdr:cNvPr id="717" name="テキスト ボックス 716"/>
        <xdr:cNvSpPr txBox="1"/>
      </xdr:nvSpPr>
      <xdr:spPr>
        <a:xfrm>
          <a:off x="12547111" y="16875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8" name="直線コネクタ 727"/>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9" name="テキスト ボックス 728"/>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0" name="直線コネクタ 729"/>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1" name="テキスト ボックス 730"/>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2" name="直線コネクタ 731"/>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3" name="テキスト ボックス 732"/>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4" name="直線コネクタ 733"/>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5" name="テキスト ボックス 734"/>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7" name="テキスト ボックス 736"/>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5695</xdr:rowOff>
    </xdr:from>
    <xdr:to>
      <xdr:col>116</xdr:col>
      <xdr:colOff>62864</xdr:colOff>
      <xdr:row>38</xdr:row>
      <xdr:rowOff>139700</xdr:rowOff>
    </xdr:to>
    <xdr:cxnSp macro="">
      <xdr:nvCxnSpPr>
        <xdr:cNvPr id="739" name="直線コネクタ 738"/>
        <xdr:cNvCxnSpPr/>
      </xdr:nvCxnSpPr>
      <xdr:spPr>
        <a:xfrm flipV="1">
          <a:off x="22159595" y="5149195"/>
          <a:ext cx="1269" cy="1505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0"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1" name="直線コネクタ 740"/>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123822</xdr:rowOff>
    </xdr:from>
    <xdr:ext cx="534377" cy="259045"/>
    <xdr:sp macro="" textlink="">
      <xdr:nvSpPr>
        <xdr:cNvPr id="742" name="投資及び出資金最大値テキスト"/>
        <xdr:cNvSpPr txBox="1"/>
      </xdr:nvSpPr>
      <xdr:spPr>
        <a:xfrm>
          <a:off x="22212300" y="4924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5695</xdr:rowOff>
    </xdr:from>
    <xdr:to>
      <xdr:col>116</xdr:col>
      <xdr:colOff>152400</xdr:colOff>
      <xdr:row>30</xdr:row>
      <xdr:rowOff>5695</xdr:rowOff>
    </xdr:to>
    <xdr:cxnSp macro="">
      <xdr:nvCxnSpPr>
        <xdr:cNvPr id="743" name="直線コネクタ 742"/>
        <xdr:cNvCxnSpPr/>
      </xdr:nvCxnSpPr>
      <xdr:spPr>
        <a:xfrm>
          <a:off x="22072600" y="5149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129916</xdr:rowOff>
    </xdr:from>
    <xdr:to>
      <xdr:col>116</xdr:col>
      <xdr:colOff>63500</xdr:colOff>
      <xdr:row>38</xdr:row>
      <xdr:rowOff>134762</xdr:rowOff>
    </xdr:to>
    <xdr:cxnSp macro="">
      <xdr:nvCxnSpPr>
        <xdr:cNvPr id="744" name="直線コネクタ 743"/>
        <xdr:cNvCxnSpPr/>
      </xdr:nvCxnSpPr>
      <xdr:spPr>
        <a:xfrm>
          <a:off x="21323300" y="6645016"/>
          <a:ext cx="838200" cy="4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49872</xdr:rowOff>
    </xdr:from>
    <xdr:ext cx="469744" cy="259045"/>
    <xdr:sp macro="" textlink="">
      <xdr:nvSpPr>
        <xdr:cNvPr id="745" name="投資及び出資金平均値テキスト"/>
        <xdr:cNvSpPr txBox="1"/>
      </xdr:nvSpPr>
      <xdr:spPr>
        <a:xfrm>
          <a:off x="22212300" y="62220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26995</xdr:rowOff>
    </xdr:from>
    <xdr:to>
      <xdr:col>116</xdr:col>
      <xdr:colOff>114300</xdr:colOff>
      <xdr:row>37</xdr:row>
      <xdr:rowOff>128595</xdr:rowOff>
    </xdr:to>
    <xdr:sp macro="" textlink="">
      <xdr:nvSpPr>
        <xdr:cNvPr id="746" name="フローチャート: 判断 745"/>
        <xdr:cNvSpPr/>
      </xdr:nvSpPr>
      <xdr:spPr>
        <a:xfrm>
          <a:off x="22110700" y="6370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129916</xdr:rowOff>
    </xdr:from>
    <xdr:to>
      <xdr:col>111</xdr:col>
      <xdr:colOff>177800</xdr:colOff>
      <xdr:row>38</xdr:row>
      <xdr:rowOff>134854</xdr:rowOff>
    </xdr:to>
    <xdr:cxnSp macro="">
      <xdr:nvCxnSpPr>
        <xdr:cNvPr id="747" name="直線コネクタ 746"/>
        <xdr:cNvCxnSpPr/>
      </xdr:nvCxnSpPr>
      <xdr:spPr>
        <a:xfrm flipV="1">
          <a:off x="20434300" y="6645016"/>
          <a:ext cx="889000" cy="4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1620</xdr:rowOff>
    </xdr:from>
    <xdr:to>
      <xdr:col>112</xdr:col>
      <xdr:colOff>38100</xdr:colOff>
      <xdr:row>37</xdr:row>
      <xdr:rowOff>103220</xdr:rowOff>
    </xdr:to>
    <xdr:sp macro="" textlink="">
      <xdr:nvSpPr>
        <xdr:cNvPr id="748" name="フローチャート: 判断 747"/>
        <xdr:cNvSpPr/>
      </xdr:nvSpPr>
      <xdr:spPr>
        <a:xfrm>
          <a:off x="21272500" y="634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119747</xdr:rowOff>
    </xdr:from>
    <xdr:ext cx="469744" cy="259045"/>
    <xdr:sp macro="" textlink="">
      <xdr:nvSpPr>
        <xdr:cNvPr id="749" name="テキスト ボックス 748"/>
        <xdr:cNvSpPr txBox="1"/>
      </xdr:nvSpPr>
      <xdr:spPr>
        <a:xfrm>
          <a:off x="21088428" y="6120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133710</xdr:rowOff>
    </xdr:from>
    <xdr:to>
      <xdr:col>107</xdr:col>
      <xdr:colOff>50800</xdr:colOff>
      <xdr:row>38</xdr:row>
      <xdr:rowOff>134854</xdr:rowOff>
    </xdr:to>
    <xdr:cxnSp macro="">
      <xdr:nvCxnSpPr>
        <xdr:cNvPr id="750" name="直線コネクタ 749"/>
        <xdr:cNvCxnSpPr/>
      </xdr:nvCxnSpPr>
      <xdr:spPr>
        <a:xfrm>
          <a:off x="19545300" y="6648810"/>
          <a:ext cx="889000" cy="1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4592</xdr:rowOff>
    </xdr:from>
    <xdr:to>
      <xdr:col>107</xdr:col>
      <xdr:colOff>101600</xdr:colOff>
      <xdr:row>37</xdr:row>
      <xdr:rowOff>106192</xdr:rowOff>
    </xdr:to>
    <xdr:sp macro="" textlink="">
      <xdr:nvSpPr>
        <xdr:cNvPr id="751" name="フローチャート: 判断 750"/>
        <xdr:cNvSpPr/>
      </xdr:nvSpPr>
      <xdr:spPr>
        <a:xfrm>
          <a:off x="20383500" y="6348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122719</xdr:rowOff>
    </xdr:from>
    <xdr:ext cx="469744" cy="259045"/>
    <xdr:sp macro="" textlink="">
      <xdr:nvSpPr>
        <xdr:cNvPr id="752" name="テキスト ボックス 751"/>
        <xdr:cNvSpPr txBox="1"/>
      </xdr:nvSpPr>
      <xdr:spPr>
        <a:xfrm>
          <a:off x="20199428" y="6123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133710</xdr:rowOff>
    </xdr:from>
    <xdr:to>
      <xdr:col>102</xdr:col>
      <xdr:colOff>114300</xdr:colOff>
      <xdr:row>38</xdr:row>
      <xdr:rowOff>139700</xdr:rowOff>
    </xdr:to>
    <xdr:cxnSp macro="">
      <xdr:nvCxnSpPr>
        <xdr:cNvPr id="753" name="直線コネクタ 752"/>
        <xdr:cNvCxnSpPr/>
      </xdr:nvCxnSpPr>
      <xdr:spPr>
        <a:xfrm flipV="1">
          <a:off x="18656300" y="6648810"/>
          <a:ext cx="889000" cy="5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27544</xdr:rowOff>
    </xdr:from>
    <xdr:to>
      <xdr:col>102</xdr:col>
      <xdr:colOff>165100</xdr:colOff>
      <xdr:row>37</xdr:row>
      <xdr:rowOff>129144</xdr:rowOff>
    </xdr:to>
    <xdr:sp macro="" textlink="">
      <xdr:nvSpPr>
        <xdr:cNvPr id="754" name="フローチャート: 判断 753"/>
        <xdr:cNvSpPr/>
      </xdr:nvSpPr>
      <xdr:spPr>
        <a:xfrm>
          <a:off x="19494500" y="6371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145671</xdr:rowOff>
    </xdr:from>
    <xdr:ext cx="469744" cy="259045"/>
    <xdr:sp macro="" textlink="">
      <xdr:nvSpPr>
        <xdr:cNvPr id="755" name="テキスト ボックス 754"/>
        <xdr:cNvSpPr txBox="1"/>
      </xdr:nvSpPr>
      <xdr:spPr>
        <a:xfrm>
          <a:off x="19310428" y="6146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50267</xdr:rowOff>
    </xdr:from>
    <xdr:to>
      <xdr:col>98</xdr:col>
      <xdr:colOff>38100</xdr:colOff>
      <xdr:row>37</xdr:row>
      <xdr:rowOff>151867</xdr:rowOff>
    </xdr:to>
    <xdr:sp macro="" textlink="">
      <xdr:nvSpPr>
        <xdr:cNvPr id="756" name="フローチャート: 判断 755"/>
        <xdr:cNvSpPr/>
      </xdr:nvSpPr>
      <xdr:spPr>
        <a:xfrm>
          <a:off x="18605500" y="6393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168394</xdr:rowOff>
    </xdr:from>
    <xdr:ext cx="469744" cy="259045"/>
    <xdr:sp macro="" textlink="">
      <xdr:nvSpPr>
        <xdr:cNvPr id="757" name="テキスト ボックス 756"/>
        <xdr:cNvSpPr txBox="1"/>
      </xdr:nvSpPr>
      <xdr:spPr>
        <a:xfrm>
          <a:off x="18421428" y="6169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83962</xdr:rowOff>
    </xdr:from>
    <xdr:to>
      <xdr:col>116</xdr:col>
      <xdr:colOff>114300</xdr:colOff>
      <xdr:row>39</xdr:row>
      <xdr:rowOff>14112</xdr:rowOff>
    </xdr:to>
    <xdr:sp macro="" textlink="">
      <xdr:nvSpPr>
        <xdr:cNvPr id="763" name="楕円 762"/>
        <xdr:cNvSpPr/>
      </xdr:nvSpPr>
      <xdr:spPr>
        <a:xfrm>
          <a:off x="22110700" y="6599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170339</xdr:rowOff>
    </xdr:from>
    <xdr:ext cx="378565" cy="259045"/>
    <xdr:sp macro="" textlink="">
      <xdr:nvSpPr>
        <xdr:cNvPr id="764" name="投資及び出資金該当値テキスト"/>
        <xdr:cNvSpPr txBox="1"/>
      </xdr:nvSpPr>
      <xdr:spPr>
        <a:xfrm>
          <a:off x="22212300" y="65139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79116</xdr:rowOff>
    </xdr:from>
    <xdr:to>
      <xdr:col>112</xdr:col>
      <xdr:colOff>38100</xdr:colOff>
      <xdr:row>39</xdr:row>
      <xdr:rowOff>9266</xdr:rowOff>
    </xdr:to>
    <xdr:sp macro="" textlink="">
      <xdr:nvSpPr>
        <xdr:cNvPr id="765" name="楕円 764"/>
        <xdr:cNvSpPr/>
      </xdr:nvSpPr>
      <xdr:spPr>
        <a:xfrm>
          <a:off x="21272500" y="6594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393</xdr:rowOff>
    </xdr:from>
    <xdr:ext cx="378565" cy="259045"/>
    <xdr:sp macro="" textlink="">
      <xdr:nvSpPr>
        <xdr:cNvPr id="766" name="テキスト ボックス 765"/>
        <xdr:cNvSpPr txBox="1"/>
      </xdr:nvSpPr>
      <xdr:spPr>
        <a:xfrm>
          <a:off x="21134017" y="66869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84054</xdr:rowOff>
    </xdr:from>
    <xdr:to>
      <xdr:col>107</xdr:col>
      <xdr:colOff>101600</xdr:colOff>
      <xdr:row>39</xdr:row>
      <xdr:rowOff>14204</xdr:rowOff>
    </xdr:to>
    <xdr:sp macro="" textlink="">
      <xdr:nvSpPr>
        <xdr:cNvPr id="767" name="楕円 766"/>
        <xdr:cNvSpPr/>
      </xdr:nvSpPr>
      <xdr:spPr>
        <a:xfrm>
          <a:off x="20383500" y="6599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5331</xdr:rowOff>
    </xdr:from>
    <xdr:ext cx="378565" cy="259045"/>
    <xdr:sp macro="" textlink="">
      <xdr:nvSpPr>
        <xdr:cNvPr id="768" name="テキスト ボックス 767"/>
        <xdr:cNvSpPr txBox="1"/>
      </xdr:nvSpPr>
      <xdr:spPr>
        <a:xfrm>
          <a:off x="20245017" y="66918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82910</xdr:rowOff>
    </xdr:from>
    <xdr:to>
      <xdr:col>102</xdr:col>
      <xdr:colOff>165100</xdr:colOff>
      <xdr:row>39</xdr:row>
      <xdr:rowOff>13060</xdr:rowOff>
    </xdr:to>
    <xdr:sp macro="" textlink="">
      <xdr:nvSpPr>
        <xdr:cNvPr id="769" name="楕円 768"/>
        <xdr:cNvSpPr/>
      </xdr:nvSpPr>
      <xdr:spPr>
        <a:xfrm>
          <a:off x="19494500" y="6598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4187</xdr:rowOff>
    </xdr:from>
    <xdr:ext cx="378565" cy="259045"/>
    <xdr:sp macro="" textlink="">
      <xdr:nvSpPr>
        <xdr:cNvPr id="770" name="テキスト ボックス 769"/>
        <xdr:cNvSpPr txBox="1"/>
      </xdr:nvSpPr>
      <xdr:spPr>
        <a:xfrm>
          <a:off x="19356017" y="66907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1" name="楕円 770"/>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2" name="テキスト ボックス 771"/>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3" name="直線コネクタ 782"/>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4" name="テキスト ボックス 783"/>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5" name="直線コネクタ 784"/>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6" name="テキスト ボックス 785"/>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8" name="テキスト ボックス 787"/>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9" name="直線コネクタ 788"/>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0" name="テキスト ボックス 789"/>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1" name="直線コネクタ 790"/>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2" name="テキスト ボックス 791"/>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4" name="テキスト ボックス 793"/>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153606</xdr:rowOff>
    </xdr:from>
    <xdr:to>
      <xdr:col>116</xdr:col>
      <xdr:colOff>62864</xdr:colOff>
      <xdr:row>59</xdr:row>
      <xdr:rowOff>44450</xdr:rowOff>
    </xdr:to>
    <xdr:cxnSp macro="">
      <xdr:nvCxnSpPr>
        <xdr:cNvPr id="796" name="直線コネクタ 795"/>
        <xdr:cNvCxnSpPr/>
      </xdr:nvCxnSpPr>
      <xdr:spPr>
        <a:xfrm flipV="1">
          <a:off x="22159595" y="8897556"/>
          <a:ext cx="1269" cy="1262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7"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8" name="直線コネクタ 797"/>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100283</xdr:rowOff>
    </xdr:from>
    <xdr:ext cx="534377" cy="259045"/>
    <xdr:sp macro="" textlink="">
      <xdr:nvSpPr>
        <xdr:cNvPr id="799" name="貸付金最大値テキスト"/>
        <xdr:cNvSpPr txBox="1"/>
      </xdr:nvSpPr>
      <xdr:spPr>
        <a:xfrm>
          <a:off x="22212300" y="8672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153606</xdr:rowOff>
    </xdr:from>
    <xdr:to>
      <xdr:col>116</xdr:col>
      <xdr:colOff>152400</xdr:colOff>
      <xdr:row>51</xdr:row>
      <xdr:rowOff>153606</xdr:rowOff>
    </xdr:to>
    <xdr:cxnSp macro="">
      <xdr:nvCxnSpPr>
        <xdr:cNvPr id="800" name="直線コネクタ 799"/>
        <xdr:cNvCxnSpPr/>
      </xdr:nvCxnSpPr>
      <xdr:spPr>
        <a:xfrm>
          <a:off x="22072600" y="8897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32944</xdr:rowOff>
    </xdr:from>
    <xdr:to>
      <xdr:col>116</xdr:col>
      <xdr:colOff>63500</xdr:colOff>
      <xdr:row>59</xdr:row>
      <xdr:rowOff>36754</xdr:rowOff>
    </xdr:to>
    <xdr:cxnSp macro="">
      <xdr:nvCxnSpPr>
        <xdr:cNvPr id="801" name="直線コネクタ 800"/>
        <xdr:cNvCxnSpPr/>
      </xdr:nvCxnSpPr>
      <xdr:spPr>
        <a:xfrm flipV="1">
          <a:off x="21323300" y="10148494"/>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165460</xdr:rowOff>
    </xdr:from>
    <xdr:ext cx="469744" cy="259045"/>
    <xdr:sp macro="" textlink="">
      <xdr:nvSpPr>
        <xdr:cNvPr id="802" name="貸付金平均値テキスト"/>
        <xdr:cNvSpPr txBox="1"/>
      </xdr:nvSpPr>
      <xdr:spPr>
        <a:xfrm>
          <a:off x="22212300" y="97666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142583</xdr:rowOff>
    </xdr:from>
    <xdr:to>
      <xdr:col>116</xdr:col>
      <xdr:colOff>114300</xdr:colOff>
      <xdr:row>58</xdr:row>
      <xdr:rowOff>72733</xdr:rowOff>
    </xdr:to>
    <xdr:sp macro="" textlink="">
      <xdr:nvSpPr>
        <xdr:cNvPr id="803" name="フローチャート: 判断 802"/>
        <xdr:cNvSpPr/>
      </xdr:nvSpPr>
      <xdr:spPr>
        <a:xfrm>
          <a:off x="22110700" y="9915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36754</xdr:rowOff>
    </xdr:from>
    <xdr:to>
      <xdr:col>111</xdr:col>
      <xdr:colOff>177800</xdr:colOff>
      <xdr:row>59</xdr:row>
      <xdr:rowOff>39535</xdr:rowOff>
    </xdr:to>
    <xdr:cxnSp macro="">
      <xdr:nvCxnSpPr>
        <xdr:cNvPr id="804" name="直線コネクタ 803"/>
        <xdr:cNvCxnSpPr/>
      </xdr:nvCxnSpPr>
      <xdr:spPr>
        <a:xfrm flipV="1">
          <a:off x="20434300" y="10152304"/>
          <a:ext cx="889000" cy="2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123609</xdr:rowOff>
    </xdr:from>
    <xdr:to>
      <xdr:col>112</xdr:col>
      <xdr:colOff>38100</xdr:colOff>
      <xdr:row>58</xdr:row>
      <xdr:rowOff>53759</xdr:rowOff>
    </xdr:to>
    <xdr:sp macro="" textlink="">
      <xdr:nvSpPr>
        <xdr:cNvPr id="805" name="フローチャート: 判断 804"/>
        <xdr:cNvSpPr/>
      </xdr:nvSpPr>
      <xdr:spPr>
        <a:xfrm>
          <a:off x="21272500" y="9896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70286</xdr:rowOff>
    </xdr:from>
    <xdr:ext cx="469744" cy="259045"/>
    <xdr:sp macro="" textlink="">
      <xdr:nvSpPr>
        <xdr:cNvPr id="806" name="テキスト ボックス 805"/>
        <xdr:cNvSpPr txBox="1"/>
      </xdr:nvSpPr>
      <xdr:spPr>
        <a:xfrm>
          <a:off x="21088428" y="9671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38278</xdr:rowOff>
    </xdr:from>
    <xdr:to>
      <xdr:col>107</xdr:col>
      <xdr:colOff>50800</xdr:colOff>
      <xdr:row>59</xdr:row>
      <xdr:rowOff>39535</xdr:rowOff>
    </xdr:to>
    <xdr:cxnSp macro="">
      <xdr:nvCxnSpPr>
        <xdr:cNvPr id="807" name="直線コネクタ 806"/>
        <xdr:cNvCxnSpPr/>
      </xdr:nvCxnSpPr>
      <xdr:spPr>
        <a:xfrm>
          <a:off x="19545300" y="10153828"/>
          <a:ext cx="889000" cy="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138240</xdr:rowOff>
    </xdr:from>
    <xdr:to>
      <xdr:col>107</xdr:col>
      <xdr:colOff>101600</xdr:colOff>
      <xdr:row>58</xdr:row>
      <xdr:rowOff>68390</xdr:rowOff>
    </xdr:to>
    <xdr:sp macro="" textlink="">
      <xdr:nvSpPr>
        <xdr:cNvPr id="808" name="フローチャート: 判断 807"/>
        <xdr:cNvSpPr/>
      </xdr:nvSpPr>
      <xdr:spPr>
        <a:xfrm>
          <a:off x="20383500" y="9910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84917</xdr:rowOff>
    </xdr:from>
    <xdr:ext cx="469744" cy="259045"/>
    <xdr:sp macro="" textlink="">
      <xdr:nvSpPr>
        <xdr:cNvPr id="809" name="テキスト ボックス 808"/>
        <xdr:cNvSpPr txBox="1"/>
      </xdr:nvSpPr>
      <xdr:spPr>
        <a:xfrm>
          <a:off x="20199428" y="9686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2921</xdr:rowOff>
    </xdr:from>
    <xdr:to>
      <xdr:col>102</xdr:col>
      <xdr:colOff>114300</xdr:colOff>
      <xdr:row>59</xdr:row>
      <xdr:rowOff>38278</xdr:rowOff>
    </xdr:to>
    <xdr:cxnSp macro="">
      <xdr:nvCxnSpPr>
        <xdr:cNvPr id="810" name="直線コネクタ 809"/>
        <xdr:cNvCxnSpPr/>
      </xdr:nvCxnSpPr>
      <xdr:spPr>
        <a:xfrm>
          <a:off x="18656300" y="10118471"/>
          <a:ext cx="889000" cy="35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106311</xdr:rowOff>
    </xdr:from>
    <xdr:to>
      <xdr:col>102</xdr:col>
      <xdr:colOff>165100</xdr:colOff>
      <xdr:row>58</xdr:row>
      <xdr:rowOff>36461</xdr:rowOff>
    </xdr:to>
    <xdr:sp macro="" textlink="">
      <xdr:nvSpPr>
        <xdr:cNvPr id="811" name="フローチャート: 判断 810"/>
        <xdr:cNvSpPr/>
      </xdr:nvSpPr>
      <xdr:spPr>
        <a:xfrm>
          <a:off x="19494500" y="9878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52988</xdr:rowOff>
    </xdr:from>
    <xdr:ext cx="469744" cy="259045"/>
    <xdr:sp macro="" textlink="">
      <xdr:nvSpPr>
        <xdr:cNvPr id="812" name="テキスト ボックス 811"/>
        <xdr:cNvSpPr txBox="1"/>
      </xdr:nvSpPr>
      <xdr:spPr>
        <a:xfrm>
          <a:off x="19310428" y="9654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110084</xdr:rowOff>
    </xdr:from>
    <xdr:to>
      <xdr:col>98</xdr:col>
      <xdr:colOff>38100</xdr:colOff>
      <xdr:row>58</xdr:row>
      <xdr:rowOff>40234</xdr:rowOff>
    </xdr:to>
    <xdr:sp macro="" textlink="">
      <xdr:nvSpPr>
        <xdr:cNvPr id="813" name="フローチャート: 判断 812"/>
        <xdr:cNvSpPr/>
      </xdr:nvSpPr>
      <xdr:spPr>
        <a:xfrm>
          <a:off x="18605500" y="9882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56761</xdr:rowOff>
    </xdr:from>
    <xdr:ext cx="469744" cy="259045"/>
    <xdr:sp macro="" textlink="">
      <xdr:nvSpPr>
        <xdr:cNvPr id="814" name="テキスト ボックス 813"/>
        <xdr:cNvSpPr txBox="1"/>
      </xdr:nvSpPr>
      <xdr:spPr>
        <a:xfrm>
          <a:off x="18421428" y="9657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153594</xdr:rowOff>
    </xdr:from>
    <xdr:to>
      <xdr:col>116</xdr:col>
      <xdr:colOff>114300</xdr:colOff>
      <xdr:row>59</xdr:row>
      <xdr:rowOff>83744</xdr:rowOff>
    </xdr:to>
    <xdr:sp macro="" textlink="">
      <xdr:nvSpPr>
        <xdr:cNvPr id="820" name="楕円 819"/>
        <xdr:cNvSpPr/>
      </xdr:nvSpPr>
      <xdr:spPr>
        <a:xfrm>
          <a:off x="22110700" y="10097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68521</xdr:rowOff>
    </xdr:from>
    <xdr:ext cx="378565" cy="259045"/>
    <xdr:sp macro="" textlink="">
      <xdr:nvSpPr>
        <xdr:cNvPr id="821" name="貸付金該当値テキスト"/>
        <xdr:cNvSpPr txBox="1"/>
      </xdr:nvSpPr>
      <xdr:spPr>
        <a:xfrm>
          <a:off x="22212300" y="100126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157404</xdr:rowOff>
    </xdr:from>
    <xdr:to>
      <xdr:col>112</xdr:col>
      <xdr:colOff>38100</xdr:colOff>
      <xdr:row>59</xdr:row>
      <xdr:rowOff>87554</xdr:rowOff>
    </xdr:to>
    <xdr:sp macro="" textlink="">
      <xdr:nvSpPr>
        <xdr:cNvPr id="822" name="楕円 821"/>
        <xdr:cNvSpPr/>
      </xdr:nvSpPr>
      <xdr:spPr>
        <a:xfrm>
          <a:off x="21272500" y="10101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78681</xdr:rowOff>
    </xdr:from>
    <xdr:ext cx="378565" cy="259045"/>
    <xdr:sp macro="" textlink="">
      <xdr:nvSpPr>
        <xdr:cNvPr id="823" name="テキスト ボックス 822"/>
        <xdr:cNvSpPr txBox="1"/>
      </xdr:nvSpPr>
      <xdr:spPr>
        <a:xfrm>
          <a:off x="21134017" y="101942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160185</xdr:rowOff>
    </xdr:from>
    <xdr:to>
      <xdr:col>107</xdr:col>
      <xdr:colOff>101600</xdr:colOff>
      <xdr:row>59</xdr:row>
      <xdr:rowOff>90335</xdr:rowOff>
    </xdr:to>
    <xdr:sp macro="" textlink="">
      <xdr:nvSpPr>
        <xdr:cNvPr id="824" name="楕円 823"/>
        <xdr:cNvSpPr/>
      </xdr:nvSpPr>
      <xdr:spPr>
        <a:xfrm>
          <a:off x="20383500" y="10104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81462</xdr:rowOff>
    </xdr:from>
    <xdr:ext cx="378565" cy="259045"/>
    <xdr:sp macro="" textlink="">
      <xdr:nvSpPr>
        <xdr:cNvPr id="825" name="テキスト ボックス 824"/>
        <xdr:cNvSpPr txBox="1"/>
      </xdr:nvSpPr>
      <xdr:spPr>
        <a:xfrm>
          <a:off x="20245017" y="101970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158928</xdr:rowOff>
    </xdr:from>
    <xdr:to>
      <xdr:col>102</xdr:col>
      <xdr:colOff>165100</xdr:colOff>
      <xdr:row>59</xdr:row>
      <xdr:rowOff>89078</xdr:rowOff>
    </xdr:to>
    <xdr:sp macro="" textlink="">
      <xdr:nvSpPr>
        <xdr:cNvPr id="826" name="楕円 825"/>
        <xdr:cNvSpPr/>
      </xdr:nvSpPr>
      <xdr:spPr>
        <a:xfrm>
          <a:off x="19494500" y="10103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80205</xdr:rowOff>
    </xdr:from>
    <xdr:ext cx="378565" cy="259045"/>
    <xdr:sp macro="" textlink="">
      <xdr:nvSpPr>
        <xdr:cNvPr id="827" name="テキスト ボックス 826"/>
        <xdr:cNvSpPr txBox="1"/>
      </xdr:nvSpPr>
      <xdr:spPr>
        <a:xfrm>
          <a:off x="19356017" y="101957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123571</xdr:rowOff>
    </xdr:from>
    <xdr:to>
      <xdr:col>98</xdr:col>
      <xdr:colOff>38100</xdr:colOff>
      <xdr:row>59</xdr:row>
      <xdr:rowOff>53721</xdr:rowOff>
    </xdr:to>
    <xdr:sp macro="" textlink="">
      <xdr:nvSpPr>
        <xdr:cNvPr id="828" name="楕円 827"/>
        <xdr:cNvSpPr/>
      </xdr:nvSpPr>
      <xdr:spPr>
        <a:xfrm>
          <a:off x="18605500" y="10067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44848</xdr:rowOff>
    </xdr:from>
    <xdr:ext cx="469744" cy="259045"/>
    <xdr:sp macro="" textlink="">
      <xdr:nvSpPr>
        <xdr:cNvPr id="829" name="テキスト ボックス 828"/>
        <xdr:cNvSpPr txBox="1"/>
      </xdr:nvSpPr>
      <xdr:spPr>
        <a:xfrm>
          <a:off x="18421428" y="10160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40" name="テキスト ボックス 839"/>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1" name="直線コネクタ 840"/>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2" name="テキスト ボックス 841"/>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3" name="直線コネクタ 842"/>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4" name="テキスト ボックス 843"/>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5" name="直線コネクタ 844"/>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6" name="テキスト ボックス 845"/>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7" name="直線コネクタ 846"/>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8" name="テキスト ボックス 847"/>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9" name="直線コネクタ 848"/>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0" name="テキスト ボックス 849"/>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1"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17628</xdr:rowOff>
    </xdr:from>
    <xdr:to>
      <xdr:col>116</xdr:col>
      <xdr:colOff>62864</xdr:colOff>
      <xdr:row>78</xdr:row>
      <xdr:rowOff>79235</xdr:rowOff>
    </xdr:to>
    <xdr:cxnSp macro="">
      <xdr:nvCxnSpPr>
        <xdr:cNvPr id="852" name="直線コネクタ 851"/>
        <xdr:cNvCxnSpPr/>
      </xdr:nvCxnSpPr>
      <xdr:spPr>
        <a:xfrm flipV="1">
          <a:off x="22159595" y="12190578"/>
          <a:ext cx="1269" cy="12617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83062</xdr:rowOff>
    </xdr:from>
    <xdr:ext cx="534377" cy="259045"/>
    <xdr:sp macro="" textlink="">
      <xdr:nvSpPr>
        <xdr:cNvPr id="853" name="繰出金最小値テキスト"/>
        <xdr:cNvSpPr txBox="1"/>
      </xdr:nvSpPr>
      <xdr:spPr>
        <a:xfrm>
          <a:off x="22212300" y="13456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79235</xdr:rowOff>
    </xdr:from>
    <xdr:to>
      <xdr:col>116</xdr:col>
      <xdr:colOff>152400</xdr:colOff>
      <xdr:row>78</xdr:row>
      <xdr:rowOff>79235</xdr:rowOff>
    </xdr:to>
    <xdr:cxnSp macro="">
      <xdr:nvCxnSpPr>
        <xdr:cNvPr id="854" name="直線コネクタ 853"/>
        <xdr:cNvCxnSpPr/>
      </xdr:nvCxnSpPr>
      <xdr:spPr>
        <a:xfrm>
          <a:off x="22072600" y="13452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135755</xdr:rowOff>
    </xdr:from>
    <xdr:ext cx="534377" cy="259045"/>
    <xdr:sp macro="" textlink="">
      <xdr:nvSpPr>
        <xdr:cNvPr id="855" name="繰出金最大値テキスト"/>
        <xdr:cNvSpPr txBox="1"/>
      </xdr:nvSpPr>
      <xdr:spPr>
        <a:xfrm>
          <a:off x="22212300" y="11965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17628</xdr:rowOff>
    </xdr:from>
    <xdr:to>
      <xdr:col>116</xdr:col>
      <xdr:colOff>152400</xdr:colOff>
      <xdr:row>71</xdr:row>
      <xdr:rowOff>17628</xdr:rowOff>
    </xdr:to>
    <xdr:cxnSp macro="">
      <xdr:nvCxnSpPr>
        <xdr:cNvPr id="856" name="直線コネクタ 855"/>
        <xdr:cNvCxnSpPr/>
      </xdr:nvCxnSpPr>
      <xdr:spPr>
        <a:xfrm>
          <a:off x="22072600" y="12190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157645</xdr:rowOff>
    </xdr:from>
    <xdr:to>
      <xdr:col>116</xdr:col>
      <xdr:colOff>63500</xdr:colOff>
      <xdr:row>76</xdr:row>
      <xdr:rowOff>5809</xdr:rowOff>
    </xdr:to>
    <xdr:cxnSp macro="">
      <xdr:nvCxnSpPr>
        <xdr:cNvPr id="857" name="直線コネクタ 856"/>
        <xdr:cNvCxnSpPr/>
      </xdr:nvCxnSpPr>
      <xdr:spPr>
        <a:xfrm flipV="1">
          <a:off x="21323300" y="13016395"/>
          <a:ext cx="838200" cy="19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42991</xdr:rowOff>
    </xdr:from>
    <xdr:ext cx="534377" cy="259045"/>
    <xdr:sp macro="" textlink="">
      <xdr:nvSpPr>
        <xdr:cNvPr id="858" name="繰出金平均値テキスト"/>
        <xdr:cNvSpPr txBox="1"/>
      </xdr:nvSpPr>
      <xdr:spPr>
        <a:xfrm>
          <a:off x="22212300" y="127302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20114</xdr:rowOff>
    </xdr:from>
    <xdr:to>
      <xdr:col>116</xdr:col>
      <xdr:colOff>114300</xdr:colOff>
      <xdr:row>75</xdr:row>
      <xdr:rowOff>121714</xdr:rowOff>
    </xdr:to>
    <xdr:sp macro="" textlink="">
      <xdr:nvSpPr>
        <xdr:cNvPr id="859" name="フローチャート: 判断 858"/>
        <xdr:cNvSpPr/>
      </xdr:nvSpPr>
      <xdr:spPr>
        <a:xfrm>
          <a:off x="22110700" y="12878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5809</xdr:rowOff>
    </xdr:from>
    <xdr:to>
      <xdr:col>111</xdr:col>
      <xdr:colOff>177800</xdr:colOff>
      <xdr:row>76</xdr:row>
      <xdr:rowOff>31480</xdr:rowOff>
    </xdr:to>
    <xdr:cxnSp macro="">
      <xdr:nvCxnSpPr>
        <xdr:cNvPr id="860" name="直線コネクタ 859"/>
        <xdr:cNvCxnSpPr/>
      </xdr:nvCxnSpPr>
      <xdr:spPr>
        <a:xfrm flipV="1">
          <a:off x="20434300" y="13036009"/>
          <a:ext cx="889000" cy="25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27109</xdr:rowOff>
    </xdr:from>
    <xdr:to>
      <xdr:col>112</xdr:col>
      <xdr:colOff>38100</xdr:colOff>
      <xdr:row>75</xdr:row>
      <xdr:rowOff>128709</xdr:rowOff>
    </xdr:to>
    <xdr:sp macro="" textlink="">
      <xdr:nvSpPr>
        <xdr:cNvPr id="861" name="フローチャート: 判断 860"/>
        <xdr:cNvSpPr/>
      </xdr:nvSpPr>
      <xdr:spPr>
        <a:xfrm>
          <a:off x="21272500" y="12885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145236</xdr:rowOff>
    </xdr:from>
    <xdr:ext cx="534377" cy="259045"/>
    <xdr:sp macro="" textlink="">
      <xdr:nvSpPr>
        <xdr:cNvPr id="862" name="テキスト ボックス 861"/>
        <xdr:cNvSpPr txBox="1"/>
      </xdr:nvSpPr>
      <xdr:spPr>
        <a:xfrm>
          <a:off x="21056111" y="12661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31480</xdr:rowOff>
    </xdr:from>
    <xdr:to>
      <xdr:col>107</xdr:col>
      <xdr:colOff>50800</xdr:colOff>
      <xdr:row>76</xdr:row>
      <xdr:rowOff>73315</xdr:rowOff>
    </xdr:to>
    <xdr:cxnSp macro="">
      <xdr:nvCxnSpPr>
        <xdr:cNvPr id="863" name="直線コネクタ 862"/>
        <xdr:cNvCxnSpPr/>
      </xdr:nvCxnSpPr>
      <xdr:spPr>
        <a:xfrm flipV="1">
          <a:off x="19545300" y="13061680"/>
          <a:ext cx="889000" cy="41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34859</xdr:rowOff>
    </xdr:from>
    <xdr:to>
      <xdr:col>107</xdr:col>
      <xdr:colOff>101600</xdr:colOff>
      <xdr:row>75</xdr:row>
      <xdr:rowOff>136459</xdr:rowOff>
    </xdr:to>
    <xdr:sp macro="" textlink="">
      <xdr:nvSpPr>
        <xdr:cNvPr id="864" name="フローチャート: 判断 863"/>
        <xdr:cNvSpPr/>
      </xdr:nvSpPr>
      <xdr:spPr>
        <a:xfrm>
          <a:off x="20383500" y="12893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152986</xdr:rowOff>
    </xdr:from>
    <xdr:ext cx="534377" cy="259045"/>
    <xdr:sp macro="" textlink="">
      <xdr:nvSpPr>
        <xdr:cNvPr id="865" name="テキスト ボックス 864"/>
        <xdr:cNvSpPr txBox="1"/>
      </xdr:nvSpPr>
      <xdr:spPr>
        <a:xfrm>
          <a:off x="20167111" y="12668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59896</xdr:rowOff>
    </xdr:from>
    <xdr:to>
      <xdr:col>102</xdr:col>
      <xdr:colOff>114300</xdr:colOff>
      <xdr:row>76</xdr:row>
      <xdr:rowOff>73315</xdr:rowOff>
    </xdr:to>
    <xdr:cxnSp macro="">
      <xdr:nvCxnSpPr>
        <xdr:cNvPr id="866" name="直線コネクタ 865"/>
        <xdr:cNvCxnSpPr/>
      </xdr:nvCxnSpPr>
      <xdr:spPr>
        <a:xfrm>
          <a:off x="18656300" y="13090096"/>
          <a:ext cx="889000" cy="13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46700</xdr:rowOff>
    </xdr:from>
    <xdr:to>
      <xdr:col>102</xdr:col>
      <xdr:colOff>165100</xdr:colOff>
      <xdr:row>75</xdr:row>
      <xdr:rowOff>148301</xdr:rowOff>
    </xdr:to>
    <xdr:sp macro="" textlink="">
      <xdr:nvSpPr>
        <xdr:cNvPr id="867" name="フローチャート: 判断 866"/>
        <xdr:cNvSpPr/>
      </xdr:nvSpPr>
      <xdr:spPr>
        <a:xfrm>
          <a:off x="19494500" y="1290545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164827</xdr:rowOff>
    </xdr:from>
    <xdr:ext cx="534377" cy="259045"/>
    <xdr:sp macro="" textlink="">
      <xdr:nvSpPr>
        <xdr:cNvPr id="868" name="テキスト ボックス 867"/>
        <xdr:cNvSpPr txBox="1"/>
      </xdr:nvSpPr>
      <xdr:spPr>
        <a:xfrm>
          <a:off x="19278111" y="12680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66200</xdr:rowOff>
    </xdr:from>
    <xdr:to>
      <xdr:col>98</xdr:col>
      <xdr:colOff>38100</xdr:colOff>
      <xdr:row>75</xdr:row>
      <xdr:rowOff>167801</xdr:rowOff>
    </xdr:to>
    <xdr:sp macro="" textlink="">
      <xdr:nvSpPr>
        <xdr:cNvPr id="869" name="フローチャート: 判断 868"/>
        <xdr:cNvSpPr/>
      </xdr:nvSpPr>
      <xdr:spPr>
        <a:xfrm>
          <a:off x="18605500" y="1292495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12877</xdr:rowOff>
    </xdr:from>
    <xdr:ext cx="534377" cy="259045"/>
    <xdr:sp macro="" textlink="">
      <xdr:nvSpPr>
        <xdr:cNvPr id="870" name="テキスト ボックス 869"/>
        <xdr:cNvSpPr txBox="1"/>
      </xdr:nvSpPr>
      <xdr:spPr>
        <a:xfrm>
          <a:off x="18389111" y="12700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1" name="テキスト ボックス 870"/>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2" name="テキスト ボックス 871"/>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3" name="テキスト ボックス 872"/>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4" name="テキスト ボックス 873"/>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5" name="テキスト ボックス 874"/>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106845</xdr:rowOff>
    </xdr:from>
    <xdr:to>
      <xdr:col>116</xdr:col>
      <xdr:colOff>114300</xdr:colOff>
      <xdr:row>76</xdr:row>
      <xdr:rowOff>36996</xdr:rowOff>
    </xdr:to>
    <xdr:sp macro="" textlink="">
      <xdr:nvSpPr>
        <xdr:cNvPr id="876" name="楕円 875"/>
        <xdr:cNvSpPr/>
      </xdr:nvSpPr>
      <xdr:spPr>
        <a:xfrm>
          <a:off x="22110700" y="1296559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85272</xdr:rowOff>
    </xdr:from>
    <xdr:ext cx="534377" cy="259045"/>
    <xdr:sp macro="" textlink="">
      <xdr:nvSpPr>
        <xdr:cNvPr id="877" name="繰出金該当値テキスト"/>
        <xdr:cNvSpPr txBox="1"/>
      </xdr:nvSpPr>
      <xdr:spPr>
        <a:xfrm>
          <a:off x="22212300" y="12944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126459</xdr:rowOff>
    </xdr:from>
    <xdr:to>
      <xdr:col>112</xdr:col>
      <xdr:colOff>38100</xdr:colOff>
      <xdr:row>76</xdr:row>
      <xdr:rowOff>56609</xdr:rowOff>
    </xdr:to>
    <xdr:sp macro="" textlink="">
      <xdr:nvSpPr>
        <xdr:cNvPr id="878" name="楕円 877"/>
        <xdr:cNvSpPr/>
      </xdr:nvSpPr>
      <xdr:spPr>
        <a:xfrm>
          <a:off x="21272500" y="12985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47736</xdr:rowOff>
    </xdr:from>
    <xdr:ext cx="534377" cy="259045"/>
    <xdr:sp macro="" textlink="">
      <xdr:nvSpPr>
        <xdr:cNvPr id="879" name="テキスト ボックス 878"/>
        <xdr:cNvSpPr txBox="1"/>
      </xdr:nvSpPr>
      <xdr:spPr>
        <a:xfrm>
          <a:off x="21056111" y="13077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152130</xdr:rowOff>
    </xdr:from>
    <xdr:to>
      <xdr:col>107</xdr:col>
      <xdr:colOff>101600</xdr:colOff>
      <xdr:row>76</xdr:row>
      <xdr:rowOff>82280</xdr:rowOff>
    </xdr:to>
    <xdr:sp macro="" textlink="">
      <xdr:nvSpPr>
        <xdr:cNvPr id="880" name="楕円 879"/>
        <xdr:cNvSpPr/>
      </xdr:nvSpPr>
      <xdr:spPr>
        <a:xfrm>
          <a:off x="20383500" y="13010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73407</xdr:rowOff>
    </xdr:from>
    <xdr:ext cx="534377" cy="259045"/>
    <xdr:sp macro="" textlink="">
      <xdr:nvSpPr>
        <xdr:cNvPr id="881" name="テキスト ボックス 880"/>
        <xdr:cNvSpPr txBox="1"/>
      </xdr:nvSpPr>
      <xdr:spPr>
        <a:xfrm>
          <a:off x="20167111" y="13103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22515</xdr:rowOff>
    </xdr:from>
    <xdr:to>
      <xdr:col>102</xdr:col>
      <xdr:colOff>165100</xdr:colOff>
      <xdr:row>76</xdr:row>
      <xdr:rowOff>124115</xdr:rowOff>
    </xdr:to>
    <xdr:sp macro="" textlink="">
      <xdr:nvSpPr>
        <xdr:cNvPr id="882" name="楕円 881"/>
        <xdr:cNvSpPr/>
      </xdr:nvSpPr>
      <xdr:spPr>
        <a:xfrm>
          <a:off x="19494500" y="13052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115242</xdr:rowOff>
    </xdr:from>
    <xdr:ext cx="534377" cy="259045"/>
    <xdr:sp macro="" textlink="">
      <xdr:nvSpPr>
        <xdr:cNvPr id="883" name="テキスト ボックス 882"/>
        <xdr:cNvSpPr txBox="1"/>
      </xdr:nvSpPr>
      <xdr:spPr>
        <a:xfrm>
          <a:off x="19278111" y="13145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9096</xdr:rowOff>
    </xdr:from>
    <xdr:to>
      <xdr:col>98</xdr:col>
      <xdr:colOff>38100</xdr:colOff>
      <xdr:row>76</xdr:row>
      <xdr:rowOff>110696</xdr:rowOff>
    </xdr:to>
    <xdr:sp macro="" textlink="">
      <xdr:nvSpPr>
        <xdr:cNvPr id="884" name="楕円 883"/>
        <xdr:cNvSpPr/>
      </xdr:nvSpPr>
      <xdr:spPr>
        <a:xfrm>
          <a:off x="18605500" y="13039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101823</xdr:rowOff>
    </xdr:from>
    <xdr:ext cx="534377" cy="259045"/>
    <xdr:sp macro="" textlink="">
      <xdr:nvSpPr>
        <xdr:cNvPr id="885" name="テキスト ボックス 884"/>
        <xdr:cNvSpPr txBox="1"/>
      </xdr:nvSpPr>
      <xdr:spPr>
        <a:xfrm>
          <a:off x="18389111" y="13132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6" name="正方形/長方形 885"/>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7" name="正方形/長方形 886"/>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8" name="正方形/長方形 887"/>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9" name="正方形/長方形 888"/>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0" name="正方形/長方形 889"/>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1" name="正方形/長方形 890"/>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2" name="正方形/長方形 891"/>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3" name="正方形/長方形 892"/>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4" name="テキスト ボックス 893"/>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5" name="直線コネクタ 894"/>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6" name="直線コネクタ 895"/>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7" name="テキスト ボックス 896"/>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8" name="直線コネクタ 897"/>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9" name="テキスト ボックス 898"/>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0"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1" name="直線コネクタ 900"/>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2"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4"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6" name="直線コネクタ 905"/>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7"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8" name="フローチャート: 判断 907"/>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9" name="直線コネクタ 908"/>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0" name="フローチャート: 判断 909"/>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1" name="テキスト ボックス 910"/>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2" name="直線コネクタ 911"/>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3" name="フローチャート: 判断 912"/>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4" name="テキスト ボックス 913"/>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5" name="直線コネクタ 914"/>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6" name="フローチャート: 判断 915"/>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7" name="テキスト ボックス 916"/>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8" name="フローチャート: 判断 917"/>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9" name="テキスト ボックス 918"/>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0" name="テキスト ボックス 919"/>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1" name="テキスト ボックス 920"/>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2" name="テキスト ボックス 921"/>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3" name="テキスト ボックス 922"/>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4" name="テキスト ボックス 923"/>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5" name="楕円 924"/>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6"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7" name="楕円 926"/>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8" name="テキスト ボックス 927"/>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9" name="楕円 928"/>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0" name="テキスト ボックス 929"/>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1" name="楕円 930"/>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2" name="テキスト ボックス 931"/>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3" name="楕円 932"/>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4" name="テキスト ボックス 933"/>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5" name="正方形/長方形 93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6" name="正方形/長方形 935"/>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7" name="テキスト ボックス 936"/>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900">
              <a:latin typeface="ＭＳ Ｐゴシック" panose="020B0600070205080204" pitchFamily="50" charset="-128"/>
              <a:ea typeface="ＭＳ Ｐゴシック" panose="020B0600070205080204" pitchFamily="50" charset="-128"/>
            </a:rPr>
            <a:t>　人件費は</a:t>
          </a:r>
          <a:r>
            <a:rPr kumimoji="1" lang="en-US" altLang="ja-JP" sz="900">
              <a:latin typeface="ＭＳ Ｐゴシック" panose="020B0600070205080204" pitchFamily="50" charset="-128"/>
              <a:ea typeface="ＭＳ Ｐゴシック" panose="020B0600070205080204" pitchFamily="50" charset="-128"/>
            </a:rPr>
            <a:t>111,648</a:t>
          </a:r>
          <a:r>
            <a:rPr kumimoji="1" lang="ja-JP" altLang="en-US" sz="900">
              <a:latin typeface="ＭＳ Ｐゴシック" panose="020B0600070205080204" pitchFamily="50" charset="-128"/>
              <a:ea typeface="ＭＳ Ｐゴシック" panose="020B0600070205080204" pitchFamily="50" charset="-128"/>
            </a:rPr>
            <a:t>円となっており、任期の定めのない常勤職員関係経費等の増加により前年度比</a:t>
          </a:r>
          <a:r>
            <a:rPr kumimoji="1" lang="en-US" altLang="ja-JP" sz="900">
              <a:latin typeface="ＭＳ Ｐゴシック" panose="020B0600070205080204" pitchFamily="50" charset="-128"/>
              <a:ea typeface="ＭＳ Ｐゴシック" panose="020B0600070205080204" pitchFamily="50" charset="-128"/>
            </a:rPr>
            <a:t>9,322</a:t>
          </a:r>
          <a:r>
            <a:rPr kumimoji="1" lang="ja-JP" altLang="en-US" sz="900">
              <a:latin typeface="ＭＳ Ｐゴシック" panose="020B0600070205080204" pitchFamily="50" charset="-128"/>
              <a:ea typeface="ＭＳ Ｐゴシック" panose="020B0600070205080204" pitchFamily="50" charset="-128"/>
            </a:rPr>
            <a:t>円の増となった。類似団体平均を上回る数値で推移しており、これは、当市が合併団体で市域が広く行政機能が点在していること等の理由による。</a:t>
          </a:r>
        </a:p>
        <a:p>
          <a:r>
            <a:rPr kumimoji="1" lang="ja-JP" altLang="en-US" sz="900">
              <a:latin typeface="ＭＳ Ｐゴシック" panose="020B0600070205080204" pitchFamily="50" charset="-128"/>
              <a:ea typeface="ＭＳ Ｐゴシック" panose="020B0600070205080204" pitchFamily="50" charset="-128"/>
            </a:rPr>
            <a:t>　物件費は</a:t>
          </a:r>
          <a:r>
            <a:rPr kumimoji="1" lang="en-US" altLang="ja-JP" sz="900">
              <a:latin typeface="ＭＳ Ｐゴシック" panose="020B0600070205080204" pitchFamily="50" charset="-128"/>
              <a:ea typeface="ＭＳ Ｐゴシック" panose="020B0600070205080204" pitchFamily="50" charset="-128"/>
            </a:rPr>
            <a:t>91,008</a:t>
          </a:r>
          <a:r>
            <a:rPr kumimoji="1" lang="ja-JP" altLang="en-US" sz="900">
              <a:latin typeface="ＭＳ Ｐゴシック" panose="020B0600070205080204" pitchFamily="50" charset="-128"/>
              <a:ea typeface="ＭＳ Ｐゴシック" panose="020B0600070205080204" pitchFamily="50" charset="-128"/>
            </a:rPr>
            <a:t>円となっており、前年度比</a:t>
          </a:r>
          <a:r>
            <a:rPr kumimoji="1" lang="en-US" altLang="ja-JP" sz="900">
              <a:latin typeface="ＭＳ Ｐゴシック" panose="020B0600070205080204" pitchFamily="50" charset="-128"/>
              <a:ea typeface="ＭＳ Ｐゴシック" panose="020B0600070205080204" pitchFamily="50" charset="-128"/>
            </a:rPr>
            <a:t>2,474</a:t>
          </a:r>
          <a:r>
            <a:rPr kumimoji="1" lang="ja-JP" altLang="en-US" sz="900">
              <a:latin typeface="ＭＳ Ｐゴシック" panose="020B0600070205080204" pitchFamily="50" charset="-128"/>
              <a:ea typeface="ＭＳ Ｐゴシック" panose="020B0600070205080204" pitchFamily="50" charset="-128"/>
            </a:rPr>
            <a:t>円の増となった。これは、ふるさと納税の寄付額の増加に伴う関連経費の増等が主な要因である。</a:t>
          </a:r>
          <a:endParaRPr kumimoji="1" lang="en-US" altLang="ja-JP" sz="900">
            <a:latin typeface="ＭＳ Ｐゴシック" panose="020B0600070205080204" pitchFamily="50" charset="-128"/>
            <a:ea typeface="ＭＳ Ｐゴシック" panose="020B0600070205080204" pitchFamily="50" charset="-128"/>
          </a:endParaRPr>
        </a:p>
        <a:p>
          <a:r>
            <a:rPr kumimoji="1" lang="ja-JP" altLang="en-US" sz="900">
              <a:latin typeface="ＭＳ Ｐゴシック" panose="020B0600070205080204" pitchFamily="50" charset="-128"/>
              <a:ea typeface="ＭＳ Ｐゴシック" panose="020B0600070205080204" pitchFamily="50" charset="-128"/>
            </a:rPr>
            <a:t>　扶助費は</a:t>
          </a:r>
          <a:r>
            <a:rPr kumimoji="1" lang="en-US" altLang="ja-JP" sz="900">
              <a:latin typeface="ＭＳ Ｐゴシック" panose="020B0600070205080204" pitchFamily="50" charset="-128"/>
              <a:ea typeface="ＭＳ Ｐゴシック" panose="020B0600070205080204" pitchFamily="50" charset="-128"/>
            </a:rPr>
            <a:t>105,559</a:t>
          </a:r>
          <a:r>
            <a:rPr kumimoji="1" lang="ja-JP" altLang="en-US" sz="900">
              <a:latin typeface="ＭＳ Ｐゴシック" panose="020B0600070205080204" pitchFamily="50" charset="-128"/>
              <a:ea typeface="ＭＳ Ｐゴシック" panose="020B0600070205080204" pitchFamily="50" charset="-128"/>
            </a:rPr>
            <a:t>円となっており、前年度比</a:t>
          </a:r>
          <a:r>
            <a:rPr kumimoji="1" lang="en-US" altLang="ja-JP" sz="900">
              <a:latin typeface="ＭＳ Ｐゴシック" panose="020B0600070205080204" pitchFamily="50" charset="-128"/>
              <a:ea typeface="ＭＳ Ｐゴシック" panose="020B0600070205080204" pitchFamily="50" charset="-128"/>
            </a:rPr>
            <a:t>8,772</a:t>
          </a:r>
          <a:r>
            <a:rPr kumimoji="1" lang="ja-JP" altLang="en-US" sz="900">
              <a:latin typeface="ＭＳ Ｐゴシック" panose="020B0600070205080204" pitchFamily="50" charset="-128"/>
              <a:ea typeface="ＭＳ Ｐゴシック" panose="020B0600070205080204" pitchFamily="50" charset="-128"/>
            </a:rPr>
            <a:t>円の増となった。これは、自立支援給付費に係る利用者数の増が主な要因である。類似団体より低い数値だが、全国平均を上回る高齢化率や自立支援給付の増加等により、今後も扶助費の増加が見込まれるため、引き続き、資格審査等の適正化と予防施策の推進に努める。</a:t>
          </a:r>
        </a:p>
        <a:p>
          <a:r>
            <a:rPr kumimoji="1" lang="ja-JP" altLang="en-US" sz="900">
              <a:latin typeface="ＭＳ Ｐゴシック" panose="020B0600070205080204" pitchFamily="50" charset="-128"/>
              <a:ea typeface="ＭＳ Ｐゴシック" panose="020B0600070205080204" pitchFamily="50" charset="-128"/>
            </a:rPr>
            <a:t>　普通建設事業費は</a:t>
          </a:r>
          <a:r>
            <a:rPr kumimoji="1" lang="en-US" altLang="ja-JP" sz="900">
              <a:latin typeface="ＭＳ Ｐゴシック" panose="020B0600070205080204" pitchFamily="50" charset="-128"/>
              <a:ea typeface="ＭＳ Ｐゴシック" panose="020B0600070205080204" pitchFamily="50" charset="-128"/>
            </a:rPr>
            <a:t>102,436</a:t>
          </a:r>
          <a:r>
            <a:rPr kumimoji="1" lang="ja-JP" altLang="en-US" sz="900">
              <a:latin typeface="ＭＳ Ｐゴシック" panose="020B0600070205080204" pitchFamily="50" charset="-128"/>
              <a:ea typeface="ＭＳ Ｐゴシック" panose="020B0600070205080204" pitchFamily="50" charset="-128"/>
            </a:rPr>
            <a:t>円となっており、前年度比</a:t>
          </a:r>
          <a:r>
            <a:rPr kumimoji="1" lang="en-US" altLang="ja-JP" sz="900">
              <a:latin typeface="ＭＳ Ｐゴシック" panose="020B0600070205080204" pitchFamily="50" charset="-128"/>
              <a:ea typeface="ＭＳ Ｐゴシック" panose="020B0600070205080204" pitchFamily="50" charset="-128"/>
            </a:rPr>
            <a:t>35,219</a:t>
          </a:r>
          <a:r>
            <a:rPr kumimoji="1" lang="ja-JP" altLang="en-US" sz="900">
              <a:latin typeface="ＭＳ Ｐゴシック" panose="020B0600070205080204" pitchFamily="50" charset="-128"/>
              <a:ea typeface="ＭＳ Ｐゴシック" panose="020B0600070205080204" pitchFamily="50" charset="-128"/>
            </a:rPr>
            <a:t>円の増となった。これは、坂田小学校長寿命化建築工事等の進捗に伴う事業費の増や市民交流プラザの</a:t>
          </a:r>
          <a:r>
            <a:rPr kumimoji="1" lang="en-US" altLang="ja-JP" sz="900">
              <a:latin typeface="ＭＳ Ｐゴシック" panose="020B0600070205080204" pitchFamily="50" charset="-128"/>
              <a:ea typeface="ＭＳ Ｐゴシック" panose="020B0600070205080204" pitchFamily="50" charset="-128"/>
            </a:rPr>
            <a:t>LED</a:t>
          </a:r>
          <a:r>
            <a:rPr kumimoji="1" lang="ja-JP" altLang="en-US" sz="900">
              <a:latin typeface="ＭＳ Ｐゴシック" panose="020B0600070205080204" pitchFamily="50" charset="-128"/>
              <a:ea typeface="ＭＳ Ｐゴシック" panose="020B0600070205080204" pitchFamily="50" charset="-128"/>
            </a:rPr>
            <a:t>化および空調改修工事に伴う事業費の増額が主な要因である。一方で、普通建設事業費（うち新規整備）は前年度比</a:t>
          </a:r>
          <a:r>
            <a:rPr kumimoji="1" lang="en-US" altLang="ja-JP" sz="900">
              <a:latin typeface="ＭＳ Ｐゴシック" panose="020B0600070205080204" pitchFamily="50" charset="-128"/>
              <a:ea typeface="ＭＳ Ｐゴシック" panose="020B0600070205080204" pitchFamily="50" charset="-128"/>
            </a:rPr>
            <a:t>2,195</a:t>
          </a:r>
          <a:r>
            <a:rPr kumimoji="1" lang="ja-JP" altLang="en-US" sz="900">
              <a:latin typeface="ＭＳ Ｐゴシック" panose="020B0600070205080204" pitchFamily="50" charset="-128"/>
              <a:ea typeface="ＭＳ Ｐゴシック" panose="020B0600070205080204" pitchFamily="50" charset="-128"/>
            </a:rPr>
            <a:t>円の減となったが、これは、平和の礎整備工事の完了により事業費が減少したことが主な要因である。</a:t>
          </a:r>
        </a:p>
        <a:p>
          <a:r>
            <a:rPr kumimoji="1" lang="ja-JP" altLang="en-US" sz="900">
              <a:latin typeface="ＭＳ Ｐゴシック" panose="020B0600070205080204" pitchFamily="50" charset="-128"/>
              <a:ea typeface="ＭＳ Ｐゴシック" panose="020B0600070205080204" pitchFamily="50" charset="-128"/>
            </a:rPr>
            <a:t>　災害復旧事業費は</a:t>
          </a:r>
          <a:r>
            <a:rPr kumimoji="1" lang="en-US" altLang="ja-JP" sz="900">
              <a:latin typeface="ＭＳ Ｐゴシック" panose="020B0600070205080204" pitchFamily="50" charset="-128"/>
              <a:ea typeface="ＭＳ Ｐゴシック" panose="020B0600070205080204" pitchFamily="50" charset="-128"/>
            </a:rPr>
            <a:t>2,140</a:t>
          </a:r>
          <a:r>
            <a:rPr kumimoji="1" lang="ja-JP" altLang="en-US" sz="900">
              <a:latin typeface="ＭＳ Ｐゴシック" panose="020B0600070205080204" pitchFamily="50" charset="-128"/>
              <a:ea typeface="ＭＳ Ｐゴシック" panose="020B0600070205080204" pitchFamily="50" charset="-128"/>
            </a:rPr>
            <a:t>円となっており、前年度比</a:t>
          </a:r>
          <a:r>
            <a:rPr kumimoji="1" lang="en-US" altLang="ja-JP" sz="900">
              <a:latin typeface="ＭＳ Ｐゴシック" panose="020B0600070205080204" pitchFamily="50" charset="-128"/>
              <a:ea typeface="ＭＳ Ｐゴシック" panose="020B0600070205080204" pitchFamily="50" charset="-128"/>
            </a:rPr>
            <a:t>1,935</a:t>
          </a:r>
          <a:r>
            <a:rPr kumimoji="1" lang="ja-JP" altLang="en-US" sz="900">
              <a:latin typeface="ＭＳ Ｐゴシック" panose="020B0600070205080204" pitchFamily="50" charset="-128"/>
              <a:ea typeface="ＭＳ Ｐゴシック" panose="020B0600070205080204" pitchFamily="50" charset="-128"/>
            </a:rPr>
            <a:t>円の増となった。これは、令和６年７月豪雨に伴う伊吹、上野地先の土砂災害復旧事業の皆増によるものである。</a:t>
          </a:r>
          <a:endParaRPr kumimoji="1" lang="en-US" altLang="ja-JP" sz="900">
            <a:latin typeface="ＭＳ Ｐゴシック" panose="020B0600070205080204" pitchFamily="50" charset="-128"/>
            <a:ea typeface="ＭＳ Ｐゴシック" panose="020B0600070205080204" pitchFamily="50" charset="-128"/>
          </a:endParaRPr>
        </a:p>
        <a:p>
          <a:r>
            <a:rPr kumimoji="1" lang="ja-JP" altLang="en-US" sz="900">
              <a:latin typeface="ＭＳ Ｐゴシック" panose="020B0600070205080204" pitchFamily="50" charset="-128"/>
              <a:ea typeface="ＭＳ Ｐゴシック" panose="020B0600070205080204" pitchFamily="50" charset="-128"/>
            </a:rPr>
            <a:t>　公債費は</a:t>
          </a:r>
          <a:r>
            <a:rPr kumimoji="1" lang="en-US" altLang="ja-JP" sz="900">
              <a:latin typeface="ＭＳ Ｐゴシック" panose="020B0600070205080204" pitchFamily="50" charset="-128"/>
              <a:ea typeface="ＭＳ Ｐゴシック" panose="020B0600070205080204" pitchFamily="50" charset="-128"/>
            </a:rPr>
            <a:t>71,481</a:t>
          </a:r>
          <a:r>
            <a:rPr kumimoji="1" lang="ja-JP" altLang="en-US" sz="900">
              <a:latin typeface="ＭＳ Ｐゴシック" panose="020B0600070205080204" pitchFamily="50" charset="-128"/>
              <a:ea typeface="ＭＳ Ｐゴシック" panose="020B0600070205080204" pitchFamily="50" charset="-128"/>
            </a:rPr>
            <a:t>円となっており、前年度比</a:t>
          </a:r>
          <a:r>
            <a:rPr kumimoji="1" lang="en-US" altLang="ja-JP" sz="900">
              <a:latin typeface="ＭＳ Ｐゴシック" panose="020B0600070205080204" pitchFamily="50" charset="-128"/>
              <a:ea typeface="ＭＳ Ｐゴシック" panose="020B0600070205080204" pitchFamily="50" charset="-128"/>
            </a:rPr>
            <a:t>15,728</a:t>
          </a:r>
          <a:r>
            <a:rPr kumimoji="1" lang="ja-JP" altLang="en-US" sz="900">
              <a:latin typeface="ＭＳ Ｐゴシック" panose="020B0600070205080204" pitchFamily="50" charset="-128"/>
              <a:ea typeface="ＭＳ Ｐゴシック" panose="020B0600070205080204" pitchFamily="50" charset="-128"/>
            </a:rPr>
            <a:t>円の増となった。これは、令和５年度は決算剰余金を繰上償還しなかったが、令和６年度は繰上償還を実施したことにより元金償還金が増加したことが主な要因である。</a:t>
          </a:r>
        </a:p>
        <a:p>
          <a:r>
            <a:rPr kumimoji="1" lang="ja-JP" altLang="en-US" sz="900">
              <a:latin typeface="ＭＳ Ｐゴシック" panose="020B0600070205080204" pitchFamily="50" charset="-128"/>
              <a:ea typeface="ＭＳ Ｐゴシック" panose="020B0600070205080204" pitchFamily="50" charset="-128"/>
            </a:rPr>
            <a:t>　積立金は</a:t>
          </a:r>
          <a:r>
            <a:rPr kumimoji="1" lang="en-US" altLang="ja-JP" sz="900">
              <a:latin typeface="ＭＳ Ｐゴシック" panose="020B0600070205080204" pitchFamily="50" charset="-128"/>
              <a:ea typeface="ＭＳ Ｐゴシック" panose="020B0600070205080204" pitchFamily="50" charset="-128"/>
            </a:rPr>
            <a:t>57,458</a:t>
          </a:r>
          <a:r>
            <a:rPr kumimoji="1" lang="ja-JP" altLang="en-US" sz="900">
              <a:latin typeface="ＭＳ Ｐゴシック" panose="020B0600070205080204" pitchFamily="50" charset="-128"/>
              <a:ea typeface="ＭＳ Ｐゴシック" panose="020B0600070205080204" pitchFamily="50" charset="-128"/>
            </a:rPr>
            <a:t>円となっており、前年度比</a:t>
          </a:r>
          <a:r>
            <a:rPr kumimoji="1" lang="en-US" altLang="ja-JP" sz="900">
              <a:latin typeface="ＭＳ Ｐゴシック" panose="020B0600070205080204" pitchFamily="50" charset="-128"/>
              <a:ea typeface="ＭＳ Ｐゴシック" panose="020B0600070205080204" pitchFamily="50" charset="-128"/>
            </a:rPr>
            <a:t>19,282</a:t>
          </a:r>
          <a:r>
            <a:rPr kumimoji="1" lang="ja-JP" altLang="en-US" sz="900">
              <a:latin typeface="ＭＳ Ｐゴシック" panose="020B0600070205080204" pitchFamily="50" charset="-128"/>
              <a:ea typeface="ＭＳ Ｐゴシック" panose="020B0600070205080204" pitchFamily="50" charset="-128"/>
            </a:rPr>
            <a:t>円の増となった。これは、後年度の臨時財政対策債償還金のための積立ておよび市有地の売払いに伴う売却収入を市債管理基金等に積み立てたことが主な要因である。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滋賀県米原市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36,928
36,232
250.39
27,319,831
26,351,933
701,572
13,502,750
25,520,967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70358</xdr:rowOff>
    </xdr:from>
    <xdr:to>
      <xdr:col>24</xdr:col>
      <xdr:colOff>62865</xdr:colOff>
      <xdr:row>38</xdr:row>
      <xdr:rowOff>4064</xdr:rowOff>
    </xdr:to>
    <xdr:cxnSp macro="">
      <xdr:nvCxnSpPr>
        <xdr:cNvPr id="56" name="直線コネクタ 55"/>
        <xdr:cNvCxnSpPr/>
      </xdr:nvCxnSpPr>
      <xdr:spPr>
        <a:xfrm flipV="1">
          <a:off x="4633595" y="5385308"/>
          <a:ext cx="1270" cy="1133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7891</xdr:rowOff>
    </xdr:from>
    <xdr:ext cx="469744" cy="259045"/>
    <xdr:sp macro="" textlink="">
      <xdr:nvSpPr>
        <xdr:cNvPr id="57" name="議会費最小値テキスト"/>
        <xdr:cNvSpPr txBox="1"/>
      </xdr:nvSpPr>
      <xdr:spPr>
        <a:xfrm>
          <a:off x="4686300" y="6522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4064</xdr:rowOff>
    </xdr:from>
    <xdr:to>
      <xdr:col>24</xdr:col>
      <xdr:colOff>152400</xdr:colOff>
      <xdr:row>38</xdr:row>
      <xdr:rowOff>4064</xdr:rowOff>
    </xdr:to>
    <xdr:cxnSp macro="">
      <xdr:nvCxnSpPr>
        <xdr:cNvPr id="58" name="直線コネクタ 57"/>
        <xdr:cNvCxnSpPr/>
      </xdr:nvCxnSpPr>
      <xdr:spPr>
        <a:xfrm>
          <a:off x="4546600" y="6519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17035</xdr:rowOff>
    </xdr:from>
    <xdr:ext cx="469744" cy="259045"/>
    <xdr:sp macro="" textlink="">
      <xdr:nvSpPr>
        <xdr:cNvPr id="59" name="議会費最大値テキスト"/>
        <xdr:cNvSpPr txBox="1"/>
      </xdr:nvSpPr>
      <xdr:spPr>
        <a:xfrm>
          <a:off x="4686300" y="5160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9,064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70358</xdr:rowOff>
    </xdr:from>
    <xdr:to>
      <xdr:col>24</xdr:col>
      <xdr:colOff>152400</xdr:colOff>
      <xdr:row>31</xdr:row>
      <xdr:rowOff>70358</xdr:rowOff>
    </xdr:to>
    <xdr:cxnSp macro="">
      <xdr:nvCxnSpPr>
        <xdr:cNvPr id="60" name="直線コネクタ 59"/>
        <xdr:cNvCxnSpPr/>
      </xdr:nvCxnSpPr>
      <xdr:spPr>
        <a:xfrm>
          <a:off x="4546600" y="5385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17209</xdr:rowOff>
    </xdr:from>
    <xdr:to>
      <xdr:col>24</xdr:col>
      <xdr:colOff>63500</xdr:colOff>
      <xdr:row>37</xdr:row>
      <xdr:rowOff>25019</xdr:rowOff>
    </xdr:to>
    <xdr:cxnSp macro="">
      <xdr:nvCxnSpPr>
        <xdr:cNvPr id="61" name="直線コネクタ 60"/>
        <xdr:cNvCxnSpPr/>
      </xdr:nvCxnSpPr>
      <xdr:spPr>
        <a:xfrm flipV="1">
          <a:off x="3797300" y="6360859"/>
          <a:ext cx="838200" cy="7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2430</xdr:rowOff>
    </xdr:from>
    <xdr:ext cx="469744" cy="259045"/>
    <xdr:sp macro="" textlink="">
      <xdr:nvSpPr>
        <xdr:cNvPr id="62" name="議会費平均値テキスト"/>
        <xdr:cNvSpPr txBox="1"/>
      </xdr:nvSpPr>
      <xdr:spPr>
        <a:xfrm>
          <a:off x="4686300" y="60031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151003</xdr:rowOff>
    </xdr:from>
    <xdr:to>
      <xdr:col>24</xdr:col>
      <xdr:colOff>114300</xdr:colOff>
      <xdr:row>36</xdr:row>
      <xdr:rowOff>81153</xdr:rowOff>
    </xdr:to>
    <xdr:sp macro="" textlink="">
      <xdr:nvSpPr>
        <xdr:cNvPr id="63" name="フローチャート: 判断 62"/>
        <xdr:cNvSpPr/>
      </xdr:nvSpPr>
      <xdr:spPr>
        <a:xfrm>
          <a:off x="4584700" y="6151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8827</xdr:rowOff>
    </xdr:from>
    <xdr:to>
      <xdr:col>19</xdr:col>
      <xdr:colOff>177800</xdr:colOff>
      <xdr:row>37</xdr:row>
      <xdr:rowOff>25019</xdr:rowOff>
    </xdr:to>
    <xdr:cxnSp macro="">
      <xdr:nvCxnSpPr>
        <xdr:cNvPr id="64" name="直線コネクタ 63"/>
        <xdr:cNvCxnSpPr/>
      </xdr:nvCxnSpPr>
      <xdr:spPr>
        <a:xfrm>
          <a:off x="2908300" y="6352477"/>
          <a:ext cx="889000" cy="16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4699</xdr:rowOff>
    </xdr:from>
    <xdr:to>
      <xdr:col>20</xdr:col>
      <xdr:colOff>38100</xdr:colOff>
      <xdr:row>36</xdr:row>
      <xdr:rowOff>106299</xdr:rowOff>
    </xdr:to>
    <xdr:sp macro="" textlink="">
      <xdr:nvSpPr>
        <xdr:cNvPr id="65" name="フローチャート: 判断 64"/>
        <xdr:cNvSpPr/>
      </xdr:nvSpPr>
      <xdr:spPr>
        <a:xfrm>
          <a:off x="3746500" y="6176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122826</xdr:rowOff>
    </xdr:from>
    <xdr:ext cx="469744" cy="259045"/>
    <xdr:sp macro="" textlink="">
      <xdr:nvSpPr>
        <xdr:cNvPr id="66" name="テキスト ボックス 65"/>
        <xdr:cNvSpPr txBox="1"/>
      </xdr:nvSpPr>
      <xdr:spPr>
        <a:xfrm>
          <a:off x="3562428" y="5952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136652</xdr:rowOff>
    </xdr:from>
    <xdr:to>
      <xdr:col>15</xdr:col>
      <xdr:colOff>50800</xdr:colOff>
      <xdr:row>37</xdr:row>
      <xdr:rowOff>8827</xdr:rowOff>
    </xdr:to>
    <xdr:cxnSp macro="">
      <xdr:nvCxnSpPr>
        <xdr:cNvPr id="67" name="直線コネクタ 66"/>
        <xdr:cNvCxnSpPr/>
      </xdr:nvCxnSpPr>
      <xdr:spPr>
        <a:xfrm>
          <a:off x="2019300" y="6308852"/>
          <a:ext cx="889000" cy="43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14986</xdr:rowOff>
    </xdr:from>
    <xdr:to>
      <xdr:col>15</xdr:col>
      <xdr:colOff>101600</xdr:colOff>
      <xdr:row>36</xdr:row>
      <xdr:rowOff>116586</xdr:rowOff>
    </xdr:to>
    <xdr:sp macro="" textlink="">
      <xdr:nvSpPr>
        <xdr:cNvPr id="68" name="フローチャート: 判断 67"/>
        <xdr:cNvSpPr/>
      </xdr:nvSpPr>
      <xdr:spPr>
        <a:xfrm>
          <a:off x="2857500" y="6187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133113</xdr:rowOff>
    </xdr:from>
    <xdr:ext cx="469744" cy="259045"/>
    <xdr:sp macro="" textlink="">
      <xdr:nvSpPr>
        <xdr:cNvPr id="69" name="テキスト ボックス 68"/>
        <xdr:cNvSpPr txBox="1"/>
      </xdr:nvSpPr>
      <xdr:spPr>
        <a:xfrm>
          <a:off x="2673428" y="5962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124270</xdr:rowOff>
    </xdr:from>
    <xdr:to>
      <xdr:col>10</xdr:col>
      <xdr:colOff>114300</xdr:colOff>
      <xdr:row>36</xdr:row>
      <xdr:rowOff>136652</xdr:rowOff>
    </xdr:to>
    <xdr:cxnSp macro="">
      <xdr:nvCxnSpPr>
        <xdr:cNvPr id="70" name="直線コネクタ 69"/>
        <xdr:cNvCxnSpPr/>
      </xdr:nvCxnSpPr>
      <xdr:spPr>
        <a:xfrm>
          <a:off x="1130300" y="6296470"/>
          <a:ext cx="889000" cy="12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8890</xdr:rowOff>
    </xdr:from>
    <xdr:to>
      <xdr:col>10</xdr:col>
      <xdr:colOff>165100</xdr:colOff>
      <xdr:row>36</xdr:row>
      <xdr:rowOff>110490</xdr:rowOff>
    </xdr:to>
    <xdr:sp macro="" textlink="">
      <xdr:nvSpPr>
        <xdr:cNvPr id="71" name="フローチャート: 判断 70"/>
        <xdr:cNvSpPr/>
      </xdr:nvSpPr>
      <xdr:spPr>
        <a:xfrm>
          <a:off x="1968500" y="6181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127017</xdr:rowOff>
    </xdr:from>
    <xdr:ext cx="469744" cy="259045"/>
    <xdr:sp macro="" textlink="">
      <xdr:nvSpPr>
        <xdr:cNvPr id="72" name="テキスト ボックス 71"/>
        <xdr:cNvSpPr txBox="1"/>
      </xdr:nvSpPr>
      <xdr:spPr>
        <a:xfrm>
          <a:off x="1784428" y="5956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25654</xdr:rowOff>
    </xdr:from>
    <xdr:to>
      <xdr:col>6</xdr:col>
      <xdr:colOff>38100</xdr:colOff>
      <xdr:row>36</xdr:row>
      <xdr:rowOff>127254</xdr:rowOff>
    </xdr:to>
    <xdr:sp macro="" textlink="">
      <xdr:nvSpPr>
        <xdr:cNvPr id="73" name="フローチャート: 判断 72"/>
        <xdr:cNvSpPr/>
      </xdr:nvSpPr>
      <xdr:spPr>
        <a:xfrm>
          <a:off x="1079500" y="6197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143781</xdr:rowOff>
    </xdr:from>
    <xdr:ext cx="469744" cy="259045"/>
    <xdr:sp macro="" textlink="">
      <xdr:nvSpPr>
        <xdr:cNvPr id="74" name="テキスト ボックス 73"/>
        <xdr:cNvSpPr txBox="1"/>
      </xdr:nvSpPr>
      <xdr:spPr>
        <a:xfrm>
          <a:off x="895428" y="5973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137859</xdr:rowOff>
    </xdr:from>
    <xdr:to>
      <xdr:col>24</xdr:col>
      <xdr:colOff>114300</xdr:colOff>
      <xdr:row>37</xdr:row>
      <xdr:rowOff>68009</xdr:rowOff>
    </xdr:to>
    <xdr:sp macro="" textlink="">
      <xdr:nvSpPr>
        <xdr:cNvPr id="80" name="楕円 79"/>
        <xdr:cNvSpPr/>
      </xdr:nvSpPr>
      <xdr:spPr>
        <a:xfrm>
          <a:off x="4584700" y="6310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116286</xdr:rowOff>
    </xdr:from>
    <xdr:ext cx="469744" cy="259045"/>
    <xdr:sp macro="" textlink="">
      <xdr:nvSpPr>
        <xdr:cNvPr id="81" name="議会費該当値テキスト"/>
        <xdr:cNvSpPr txBox="1"/>
      </xdr:nvSpPr>
      <xdr:spPr>
        <a:xfrm>
          <a:off x="4686300" y="6288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145669</xdr:rowOff>
    </xdr:from>
    <xdr:to>
      <xdr:col>20</xdr:col>
      <xdr:colOff>38100</xdr:colOff>
      <xdr:row>37</xdr:row>
      <xdr:rowOff>75819</xdr:rowOff>
    </xdr:to>
    <xdr:sp macro="" textlink="">
      <xdr:nvSpPr>
        <xdr:cNvPr id="82" name="楕円 81"/>
        <xdr:cNvSpPr/>
      </xdr:nvSpPr>
      <xdr:spPr>
        <a:xfrm>
          <a:off x="3746500" y="6317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66946</xdr:rowOff>
    </xdr:from>
    <xdr:ext cx="469744" cy="259045"/>
    <xdr:sp macro="" textlink="">
      <xdr:nvSpPr>
        <xdr:cNvPr id="83" name="テキスト ボックス 82"/>
        <xdr:cNvSpPr txBox="1"/>
      </xdr:nvSpPr>
      <xdr:spPr>
        <a:xfrm>
          <a:off x="3562428" y="6410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129477</xdr:rowOff>
    </xdr:from>
    <xdr:to>
      <xdr:col>15</xdr:col>
      <xdr:colOff>101600</xdr:colOff>
      <xdr:row>37</xdr:row>
      <xdr:rowOff>59627</xdr:rowOff>
    </xdr:to>
    <xdr:sp macro="" textlink="">
      <xdr:nvSpPr>
        <xdr:cNvPr id="84" name="楕円 83"/>
        <xdr:cNvSpPr/>
      </xdr:nvSpPr>
      <xdr:spPr>
        <a:xfrm>
          <a:off x="2857500" y="6301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50754</xdr:rowOff>
    </xdr:from>
    <xdr:ext cx="469744" cy="259045"/>
    <xdr:sp macro="" textlink="">
      <xdr:nvSpPr>
        <xdr:cNvPr id="85" name="テキスト ボックス 84"/>
        <xdr:cNvSpPr txBox="1"/>
      </xdr:nvSpPr>
      <xdr:spPr>
        <a:xfrm>
          <a:off x="2673428" y="6394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85852</xdr:rowOff>
    </xdr:from>
    <xdr:to>
      <xdr:col>10</xdr:col>
      <xdr:colOff>165100</xdr:colOff>
      <xdr:row>37</xdr:row>
      <xdr:rowOff>16002</xdr:rowOff>
    </xdr:to>
    <xdr:sp macro="" textlink="">
      <xdr:nvSpPr>
        <xdr:cNvPr id="86" name="楕円 85"/>
        <xdr:cNvSpPr/>
      </xdr:nvSpPr>
      <xdr:spPr>
        <a:xfrm>
          <a:off x="1968500" y="6258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7129</xdr:rowOff>
    </xdr:from>
    <xdr:ext cx="469744" cy="259045"/>
    <xdr:sp macro="" textlink="">
      <xdr:nvSpPr>
        <xdr:cNvPr id="87" name="テキスト ボックス 86"/>
        <xdr:cNvSpPr txBox="1"/>
      </xdr:nvSpPr>
      <xdr:spPr>
        <a:xfrm>
          <a:off x="1784428" y="6350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73470</xdr:rowOff>
    </xdr:from>
    <xdr:to>
      <xdr:col>6</xdr:col>
      <xdr:colOff>38100</xdr:colOff>
      <xdr:row>37</xdr:row>
      <xdr:rowOff>3620</xdr:rowOff>
    </xdr:to>
    <xdr:sp macro="" textlink="">
      <xdr:nvSpPr>
        <xdr:cNvPr id="88" name="楕円 87"/>
        <xdr:cNvSpPr/>
      </xdr:nvSpPr>
      <xdr:spPr>
        <a:xfrm>
          <a:off x="1079500" y="6245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166197</xdr:rowOff>
    </xdr:from>
    <xdr:ext cx="469744" cy="259045"/>
    <xdr:sp macro="" textlink="">
      <xdr:nvSpPr>
        <xdr:cNvPr id="89" name="テキスト ボックス 88"/>
        <xdr:cNvSpPr txBox="1"/>
      </xdr:nvSpPr>
      <xdr:spPr>
        <a:xfrm>
          <a:off x="895428" y="6338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69493</xdr:rowOff>
    </xdr:from>
    <xdr:to>
      <xdr:col>24</xdr:col>
      <xdr:colOff>62865</xdr:colOff>
      <xdr:row>58</xdr:row>
      <xdr:rowOff>35340</xdr:rowOff>
    </xdr:to>
    <xdr:cxnSp macro="">
      <xdr:nvCxnSpPr>
        <xdr:cNvPr id="113" name="直線コネクタ 112"/>
        <xdr:cNvCxnSpPr/>
      </xdr:nvCxnSpPr>
      <xdr:spPr>
        <a:xfrm flipV="1">
          <a:off x="4633595" y="8813443"/>
          <a:ext cx="1270" cy="11659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39167</xdr:rowOff>
    </xdr:from>
    <xdr:ext cx="534377" cy="259045"/>
    <xdr:sp macro="" textlink="">
      <xdr:nvSpPr>
        <xdr:cNvPr id="114" name="総務費最小値テキスト"/>
        <xdr:cNvSpPr txBox="1"/>
      </xdr:nvSpPr>
      <xdr:spPr>
        <a:xfrm>
          <a:off x="4686300" y="9983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35340</xdr:rowOff>
    </xdr:from>
    <xdr:to>
      <xdr:col>24</xdr:col>
      <xdr:colOff>152400</xdr:colOff>
      <xdr:row>58</xdr:row>
      <xdr:rowOff>35340</xdr:rowOff>
    </xdr:to>
    <xdr:cxnSp macro="">
      <xdr:nvCxnSpPr>
        <xdr:cNvPr id="115" name="直線コネクタ 114"/>
        <xdr:cNvCxnSpPr/>
      </xdr:nvCxnSpPr>
      <xdr:spPr>
        <a:xfrm>
          <a:off x="4546600" y="9979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16170</xdr:rowOff>
    </xdr:from>
    <xdr:ext cx="599010" cy="259045"/>
    <xdr:sp macro="" textlink="">
      <xdr:nvSpPr>
        <xdr:cNvPr id="116" name="総務費最大値テキスト"/>
        <xdr:cNvSpPr txBox="1"/>
      </xdr:nvSpPr>
      <xdr:spPr>
        <a:xfrm>
          <a:off x="4686300" y="85886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353,427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69493</xdr:rowOff>
    </xdr:from>
    <xdr:to>
      <xdr:col>24</xdr:col>
      <xdr:colOff>152400</xdr:colOff>
      <xdr:row>51</xdr:row>
      <xdr:rowOff>69493</xdr:rowOff>
    </xdr:to>
    <xdr:cxnSp macro="">
      <xdr:nvCxnSpPr>
        <xdr:cNvPr id="117" name="直線コネクタ 116"/>
        <xdr:cNvCxnSpPr/>
      </xdr:nvCxnSpPr>
      <xdr:spPr>
        <a:xfrm>
          <a:off x="4546600" y="8813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151286</xdr:rowOff>
    </xdr:from>
    <xdr:to>
      <xdr:col>24</xdr:col>
      <xdr:colOff>63500</xdr:colOff>
      <xdr:row>57</xdr:row>
      <xdr:rowOff>63824</xdr:rowOff>
    </xdr:to>
    <xdr:cxnSp macro="">
      <xdr:nvCxnSpPr>
        <xdr:cNvPr id="118" name="直線コネクタ 117"/>
        <xdr:cNvCxnSpPr/>
      </xdr:nvCxnSpPr>
      <xdr:spPr>
        <a:xfrm flipV="1">
          <a:off x="3797300" y="9752486"/>
          <a:ext cx="838200" cy="83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97034</xdr:rowOff>
    </xdr:from>
    <xdr:ext cx="599010" cy="259045"/>
    <xdr:sp macro="" textlink="">
      <xdr:nvSpPr>
        <xdr:cNvPr id="119" name="総務費平均値テキスト"/>
        <xdr:cNvSpPr txBox="1"/>
      </xdr:nvSpPr>
      <xdr:spPr>
        <a:xfrm>
          <a:off x="4686300" y="96982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118607</xdr:rowOff>
    </xdr:from>
    <xdr:to>
      <xdr:col>24</xdr:col>
      <xdr:colOff>114300</xdr:colOff>
      <xdr:row>57</xdr:row>
      <xdr:rowOff>48757</xdr:rowOff>
    </xdr:to>
    <xdr:sp macro="" textlink="">
      <xdr:nvSpPr>
        <xdr:cNvPr id="120" name="フローチャート: 判断 119"/>
        <xdr:cNvSpPr/>
      </xdr:nvSpPr>
      <xdr:spPr>
        <a:xfrm>
          <a:off x="4584700" y="9719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63824</xdr:rowOff>
    </xdr:from>
    <xdr:to>
      <xdr:col>19</xdr:col>
      <xdr:colOff>177800</xdr:colOff>
      <xdr:row>57</xdr:row>
      <xdr:rowOff>86962</xdr:rowOff>
    </xdr:to>
    <xdr:cxnSp macro="">
      <xdr:nvCxnSpPr>
        <xdr:cNvPr id="121" name="直線コネクタ 120"/>
        <xdr:cNvCxnSpPr/>
      </xdr:nvCxnSpPr>
      <xdr:spPr>
        <a:xfrm flipV="1">
          <a:off x="2908300" y="9836474"/>
          <a:ext cx="889000" cy="23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151936</xdr:rowOff>
    </xdr:from>
    <xdr:to>
      <xdr:col>20</xdr:col>
      <xdr:colOff>38100</xdr:colOff>
      <xdr:row>57</xdr:row>
      <xdr:rowOff>82086</xdr:rowOff>
    </xdr:to>
    <xdr:sp macro="" textlink="">
      <xdr:nvSpPr>
        <xdr:cNvPr id="122" name="フローチャート: 判断 121"/>
        <xdr:cNvSpPr/>
      </xdr:nvSpPr>
      <xdr:spPr>
        <a:xfrm>
          <a:off x="3746500" y="9753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98613</xdr:rowOff>
    </xdr:from>
    <xdr:ext cx="534377" cy="259045"/>
    <xdr:sp macro="" textlink="">
      <xdr:nvSpPr>
        <xdr:cNvPr id="123" name="テキスト ボックス 122"/>
        <xdr:cNvSpPr txBox="1"/>
      </xdr:nvSpPr>
      <xdr:spPr>
        <a:xfrm>
          <a:off x="3530111" y="9528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12435</xdr:rowOff>
    </xdr:from>
    <xdr:to>
      <xdr:col>15</xdr:col>
      <xdr:colOff>50800</xdr:colOff>
      <xdr:row>57</xdr:row>
      <xdr:rowOff>86962</xdr:rowOff>
    </xdr:to>
    <xdr:cxnSp macro="">
      <xdr:nvCxnSpPr>
        <xdr:cNvPr id="124" name="直線コネクタ 123"/>
        <xdr:cNvCxnSpPr/>
      </xdr:nvCxnSpPr>
      <xdr:spPr>
        <a:xfrm>
          <a:off x="2019300" y="9785085"/>
          <a:ext cx="889000" cy="74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151769</xdr:rowOff>
    </xdr:from>
    <xdr:to>
      <xdr:col>15</xdr:col>
      <xdr:colOff>101600</xdr:colOff>
      <xdr:row>57</xdr:row>
      <xdr:rowOff>81919</xdr:rowOff>
    </xdr:to>
    <xdr:sp macro="" textlink="">
      <xdr:nvSpPr>
        <xdr:cNvPr id="125" name="フローチャート: 判断 124"/>
        <xdr:cNvSpPr/>
      </xdr:nvSpPr>
      <xdr:spPr>
        <a:xfrm>
          <a:off x="2857500" y="9752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98446</xdr:rowOff>
    </xdr:from>
    <xdr:ext cx="534377" cy="259045"/>
    <xdr:sp macro="" textlink="">
      <xdr:nvSpPr>
        <xdr:cNvPr id="126" name="テキスト ボックス 125"/>
        <xdr:cNvSpPr txBox="1"/>
      </xdr:nvSpPr>
      <xdr:spPr>
        <a:xfrm>
          <a:off x="2641111" y="9528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53</xdr:row>
      <xdr:rowOff>79628</xdr:rowOff>
    </xdr:from>
    <xdr:to>
      <xdr:col>10</xdr:col>
      <xdr:colOff>114300</xdr:colOff>
      <xdr:row>57</xdr:row>
      <xdr:rowOff>12435</xdr:rowOff>
    </xdr:to>
    <xdr:cxnSp macro="">
      <xdr:nvCxnSpPr>
        <xdr:cNvPr id="127" name="直線コネクタ 126"/>
        <xdr:cNvCxnSpPr/>
      </xdr:nvCxnSpPr>
      <xdr:spPr>
        <a:xfrm>
          <a:off x="1130300" y="9166478"/>
          <a:ext cx="889000" cy="618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166258</xdr:rowOff>
    </xdr:from>
    <xdr:to>
      <xdr:col>10</xdr:col>
      <xdr:colOff>165100</xdr:colOff>
      <xdr:row>57</xdr:row>
      <xdr:rowOff>96408</xdr:rowOff>
    </xdr:to>
    <xdr:sp macro="" textlink="">
      <xdr:nvSpPr>
        <xdr:cNvPr id="128" name="フローチャート: 判断 127"/>
        <xdr:cNvSpPr/>
      </xdr:nvSpPr>
      <xdr:spPr>
        <a:xfrm>
          <a:off x="1968500" y="9767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87535</xdr:rowOff>
    </xdr:from>
    <xdr:ext cx="534377" cy="259045"/>
    <xdr:sp macro="" textlink="">
      <xdr:nvSpPr>
        <xdr:cNvPr id="129" name="テキスト ボックス 128"/>
        <xdr:cNvSpPr txBox="1"/>
      </xdr:nvSpPr>
      <xdr:spPr>
        <a:xfrm>
          <a:off x="1752111" y="9860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139962</xdr:rowOff>
    </xdr:from>
    <xdr:to>
      <xdr:col>6</xdr:col>
      <xdr:colOff>38100</xdr:colOff>
      <xdr:row>55</xdr:row>
      <xdr:rowOff>70112</xdr:rowOff>
    </xdr:to>
    <xdr:sp macro="" textlink="">
      <xdr:nvSpPr>
        <xdr:cNvPr id="130" name="フローチャート: 判断 129"/>
        <xdr:cNvSpPr/>
      </xdr:nvSpPr>
      <xdr:spPr>
        <a:xfrm>
          <a:off x="1079500" y="9398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61239</xdr:rowOff>
    </xdr:from>
    <xdr:ext cx="599010" cy="259045"/>
    <xdr:sp macro="" textlink="">
      <xdr:nvSpPr>
        <xdr:cNvPr id="131" name="テキスト ボックス 130"/>
        <xdr:cNvSpPr txBox="1"/>
      </xdr:nvSpPr>
      <xdr:spPr>
        <a:xfrm>
          <a:off x="830795" y="94909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100486</xdr:rowOff>
    </xdr:from>
    <xdr:to>
      <xdr:col>24</xdr:col>
      <xdr:colOff>114300</xdr:colOff>
      <xdr:row>57</xdr:row>
      <xdr:rowOff>30636</xdr:rowOff>
    </xdr:to>
    <xdr:sp macro="" textlink="">
      <xdr:nvSpPr>
        <xdr:cNvPr id="137" name="楕円 136"/>
        <xdr:cNvSpPr/>
      </xdr:nvSpPr>
      <xdr:spPr>
        <a:xfrm>
          <a:off x="4584700" y="9701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123363</xdr:rowOff>
    </xdr:from>
    <xdr:ext cx="599010" cy="259045"/>
    <xdr:sp macro="" textlink="">
      <xdr:nvSpPr>
        <xdr:cNvPr id="138" name="総務費該当値テキスト"/>
        <xdr:cNvSpPr txBox="1"/>
      </xdr:nvSpPr>
      <xdr:spPr>
        <a:xfrm>
          <a:off x="4686300" y="9553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13024</xdr:rowOff>
    </xdr:from>
    <xdr:to>
      <xdr:col>20</xdr:col>
      <xdr:colOff>38100</xdr:colOff>
      <xdr:row>57</xdr:row>
      <xdr:rowOff>114624</xdr:rowOff>
    </xdr:to>
    <xdr:sp macro="" textlink="">
      <xdr:nvSpPr>
        <xdr:cNvPr id="139" name="楕円 138"/>
        <xdr:cNvSpPr/>
      </xdr:nvSpPr>
      <xdr:spPr>
        <a:xfrm>
          <a:off x="3746500" y="9785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105751</xdr:rowOff>
    </xdr:from>
    <xdr:ext cx="534377" cy="259045"/>
    <xdr:sp macro="" textlink="">
      <xdr:nvSpPr>
        <xdr:cNvPr id="140" name="テキスト ボックス 139"/>
        <xdr:cNvSpPr txBox="1"/>
      </xdr:nvSpPr>
      <xdr:spPr>
        <a:xfrm>
          <a:off x="3530111" y="9878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36162</xdr:rowOff>
    </xdr:from>
    <xdr:to>
      <xdr:col>15</xdr:col>
      <xdr:colOff>101600</xdr:colOff>
      <xdr:row>57</xdr:row>
      <xdr:rowOff>137762</xdr:rowOff>
    </xdr:to>
    <xdr:sp macro="" textlink="">
      <xdr:nvSpPr>
        <xdr:cNvPr id="141" name="楕円 140"/>
        <xdr:cNvSpPr/>
      </xdr:nvSpPr>
      <xdr:spPr>
        <a:xfrm>
          <a:off x="2857500" y="9808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128889</xdr:rowOff>
    </xdr:from>
    <xdr:ext cx="534377" cy="259045"/>
    <xdr:sp macro="" textlink="">
      <xdr:nvSpPr>
        <xdr:cNvPr id="142" name="テキスト ボックス 141"/>
        <xdr:cNvSpPr txBox="1"/>
      </xdr:nvSpPr>
      <xdr:spPr>
        <a:xfrm>
          <a:off x="2641111" y="9901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133085</xdr:rowOff>
    </xdr:from>
    <xdr:to>
      <xdr:col>10</xdr:col>
      <xdr:colOff>165100</xdr:colOff>
      <xdr:row>57</xdr:row>
      <xdr:rowOff>63235</xdr:rowOff>
    </xdr:to>
    <xdr:sp macro="" textlink="">
      <xdr:nvSpPr>
        <xdr:cNvPr id="143" name="楕円 142"/>
        <xdr:cNvSpPr/>
      </xdr:nvSpPr>
      <xdr:spPr>
        <a:xfrm>
          <a:off x="1968500" y="9734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79762</xdr:rowOff>
    </xdr:from>
    <xdr:ext cx="534377" cy="259045"/>
    <xdr:sp macro="" textlink="">
      <xdr:nvSpPr>
        <xdr:cNvPr id="144" name="テキスト ボックス 143"/>
        <xdr:cNvSpPr txBox="1"/>
      </xdr:nvSpPr>
      <xdr:spPr>
        <a:xfrm>
          <a:off x="1752111" y="9509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28828</xdr:rowOff>
    </xdr:from>
    <xdr:to>
      <xdr:col>6</xdr:col>
      <xdr:colOff>38100</xdr:colOff>
      <xdr:row>53</xdr:row>
      <xdr:rowOff>130428</xdr:rowOff>
    </xdr:to>
    <xdr:sp macro="" textlink="">
      <xdr:nvSpPr>
        <xdr:cNvPr id="145" name="楕円 144"/>
        <xdr:cNvSpPr/>
      </xdr:nvSpPr>
      <xdr:spPr>
        <a:xfrm>
          <a:off x="1079500" y="9115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146955</xdr:rowOff>
    </xdr:from>
    <xdr:ext cx="599010" cy="259045"/>
    <xdr:sp macro="" textlink="">
      <xdr:nvSpPr>
        <xdr:cNvPr id="146" name="テキスト ボックス 145"/>
        <xdr:cNvSpPr txBox="1"/>
      </xdr:nvSpPr>
      <xdr:spPr>
        <a:xfrm>
          <a:off x="830795" y="88909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47988</xdr:rowOff>
    </xdr:from>
    <xdr:to>
      <xdr:col>24</xdr:col>
      <xdr:colOff>62865</xdr:colOff>
      <xdr:row>79</xdr:row>
      <xdr:rowOff>60398</xdr:rowOff>
    </xdr:to>
    <xdr:cxnSp macro="">
      <xdr:nvCxnSpPr>
        <xdr:cNvPr id="173" name="直線コネクタ 172"/>
        <xdr:cNvCxnSpPr/>
      </xdr:nvCxnSpPr>
      <xdr:spPr>
        <a:xfrm flipV="1">
          <a:off x="4633595" y="12220938"/>
          <a:ext cx="1270" cy="13840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64225</xdr:rowOff>
    </xdr:from>
    <xdr:ext cx="599010" cy="259045"/>
    <xdr:sp macro="" textlink="">
      <xdr:nvSpPr>
        <xdr:cNvPr id="174" name="民生費最小値テキスト"/>
        <xdr:cNvSpPr txBox="1"/>
      </xdr:nvSpPr>
      <xdr:spPr>
        <a:xfrm>
          <a:off x="4686300" y="136087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153,535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60398</xdr:rowOff>
    </xdr:from>
    <xdr:to>
      <xdr:col>24</xdr:col>
      <xdr:colOff>152400</xdr:colOff>
      <xdr:row>79</xdr:row>
      <xdr:rowOff>60398</xdr:rowOff>
    </xdr:to>
    <xdr:cxnSp macro="">
      <xdr:nvCxnSpPr>
        <xdr:cNvPr id="175" name="直線コネクタ 174"/>
        <xdr:cNvCxnSpPr/>
      </xdr:nvCxnSpPr>
      <xdr:spPr>
        <a:xfrm>
          <a:off x="4546600" y="13604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166115</xdr:rowOff>
    </xdr:from>
    <xdr:ext cx="599010" cy="259045"/>
    <xdr:sp macro="" textlink="">
      <xdr:nvSpPr>
        <xdr:cNvPr id="176" name="民生費最大値テキスト"/>
        <xdr:cNvSpPr txBox="1"/>
      </xdr:nvSpPr>
      <xdr:spPr>
        <a:xfrm>
          <a:off x="4686300" y="119961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280,675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47988</xdr:rowOff>
    </xdr:from>
    <xdr:to>
      <xdr:col>24</xdr:col>
      <xdr:colOff>152400</xdr:colOff>
      <xdr:row>71</xdr:row>
      <xdr:rowOff>47988</xdr:rowOff>
    </xdr:to>
    <xdr:cxnSp macro="">
      <xdr:nvCxnSpPr>
        <xdr:cNvPr id="177" name="直線コネクタ 176"/>
        <xdr:cNvCxnSpPr/>
      </xdr:nvCxnSpPr>
      <xdr:spPr>
        <a:xfrm>
          <a:off x="4546600" y="12220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165553</xdr:rowOff>
    </xdr:from>
    <xdr:to>
      <xdr:col>24</xdr:col>
      <xdr:colOff>63500</xdr:colOff>
      <xdr:row>75</xdr:row>
      <xdr:rowOff>144762</xdr:rowOff>
    </xdr:to>
    <xdr:cxnSp macro="">
      <xdr:nvCxnSpPr>
        <xdr:cNvPr id="178" name="直線コネクタ 177"/>
        <xdr:cNvCxnSpPr/>
      </xdr:nvCxnSpPr>
      <xdr:spPr>
        <a:xfrm flipV="1">
          <a:off x="3797300" y="12852853"/>
          <a:ext cx="838200" cy="150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65389</xdr:rowOff>
    </xdr:from>
    <xdr:ext cx="599010" cy="259045"/>
    <xdr:sp macro="" textlink="">
      <xdr:nvSpPr>
        <xdr:cNvPr id="179" name="民生費平均値テキスト"/>
        <xdr:cNvSpPr txBox="1"/>
      </xdr:nvSpPr>
      <xdr:spPr>
        <a:xfrm>
          <a:off x="4686300" y="130955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86962</xdr:rowOff>
    </xdr:from>
    <xdr:to>
      <xdr:col>24</xdr:col>
      <xdr:colOff>114300</xdr:colOff>
      <xdr:row>77</xdr:row>
      <xdr:rowOff>17112</xdr:rowOff>
    </xdr:to>
    <xdr:sp macro="" textlink="">
      <xdr:nvSpPr>
        <xdr:cNvPr id="180" name="フローチャート: 判断 179"/>
        <xdr:cNvSpPr/>
      </xdr:nvSpPr>
      <xdr:spPr>
        <a:xfrm>
          <a:off x="4584700" y="13117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144762</xdr:rowOff>
    </xdr:from>
    <xdr:to>
      <xdr:col>19</xdr:col>
      <xdr:colOff>177800</xdr:colOff>
      <xdr:row>76</xdr:row>
      <xdr:rowOff>13350</xdr:rowOff>
    </xdr:to>
    <xdr:cxnSp macro="">
      <xdr:nvCxnSpPr>
        <xdr:cNvPr id="181" name="直線コネクタ 180"/>
        <xdr:cNvCxnSpPr/>
      </xdr:nvCxnSpPr>
      <xdr:spPr>
        <a:xfrm flipV="1">
          <a:off x="2908300" y="13003512"/>
          <a:ext cx="889000" cy="40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26873</xdr:rowOff>
    </xdr:from>
    <xdr:to>
      <xdr:col>20</xdr:col>
      <xdr:colOff>38100</xdr:colOff>
      <xdr:row>77</xdr:row>
      <xdr:rowOff>128473</xdr:rowOff>
    </xdr:to>
    <xdr:sp macro="" textlink="">
      <xdr:nvSpPr>
        <xdr:cNvPr id="182" name="フローチャート: 判断 181"/>
        <xdr:cNvSpPr/>
      </xdr:nvSpPr>
      <xdr:spPr>
        <a:xfrm>
          <a:off x="3746500" y="13228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119600</xdr:rowOff>
    </xdr:from>
    <xdr:ext cx="599010" cy="259045"/>
    <xdr:sp macro="" textlink="">
      <xdr:nvSpPr>
        <xdr:cNvPr id="183" name="テキスト ボックス 182"/>
        <xdr:cNvSpPr txBox="1"/>
      </xdr:nvSpPr>
      <xdr:spPr>
        <a:xfrm>
          <a:off x="3497795" y="13321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159272</xdr:rowOff>
    </xdr:from>
    <xdr:to>
      <xdr:col>15</xdr:col>
      <xdr:colOff>50800</xdr:colOff>
      <xdr:row>76</xdr:row>
      <xdr:rowOff>13350</xdr:rowOff>
    </xdr:to>
    <xdr:cxnSp macro="">
      <xdr:nvCxnSpPr>
        <xdr:cNvPr id="184" name="直線コネクタ 183"/>
        <xdr:cNvCxnSpPr/>
      </xdr:nvCxnSpPr>
      <xdr:spPr>
        <a:xfrm>
          <a:off x="2019300" y="13018022"/>
          <a:ext cx="889000" cy="25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146779</xdr:rowOff>
    </xdr:from>
    <xdr:to>
      <xdr:col>15</xdr:col>
      <xdr:colOff>101600</xdr:colOff>
      <xdr:row>78</xdr:row>
      <xdr:rowOff>76929</xdr:rowOff>
    </xdr:to>
    <xdr:sp macro="" textlink="">
      <xdr:nvSpPr>
        <xdr:cNvPr id="185" name="フローチャート: 判断 184"/>
        <xdr:cNvSpPr/>
      </xdr:nvSpPr>
      <xdr:spPr>
        <a:xfrm>
          <a:off x="2857500" y="13348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68056</xdr:rowOff>
    </xdr:from>
    <xdr:ext cx="599010" cy="259045"/>
    <xdr:sp macro="" textlink="">
      <xdr:nvSpPr>
        <xdr:cNvPr id="186" name="テキスト ボックス 185"/>
        <xdr:cNvSpPr txBox="1"/>
      </xdr:nvSpPr>
      <xdr:spPr>
        <a:xfrm>
          <a:off x="2608795" y="13441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159272</xdr:rowOff>
    </xdr:from>
    <xdr:to>
      <xdr:col>10</xdr:col>
      <xdr:colOff>114300</xdr:colOff>
      <xdr:row>78</xdr:row>
      <xdr:rowOff>10237</xdr:rowOff>
    </xdr:to>
    <xdr:cxnSp macro="">
      <xdr:nvCxnSpPr>
        <xdr:cNvPr id="187" name="直線コネクタ 186"/>
        <xdr:cNvCxnSpPr/>
      </xdr:nvCxnSpPr>
      <xdr:spPr>
        <a:xfrm flipV="1">
          <a:off x="1130300" y="13018022"/>
          <a:ext cx="889000" cy="3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44715</xdr:rowOff>
    </xdr:from>
    <xdr:to>
      <xdr:col>10</xdr:col>
      <xdr:colOff>165100</xdr:colOff>
      <xdr:row>77</xdr:row>
      <xdr:rowOff>146315</xdr:rowOff>
    </xdr:to>
    <xdr:sp macro="" textlink="">
      <xdr:nvSpPr>
        <xdr:cNvPr id="188" name="フローチャート: 判断 187"/>
        <xdr:cNvSpPr/>
      </xdr:nvSpPr>
      <xdr:spPr>
        <a:xfrm>
          <a:off x="1968500" y="13246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137442</xdr:rowOff>
    </xdr:from>
    <xdr:ext cx="599010" cy="259045"/>
    <xdr:sp macro="" textlink="">
      <xdr:nvSpPr>
        <xdr:cNvPr id="189" name="テキスト ボックス 188"/>
        <xdr:cNvSpPr txBox="1"/>
      </xdr:nvSpPr>
      <xdr:spPr>
        <a:xfrm>
          <a:off x="1719795" y="13339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144418</xdr:rowOff>
    </xdr:from>
    <xdr:to>
      <xdr:col>6</xdr:col>
      <xdr:colOff>38100</xdr:colOff>
      <xdr:row>79</xdr:row>
      <xdr:rowOff>74568</xdr:rowOff>
    </xdr:to>
    <xdr:sp macro="" textlink="">
      <xdr:nvSpPr>
        <xdr:cNvPr id="190" name="フローチャート: 判断 189"/>
        <xdr:cNvSpPr/>
      </xdr:nvSpPr>
      <xdr:spPr>
        <a:xfrm>
          <a:off x="1079500" y="13517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65695</xdr:rowOff>
    </xdr:from>
    <xdr:ext cx="599010" cy="259045"/>
    <xdr:sp macro="" textlink="">
      <xdr:nvSpPr>
        <xdr:cNvPr id="191" name="テキスト ボックス 190"/>
        <xdr:cNvSpPr txBox="1"/>
      </xdr:nvSpPr>
      <xdr:spPr>
        <a:xfrm>
          <a:off x="830795" y="136102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114753</xdr:rowOff>
    </xdr:from>
    <xdr:to>
      <xdr:col>24</xdr:col>
      <xdr:colOff>114300</xdr:colOff>
      <xdr:row>75</xdr:row>
      <xdr:rowOff>44903</xdr:rowOff>
    </xdr:to>
    <xdr:sp macro="" textlink="">
      <xdr:nvSpPr>
        <xdr:cNvPr id="197" name="楕円 196"/>
        <xdr:cNvSpPr/>
      </xdr:nvSpPr>
      <xdr:spPr>
        <a:xfrm>
          <a:off x="4584700" y="12802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137630</xdr:rowOff>
    </xdr:from>
    <xdr:ext cx="599010" cy="259045"/>
    <xdr:sp macro="" textlink="">
      <xdr:nvSpPr>
        <xdr:cNvPr id="198" name="民生費該当値テキスト"/>
        <xdr:cNvSpPr txBox="1"/>
      </xdr:nvSpPr>
      <xdr:spPr>
        <a:xfrm>
          <a:off x="4686300" y="12653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93962</xdr:rowOff>
    </xdr:from>
    <xdr:to>
      <xdr:col>20</xdr:col>
      <xdr:colOff>38100</xdr:colOff>
      <xdr:row>76</xdr:row>
      <xdr:rowOff>24112</xdr:rowOff>
    </xdr:to>
    <xdr:sp macro="" textlink="">
      <xdr:nvSpPr>
        <xdr:cNvPr id="199" name="楕円 198"/>
        <xdr:cNvSpPr/>
      </xdr:nvSpPr>
      <xdr:spPr>
        <a:xfrm>
          <a:off x="3746500" y="12952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40639</xdr:rowOff>
    </xdr:from>
    <xdr:ext cx="599010" cy="259045"/>
    <xdr:sp macro="" textlink="">
      <xdr:nvSpPr>
        <xdr:cNvPr id="200" name="テキスト ボックス 199"/>
        <xdr:cNvSpPr txBox="1"/>
      </xdr:nvSpPr>
      <xdr:spPr>
        <a:xfrm>
          <a:off x="3497795" y="127279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134000</xdr:rowOff>
    </xdr:from>
    <xdr:to>
      <xdr:col>15</xdr:col>
      <xdr:colOff>101600</xdr:colOff>
      <xdr:row>76</xdr:row>
      <xdr:rowOff>64150</xdr:rowOff>
    </xdr:to>
    <xdr:sp macro="" textlink="">
      <xdr:nvSpPr>
        <xdr:cNvPr id="201" name="楕円 200"/>
        <xdr:cNvSpPr/>
      </xdr:nvSpPr>
      <xdr:spPr>
        <a:xfrm>
          <a:off x="2857500" y="12992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80677</xdr:rowOff>
    </xdr:from>
    <xdr:ext cx="599010" cy="259045"/>
    <xdr:sp macro="" textlink="">
      <xdr:nvSpPr>
        <xdr:cNvPr id="202" name="テキスト ボックス 201"/>
        <xdr:cNvSpPr txBox="1"/>
      </xdr:nvSpPr>
      <xdr:spPr>
        <a:xfrm>
          <a:off x="2608795" y="12767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108472</xdr:rowOff>
    </xdr:from>
    <xdr:to>
      <xdr:col>10</xdr:col>
      <xdr:colOff>165100</xdr:colOff>
      <xdr:row>76</xdr:row>
      <xdr:rowOff>38622</xdr:rowOff>
    </xdr:to>
    <xdr:sp macro="" textlink="">
      <xdr:nvSpPr>
        <xdr:cNvPr id="203" name="楕円 202"/>
        <xdr:cNvSpPr/>
      </xdr:nvSpPr>
      <xdr:spPr>
        <a:xfrm>
          <a:off x="1968500" y="12967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55149</xdr:rowOff>
    </xdr:from>
    <xdr:ext cx="599010" cy="259045"/>
    <xdr:sp macro="" textlink="">
      <xdr:nvSpPr>
        <xdr:cNvPr id="204" name="テキスト ボックス 203"/>
        <xdr:cNvSpPr txBox="1"/>
      </xdr:nvSpPr>
      <xdr:spPr>
        <a:xfrm>
          <a:off x="1719795" y="12742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130887</xdr:rowOff>
    </xdr:from>
    <xdr:to>
      <xdr:col>6</xdr:col>
      <xdr:colOff>38100</xdr:colOff>
      <xdr:row>78</xdr:row>
      <xdr:rowOff>61037</xdr:rowOff>
    </xdr:to>
    <xdr:sp macro="" textlink="">
      <xdr:nvSpPr>
        <xdr:cNvPr id="205" name="楕円 204"/>
        <xdr:cNvSpPr/>
      </xdr:nvSpPr>
      <xdr:spPr>
        <a:xfrm>
          <a:off x="1079500" y="13332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77564</xdr:rowOff>
    </xdr:from>
    <xdr:ext cx="599010" cy="259045"/>
    <xdr:sp macro="" textlink="">
      <xdr:nvSpPr>
        <xdr:cNvPr id="206" name="テキスト ボックス 205"/>
        <xdr:cNvSpPr txBox="1"/>
      </xdr:nvSpPr>
      <xdr:spPr>
        <a:xfrm>
          <a:off x="830795" y="13107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3" name="テキスト ボックス 222"/>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122162</xdr:rowOff>
    </xdr:from>
    <xdr:to>
      <xdr:col>24</xdr:col>
      <xdr:colOff>62865</xdr:colOff>
      <xdr:row>99</xdr:row>
      <xdr:rowOff>37236</xdr:rowOff>
    </xdr:to>
    <xdr:cxnSp macro="">
      <xdr:nvCxnSpPr>
        <xdr:cNvPr id="231" name="直線コネクタ 230"/>
        <xdr:cNvCxnSpPr/>
      </xdr:nvCxnSpPr>
      <xdr:spPr>
        <a:xfrm flipV="1">
          <a:off x="4633595" y="15381212"/>
          <a:ext cx="1270" cy="16295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41063</xdr:rowOff>
    </xdr:from>
    <xdr:ext cx="534377" cy="259045"/>
    <xdr:sp macro="" textlink="">
      <xdr:nvSpPr>
        <xdr:cNvPr id="232" name="衛生費最小値テキスト"/>
        <xdr:cNvSpPr txBox="1"/>
      </xdr:nvSpPr>
      <xdr:spPr>
        <a:xfrm>
          <a:off x="4686300" y="17014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37236</xdr:rowOff>
    </xdr:from>
    <xdr:to>
      <xdr:col>24</xdr:col>
      <xdr:colOff>152400</xdr:colOff>
      <xdr:row>99</xdr:row>
      <xdr:rowOff>37236</xdr:rowOff>
    </xdr:to>
    <xdr:cxnSp macro="">
      <xdr:nvCxnSpPr>
        <xdr:cNvPr id="233" name="直線コネクタ 232"/>
        <xdr:cNvCxnSpPr/>
      </xdr:nvCxnSpPr>
      <xdr:spPr>
        <a:xfrm>
          <a:off x="4546600" y="17010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68839</xdr:rowOff>
    </xdr:from>
    <xdr:ext cx="599010" cy="259045"/>
    <xdr:sp macro="" textlink="">
      <xdr:nvSpPr>
        <xdr:cNvPr id="234" name="衛生費最大値テキスト"/>
        <xdr:cNvSpPr txBox="1"/>
      </xdr:nvSpPr>
      <xdr:spPr>
        <a:xfrm>
          <a:off x="4686300" y="151564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158,881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122162</xdr:rowOff>
    </xdr:from>
    <xdr:to>
      <xdr:col>24</xdr:col>
      <xdr:colOff>152400</xdr:colOff>
      <xdr:row>89</xdr:row>
      <xdr:rowOff>122162</xdr:rowOff>
    </xdr:to>
    <xdr:cxnSp macro="">
      <xdr:nvCxnSpPr>
        <xdr:cNvPr id="235" name="直線コネクタ 234"/>
        <xdr:cNvCxnSpPr/>
      </xdr:nvCxnSpPr>
      <xdr:spPr>
        <a:xfrm>
          <a:off x="4546600" y="15381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106795</xdr:rowOff>
    </xdr:from>
    <xdr:to>
      <xdr:col>24</xdr:col>
      <xdr:colOff>63500</xdr:colOff>
      <xdr:row>98</xdr:row>
      <xdr:rowOff>124155</xdr:rowOff>
    </xdr:to>
    <xdr:cxnSp macro="">
      <xdr:nvCxnSpPr>
        <xdr:cNvPr id="236" name="直線コネクタ 235"/>
        <xdr:cNvCxnSpPr/>
      </xdr:nvCxnSpPr>
      <xdr:spPr>
        <a:xfrm flipV="1">
          <a:off x="3797300" y="16908895"/>
          <a:ext cx="838200" cy="17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156773</xdr:rowOff>
    </xdr:from>
    <xdr:ext cx="534377" cy="259045"/>
    <xdr:sp macro="" textlink="">
      <xdr:nvSpPr>
        <xdr:cNvPr id="237" name="衛生費平均値テキスト"/>
        <xdr:cNvSpPr txBox="1"/>
      </xdr:nvSpPr>
      <xdr:spPr>
        <a:xfrm>
          <a:off x="4686300" y="164445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133896</xdr:rowOff>
    </xdr:from>
    <xdr:to>
      <xdr:col>24</xdr:col>
      <xdr:colOff>114300</xdr:colOff>
      <xdr:row>97</xdr:row>
      <xdr:rowOff>64046</xdr:rowOff>
    </xdr:to>
    <xdr:sp macro="" textlink="">
      <xdr:nvSpPr>
        <xdr:cNvPr id="238" name="フローチャート: 判断 237"/>
        <xdr:cNvSpPr/>
      </xdr:nvSpPr>
      <xdr:spPr>
        <a:xfrm>
          <a:off x="4584700" y="16593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124155</xdr:rowOff>
    </xdr:from>
    <xdr:to>
      <xdr:col>19</xdr:col>
      <xdr:colOff>177800</xdr:colOff>
      <xdr:row>99</xdr:row>
      <xdr:rowOff>26543</xdr:rowOff>
    </xdr:to>
    <xdr:cxnSp macro="">
      <xdr:nvCxnSpPr>
        <xdr:cNvPr id="239" name="直線コネクタ 238"/>
        <xdr:cNvCxnSpPr/>
      </xdr:nvCxnSpPr>
      <xdr:spPr>
        <a:xfrm flipV="1">
          <a:off x="2908300" y="16926255"/>
          <a:ext cx="889000" cy="73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12725</xdr:rowOff>
    </xdr:from>
    <xdr:to>
      <xdr:col>20</xdr:col>
      <xdr:colOff>38100</xdr:colOff>
      <xdr:row>97</xdr:row>
      <xdr:rowOff>114325</xdr:rowOff>
    </xdr:to>
    <xdr:sp macro="" textlink="">
      <xdr:nvSpPr>
        <xdr:cNvPr id="240" name="フローチャート: 判断 239"/>
        <xdr:cNvSpPr/>
      </xdr:nvSpPr>
      <xdr:spPr>
        <a:xfrm>
          <a:off x="3746500" y="16643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130852</xdr:rowOff>
    </xdr:from>
    <xdr:ext cx="534377" cy="259045"/>
    <xdr:sp macro="" textlink="">
      <xdr:nvSpPr>
        <xdr:cNvPr id="241" name="テキスト ボックス 240"/>
        <xdr:cNvSpPr txBox="1"/>
      </xdr:nvSpPr>
      <xdr:spPr>
        <a:xfrm>
          <a:off x="3530111" y="16418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21934</xdr:rowOff>
    </xdr:from>
    <xdr:to>
      <xdr:col>15</xdr:col>
      <xdr:colOff>50800</xdr:colOff>
      <xdr:row>99</xdr:row>
      <xdr:rowOff>26543</xdr:rowOff>
    </xdr:to>
    <xdr:cxnSp macro="">
      <xdr:nvCxnSpPr>
        <xdr:cNvPr id="242" name="直線コネクタ 241"/>
        <xdr:cNvCxnSpPr/>
      </xdr:nvCxnSpPr>
      <xdr:spPr>
        <a:xfrm>
          <a:off x="2019300" y="16995484"/>
          <a:ext cx="889000" cy="4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154953</xdr:rowOff>
    </xdr:from>
    <xdr:to>
      <xdr:col>15</xdr:col>
      <xdr:colOff>101600</xdr:colOff>
      <xdr:row>97</xdr:row>
      <xdr:rowOff>85103</xdr:rowOff>
    </xdr:to>
    <xdr:sp macro="" textlink="">
      <xdr:nvSpPr>
        <xdr:cNvPr id="243" name="フローチャート: 判断 242"/>
        <xdr:cNvSpPr/>
      </xdr:nvSpPr>
      <xdr:spPr>
        <a:xfrm>
          <a:off x="2857500" y="16614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101630</xdr:rowOff>
    </xdr:from>
    <xdr:ext cx="534377" cy="259045"/>
    <xdr:sp macro="" textlink="">
      <xdr:nvSpPr>
        <xdr:cNvPr id="244" name="テキスト ボックス 243"/>
        <xdr:cNvSpPr txBox="1"/>
      </xdr:nvSpPr>
      <xdr:spPr>
        <a:xfrm>
          <a:off x="2641111" y="16389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150864</xdr:rowOff>
    </xdr:from>
    <xdr:to>
      <xdr:col>10</xdr:col>
      <xdr:colOff>114300</xdr:colOff>
      <xdr:row>99</xdr:row>
      <xdr:rowOff>21934</xdr:rowOff>
    </xdr:to>
    <xdr:cxnSp macro="">
      <xdr:nvCxnSpPr>
        <xdr:cNvPr id="245" name="直線コネクタ 244"/>
        <xdr:cNvCxnSpPr/>
      </xdr:nvCxnSpPr>
      <xdr:spPr>
        <a:xfrm>
          <a:off x="1130300" y="16781514"/>
          <a:ext cx="889000" cy="213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7696</xdr:rowOff>
    </xdr:from>
    <xdr:to>
      <xdr:col>10</xdr:col>
      <xdr:colOff>165100</xdr:colOff>
      <xdr:row>97</xdr:row>
      <xdr:rowOff>109296</xdr:rowOff>
    </xdr:to>
    <xdr:sp macro="" textlink="">
      <xdr:nvSpPr>
        <xdr:cNvPr id="246" name="フローチャート: 判断 245"/>
        <xdr:cNvSpPr/>
      </xdr:nvSpPr>
      <xdr:spPr>
        <a:xfrm>
          <a:off x="1968500" y="16638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125823</xdr:rowOff>
    </xdr:from>
    <xdr:ext cx="534377" cy="259045"/>
    <xdr:sp macro="" textlink="">
      <xdr:nvSpPr>
        <xdr:cNvPr id="247" name="テキスト ボックス 246"/>
        <xdr:cNvSpPr txBox="1"/>
      </xdr:nvSpPr>
      <xdr:spPr>
        <a:xfrm>
          <a:off x="1752111" y="16413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105333</xdr:rowOff>
    </xdr:from>
    <xdr:to>
      <xdr:col>6</xdr:col>
      <xdr:colOff>38100</xdr:colOff>
      <xdr:row>98</xdr:row>
      <xdr:rowOff>35483</xdr:rowOff>
    </xdr:to>
    <xdr:sp macro="" textlink="">
      <xdr:nvSpPr>
        <xdr:cNvPr id="248" name="フローチャート: 判断 247"/>
        <xdr:cNvSpPr/>
      </xdr:nvSpPr>
      <xdr:spPr>
        <a:xfrm>
          <a:off x="1079500" y="16735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26610</xdr:rowOff>
    </xdr:from>
    <xdr:ext cx="534377" cy="259045"/>
    <xdr:sp macro="" textlink="">
      <xdr:nvSpPr>
        <xdr:cNvPr id="249" name="テキスト ボックス 248"/>
        <xdr:cNvSpPr txBox="1"/>
      </xdr:nvSpPr>
      <xdr:spPr>
        <a:xfrm>
          <a:off x="863111" y="16828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55995</xdr:rowOff>
    </xdr:from>
    <xdr:to>
      <xdr:col>24</xdr:col>
      <xdr:colOff>114300</xdr:colOff>
      <xdr:row>98</xdr:row>
      <xdr:rowOff>157595</xdr:rowOff>
    </xdr:to>
    <xdr:sp macro="" textlink="">
      <xdr:nvSpPr>
        <xdr:cNvPr id="255" name="楕円 254"/>
        <xdr:cNvSpPr/>
      </xdr:nvSpPr>
      <xdr:spPr>
        <a:xfrm>
          <a:off x="4584700" y="16858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142372</xdr:rowOff>
    </xdr:from>
    <xdr:ext cx="534377" cy="259045"/>
    <xdr:sp macro="" textlink="">
      <xdr:nvSpPr>
        <xdr:cNvPr id="256" name="衛生費該当値テキスト"/>
        <xdr:cNvSpPr txBox="1"/>
      </xdr:nvSpPr>
      <xdr:spPr>
        <a:xfrm>
          <a:off x="4686300" y="16773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73355</xdr:rowOff>
    </xdr:from>
    <xdr:to>
      <xdr:col>20</xdr:col>
      <xdr:colOff>38100</xdr:colOff>
      <xdr:row>99</xdr:row>
      <xdr:rowOff>3505</xdr:rowOff>
    </xdr:to>
    <xdr:sp macro="" textlink="">
      <xdr:nvSpPr>
        <xdr:cNvPr id="257" name="楕円 256"/>
        <xdr:cNvSpPr/>
      </xdr:nvSpPr>
      <xdr:spPr>
        <a:xfrm>
          <a:off x="3746500" y="16875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166082</xdr:rowOff>
    </xdr:from>
    <xdr:ext cx="534377" cy="259045"/>
    <xdr:sp macro="" textlink="">
      <xdr:nvSpPr>
        <xdr:cNvPr id="258" name="テキスト ボックス 257"/>
        <xdr:cNvSpPr txBox="1"/>
      </xdr:nvSpPr>
      <xdr:spPr>
        <a:xfrm>
          <a:off x="3530111" y="16968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147193</xdr:rowOff>
    </xdr:from>
    <xdr:to>
      <xdr:col>15</xdr:col>
      <xdr:colOff>101600</xdr:colOff>
      <xdr:row>99</xdr:row>
      <xdr:rowOff>77343</xdr:rowOff>
    </xdr:to>
    <xdr:sp macro="" textlink="">
      <xdr:nvSpPr>
        <xdr:cNvPr id="259" name="楕円 258"/>
        <xdr:cNvSpPr/>
      </xdr:nvSpPr>
      <xdr:spPr>
        <a:xfrm>
          <a:off x="2857500" y="16949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68470</xdr:rowOff>
    </xdr:from>
    <xdr:ext cx="534377" cy="259045"/>
    <xdr:sp macro="" textlink="">
      <xdr:nvSpPr>
        <xdr:cNvPr id="260" name="テキスト ボックス 259"/>
        <xdr:cNvSpPr txBox="1"/>
      </xdr:nvSpPr>
      <xdr:spPr>
        <a:xfrm>
          <a:off x="2641111" y="17042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142584</xdr:rowOff>
    </xdr:from>
    <xdr:to>
      <xdr:col>10</xdr:col>
      <xdr:colOff>165100</xdr:colOff>
      <xdr:row>99</xdr:row>
      <xdr:rowOff>72734</xdr:rowOff>
    </xdr:to>
    <xdr:sp macro="" textlink="">
      <xdr:nvSpPr>
        <xdr:cNvPr id="261" name="楕円 260"/>
        <xdr:cNvSpPr/>
      </xdr:nvSpPr>
      <xdr:spPr>
        <a:xfrm>
          <a:off x="1968500" y="1694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63861</xdr:rowOff>
    </xdr:from>
    <xdr:ext cx="534377" cy="259045"/>
    <xdr:sp macro="" textlink="">
      <xdr:nvSpPr>
        <xdr:cNvPr id="262" name="テキスト ボックス 261"/>
        <xdr:cNvSpPr txBox="1"/>
      </xdr:nvSpPr>
      <xdr:spPr>
        <a:xfrm>
          <a:off x="1752111" y="17037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100064</xdr:rowOff>
    </xdr:from>
    <xdr:to>
      <xdr:col>6</xdr:col>
      <xdr:colOff>38100</xdr:colOff>
      <xdr:row>98</xdr:row>
      <xdr:rowOff>30214</xdr:rowOff>
    </xdr:to>
    <xdr:sp macro="" textlink="">
      <xdr:nvSpPr>
        <xdr:cNvPr id="263" name="楕円 262"/>
        <xdr:cNvSpPr/>
      </xdr:nvSpPr>
      <xdr:spPr>
        <a:xfrm>
          <a:off x="1079500" y="16730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46741</xdr:rowOff>
    </xdr:from>
    <xdr:ext cx="534377" cy="259045"/>
    <xdr:sp macro="" textlink="">
      <xdr:nvSpPr>
        <xdr:cNvPr id="264" name="テキスト ボックス 263"/>
        <xdr:cNvSpPr txBox="1"/>
      </xdr:nvSpPr>
      <xdr:spPr>
        <a:xfrm>
          <a:off x="863111" y="16505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8" name="テキスト ボックス 277"/>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0" name="テキスト ボックス 279"/>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2" name="テキスト ボックス 281"/>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4" name="テキスト ボックス 283"/>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6" name="テキスト ボックス 285"/>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15929</xdr:rowOff>
    </xdr:from>
    <xdr:to>
      <xdr:col>54</xdr:col>
      <xdr:colOff>189865</xdr:colOff>
      <xdr:row>39</xdr:row>
      <xdr:rowOff>98878</xdr:rowOff>
    </xdr:to>
    <xdr:cxnSp macro="">
      <xdr:nvCxnSpPr>
        <xdr:cNvPr id="290" name="直線コネクタ 289"/>
        <xdr:cNvCxnSpPr/>
      </xdr:nvCxnSpPr>
      <xdr:spPr>
        <a:xfrm flipV="1">
          <a:off x="10475595" y="5159429"/>
          <a:ext cx="1270" cy="1625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1" name="労働費最小値テキスト"/>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2" name="直線コネクタ 291"/>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134056</xdr:rowOff>
    </xdr:from>
    <xdr:ext cx="469744" cy="259045"/>
    <xdr:sp macro="" textlink="">
      <xdr:nvSpPr>
        <xdr:cNvPr id="293" name="労働費最大値テキスト"/>
        <xdr:cNvSpPr txBox="1"/>
      </xdr:nvSpPr>
      <xdr:spPr>
        <a:xfrm>
          <a:off x="10528300" y="4934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4,979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15929</xdr:rowOff>
    </xdr:from>
    <xdr:to>
      <xdr:col>55</xdr:col>
      <xdr:colOff>88900</xdr:colOff>
      <xdr:row>30</xdr:row>
      <xdr:rowOff>15929</xdr:rowOff>
    </xdr:to>
    <xdr:cxnSp macro="">
      <xdr:nvCxnSpPr>
        <xdr:cNvPr id="294" name="直線コネクタ 293"/>
        <xdr:cNvCxnSpPr/>
      </xdr:nvCxnSpPr>
      <xdr:spPr>
        <a:xfrm>
          <a:off x="10388600" y="5159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23114</xdr:rowOff>
    </xdr:from>
    <xdr:to>
      <xdr:col>55</xdr:col>
      <xdr:colOff>0</xdr:colOff>
      <xdr:row>39</xdr:row>
      <xdr:rowOff>38463</xdr:rowOff>
    </xdr:to>
    <xdr:cxnSp macro="">
      <xdr:nvCxnSpPr>
        <xdr:cNvPr id="295" name="直線コネクタ 294"/>
        <xdr:cNvCxnSpPr/>
      </xdr:nvCxnSpPr>
      <xdr:spPr>
        <a:xfrm flipV="1">
          <a:off x="9639300" y="6709664"/>
          <a:ext cx="838200" cy="15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89570</xdr:rowOff>
    </xdr:from>
    <xdr:ext cx="378565" cy="259045"/>
    <xdr:sp macro="" textlink="">
      <xdr:nvSpPr>
        <xdr:cNvPr id="296" name="労働費平均値テキスト"/>
        <xdr:cNvSpPr txBox="1"/>
      </xdr:nvSpPr>
      <xdr:spPr>
        <a:xfrm>
          <a:off x="10528300" y="626177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66693</xdr:rowOff>
    </xdr:from>
    <xdr:to>
      <xdr:col>55</xdr:col>
      <xdr:colOff>50800</xdr:colOff>
      <xdr:row>37</xdr:row>
      <xdr:rowOff>168294</xdr:rowOff>
    </xdr:to>
    <xdr:sp macro="" textlink="">
      <xdr:nvSpPr>
        <xdr:cNvPr id="297" name="フローチャート: 判断 296"/>
        <xdr:cNvSpPr/>
      </xdr:nvSpPr>
      <xdr:spPr>
        <a:xfrm>
          <a:off x="10426700" y="641034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38463</xdr:rowOff>
    </xdr:from>
    <xdr:to>
      <xdr:col>50</xdr:col>
      <xdr:colOff>114300</xdr:colOff>
      <xdr:row>39</xdr:row>
      <xdr:rowOff>50873</xdr:rowOff>
    </xdr:to>
    <xdr:cxnSp macro="">
      <xdr:nvCxnSpPr>
        <xdr:cNvPr id="298" name="直線コネクタ 297"/>
        <xdr:cNvCxnSpPr/>
      </xdr:nvCxnSpPr>
      <xdr:spPr>
        <a:xfrm flipV="1">
          <a:off x="8750300" y="6725013"/>
          <a:ext cx="889000" cy="12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77796</xdr:rowOff>
    </xdr:from>
    <xdr:to>
      <xdr:col>50</xdr:col>
      <xdr:colOff>165100</xdr:colOff>
      <xdr:row>38</xdr:row>
      <xdr:rowOff>7947</xdr:rowOff>
    </xdr:to>
    <xdr:sp macro="" textlink="">
      <xdr:nvSpPr>
        <xdr:cNvPr id="299" name="フローチャート: 判断 298"/>
        <xdr:cNvSpPr/>
      </xdr:nvSpPr>
      <xdr:spPr>
        <a:xfrm>
          <a:off x="9588500" y="642144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24473</xdr:rowOff>
    </xdr:from>
    <xdr:ext cx="378565" cy="259045"/>
    <xdr:sp macro="" textlink="">
      <xdr:nvSpPr>
        <xdr:cNvPr id="300" name="テキスト ボックス 299"/>
        <xdr:cNvSpPr txBox="1"/>
      </xdr:nvSpPr>
      <xdr:spPr>
        <a:xfrm>
          <a:off x="9450017" y="61966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48587</xdr:rowOff>
    </xdr:from>
    <xdr:to>
      <xdr:col>45</xdr:col>
      <xdr:colOff>177800</xdr:colOff>
      <xdr:row>39</xdr:row>
      <xdr:rowOff>50873</xdr:rowOff>
    </xdr:to>
    <xdr:cxnSp macro="">
      <xdr:nvCxnSpPr>
        <xdr:cNvPr id="301" name="直線コネクタ 300"/>
        <xdr:cNvCxnSpPr/>
      </xdr:nvCxnSpPr>
      <xdr:spPr>
        <a:xfrm>
          <a:off x="7861300" y="6735137"/>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95431</xdr:rowOff>
    </xdr:from>
    <xdr:to>
      <xdr:col>46</xdr:col>
      <xdr:colOff>38100</xdr:colOff>
      <xdr:row>38</xdr:row>
      <xdr:rowOff>25581</xdr:rowOff>
    </xdr:to>
    <xdr:sp macro="" textlink="">
      <xdr:nvSpPr>
        <xdr:cNvPr id="302" name="フローチャート: 判断 301"/>
        <xdr:cNvSpPr/>
      </xdr:nvSpPr>
      <xdr:spPr>
        <a:xfrm>
          <a:off x="8699500" y="6439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42108</xdr:rowOff>
    </xdr:from>
    <xdr:ext cx="378565" cy="259045"/>
    <xdr:sp macro="" textlink="">
      <xdr:nvSpPr>
        <xdr:cNvPr id="303" name="テキスト ボックス 302"/>
        <xdr:cNvSpPr txBox="1"/>
      </xdr:nvSpPr>
      <xdr:spPr>
        <a:xfrm>
          <a:off x="8561017" y="62143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48587</xdr:rowOff>
    </xdr:from>
    <xdr:to>
      <xdr:col>41</xdr:col>
      <xdr:colOff>50800</xdr:colOff>
      <xdr:row>39</xdr:row>
      <xdr:rowOff>63609</xdr:rowOff>
    </xdr:to>
    <xdr:cxnSp macro="">
      <xdr:nvCxnSpPr>
        <xdr:cNvPr id="304" name="直線コネクタ 303"/>
        <xdr:cNvCxnSpPr/>
      </xdr:nvCxnSpPr>
      <xdr:spPr>
        <a:xfrm flipV="1">
          <a:off x="6972300" y="6735137"/>
          <a:ext cx="889000" cy="15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70612</xdr:rowOff>
    </xdr:from>
    <xdr:to>
      <xdr:col>41</xdr:col>
      <xdr:colOff>101600</xdr:colOff>
      <xdr:row>38</xdr:row>
      <xdr:rowOff>762</xdr:rowOff>
    </xdr:to>
    <xdr:sp macro="" textlink="">
      <xdr:nvSpPr>
        <xdr:cNvPr id="305" name="フローチャート: 判断 304"/>
        <xdr:cNvSpPr/>
      </xdr:nvSpPr>
      <xdr:spPr>
        <a:xfrm>
          <a:off x="7810500" y="641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17289</xdr:rowOff>
    </xdr:from>
    <xdr:ext cx="378565" cy="259045"/>
    <xdr:sp macro="" textlink="">
      <xdr:nvSpPr>
        <xdr:cNvPr id="306" name="テキスト ボックス 305"/>
        <xdr:cNvSpPr txBox="1"/>
      </xdr:nvSpPr>
      <xdr:spPr>
        <a:xfrm>
          <a:off x="7672017" y="61894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36975</xdr:rowOff>
    </xdr:from>
    <xdr:to>
      <xdr:col>36</xdr:col>
      <xdr:colOff>165100</xdr:colOff>
      <xdr:row>37</xdr:row>
      <xdr:rowOff>138575</xdr:rowOff>
    </xdr:to>
    <xdr:sp macro="" textlink="">
      <xdr:nvSpPr>
        <xdr:cNvPr id="307" name="フローチャート: 判断 306"/>
        <xdr:cNvSpPr/>
      </xdr:nvSpPr>
      <xdr:spPr>
        <a:xfrm>
          <a:off x="6921500" y="6380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155102</xdr:rowOff>
    </xdr:from>
    <xdr:ext cx="469744" cy="259045"/>
    <xdr:sp macro="" textlink="">
      <xdr:nvSpPr>
        <xdr:cNvPr id="308" name="テキスト ボックス 307"/>
        <xdr:cNvSpPr txBox="1"/>
      </xdr:nvSpPr>
      <xdr:spPr>
        <a:xfrm>
          <a:off x="6737428" y="6155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143764</xdr:rowOff>
    </xdr:from>
    <xdr:to>
      <xdr:col>55</xdr:col>
      <xdr:colOff>50800</xdr:colOff>
      <xdr:row>39</xdr:row>
      <xdr:rowOff>73914</xdr:rowOff>
    </xdr:to>
    <xdr:sp macro="" textlink="">
      <xdr:nvSpPr>
        <xdr:cNvPr id="314" name="楕円 313"/>
        <xdr:cNvSpPr/>
      </xdr:nvSpPr>
      <xdr:spPr>
        <a:xfrm>
          <a:off x="10426700" y="6658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58691</xdr:rowOff>
    </xdr:from>
    <xdr:ext cx="378565" cy="259045"/>
    <xdr:sp macro="" textlink="">
      <xdr:nvSpPr>
        <xdr:cNvPr id="315" name="労働費該当値テキスト"/>
        <xdr:cNvSpPr txBox="1"/>
      </xdr:nvSpPr>
      <xdr:spPr>
        <a:xfrm>
          <a:off x="10528300" y="65737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159113</xdr:rowOff>
    </xdr:from>
    <xdr:to>
      <xdr:col>50</xdr:col>
      <xdr:colOff>165100</xdr:colOff>
      <xdr:row>39</xdr:row>
      <xdr:rowOff>89263</xdr:rowOff>
    </xdr:to>
    <xdr:sp macro="" textlink="">
      <xdr:nvSpPr>
        <xdr:cNvPr id="316" name="楕円 315"/>
        <xdr:cNvSpPr/>
      </xdr:nvSpPr>
      <xdr:spPr>
        <a:xfrm>
          <a:off x="9588500" y="6674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80390</xdr:rowOff>
    </xdr:from>
    <xdr:ext cx="378565" cy="259045"/>
    <xdr:sp macro="" textlink="">
      <xdr:nvSpPr>
        <xdr:cNvPr id="317" name="テキスト ボックス 316"/>
        <xdr:cNvSpPr txBox="1"/>
      </xdr:nvSpPr>
      <xdr:spPr>
        <a:xfrm>
          <a:off x="9450017" y="67669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73</xdr:rowOff>
    </xdr:from>
    <xdr:to>
      <xdr:col>46</xdr:col>
      <xdr:colOff>38100</xdr:colOff>
      <xdr:row>39</xdr:row>
      <xdr:rowOff>101673</xdr:rowOff>
    </xdr:to>
    <xdr:sp macro="" textlink="">
      <xdr:nvSpPr>
        <xdr:cNvPr id="318" name="楕円 317"/>
        <xdr:cNvSpPr/>
      </xdr:nvSpPr>
      <xdr:spPr>
        <a:xfrm>
          <a:off x="8699500" y="6686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92800</xdr:rowOff>
    </xdr:from>
    <xdr:ext cx="378565" cy="259045"/>
    <xdr:sp macro="" textlink="">
      <xdr:nvSpPr>
        <xdr:cNvPr id="319" name="テキスト ボックス 318"/>
        <xdr:cNvSpPr txBox="1"/>
      </xdr:nvSpPr>
      <xdr:spPr>
        <a:xfrm>
          <a:off x="8561017" y="67793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169237</xdr:rowOff>
    </xdr:from>
    <xdr:to>
      <xdr:col>41</xdr:col>
      <xdr:colOff>101600</xdr:colOff>
      <xdr:row>39</xdr:row>
      <xdr:rowOff>99387</xdr:rowOff>
    </xdr:to>
    <xdr:sp macro="" textlink="">
      <xdr:nvSpPr>
        <xdr:cNvPr id="320" name="楕円 319"/>
        <xdr:cNvSpPr/>
      </xdr:nvSpPr>
      <xdr:spPr>
        <a:xfrm>
          <a:off x="7810500" y="6684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90514</xdr:rowOff>
    </xdr:from>
    <xdr:ext cx="378565" cy="259045"/>
    <xdr:sp macro="" textlink="">
      <xdr:nvSpPr>
        <xdr:cNvPr id="321" name="テキスト ボックス 320"/>
        <xdr:cNvSpPr txBox="1"/>
      </xdr:nvSpPr>
      <xdr:spPr>
        <a:xfrm>
          <a:off x="7672017" y="67770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12809</xdr:rowOff>
    </xdr:from>
    <xdr:to>
      <xdr:col>36</xdr:col>
      <xdr:colOff>165100</xdr:colOff>
      <xdr:row>39</xdr:row>
      <xdr:rowOff>114409</xdr:rowOff>
    </xdr:to>
    <xdr:sp macro="" textlink="">
      <xdr:nvSpPr>
        <xdr:cNvPr id="322" name="楕円 321"/>
        <xdr:cNvSpPr/>
      </xdr:nvSpPr>
      <xdr:spPr>
        <a:xfrm>
          <a:off x="6921500" y="6699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105536</xdr:rowOff>
    </xdr:from>
    <xdr:ext cx="378565" cy="259045"/>
    <xdr:sp macro="" textlink="">
      <xdr:nvSpPr>
        <xdr:cNvPr id="323" name="テキスト ボックス 322"/>
        <xdr:cNvSpPr txBox="1"/>
      </xdr:nvSpPr>
      <xdr:spPr>
        <a:xfrm>
          <a:off x="6783017" y="67920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7" name="テキスト ボックス 336"/>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9" name="テキスト ボックス 338"/>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1" name="テキスト ボックス 340"/>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3" name="テキスト ボックス 342"/>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149072</xdr:rowOff>
    </xdr:from>
    <xdr:to>
      <xdr:col>54</xdr:col>
      <xdr:colOff>189865</xdr:colOff>
      <xdr:row>59</xdr:row>
      <xdr:rowOff>27019</xdr:rowOff>
    </xdr:to>
    <xdr:cxnSp macro="">
      <xdr:nvCxnSpPr>
        <xdr:cNvPr id="347" name="直線コネクタ 346"/>
        <xdr:cNvCxnSpPr/>
      </xdr:nvCxnSpPr>
      <xdr:spPr>
        <a:xfrm flipV="1">
          <a:off x="10475595" y="8893022"/>
          <a:ext cx="1270" cy="12495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30846</xdr:rowOff>
    </xdr:from>
    <xdr:ext cx="378565" cy="259045"/>
    <xdr:sp macro="" textlink="">
      <xdr:nvSpPr>
        <xdr:cNvPr id="348" name="農林水産業費最小値テキスト"/>
        <xdr:cNvSpPr txBox="1"/>
      </xdr:nvSpPr>
      <xdr:spPr>
        <a:xfrm>
          <a:off x="10528300" y="101463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27019</xdr:rowOff>
    </xdr:from>
    <xdr:to>
      <xdr:col>55</xdr:col>
      <xdr:colOff>88900</xdr:colOff>
      <xdr:row>59</xdr:row>
      <xdr:rowOff>27019</xdr:rowOff>
    </xdr:to>
    <xdr:cxnSp macro="">
      <xdr:nvCxnSpPr>
        <xdr:cNvPr id="349" name="直線コネクタ 348"/>
        <xdr:cNvCxnSpPr/>
      </xdr:nvCxnSpPr>
      <xdr:spPr>
        <a:xfrm>
          <a:off x="10388600" y="10142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95749</xdr:rowOff>
    </xdr:from>
    <xdr:ext cx="534377" cy="259045"/>
    <xdr:sp macro="" textlink="">
      <xdr:nvSpPr>
        <xdr:cNvPr id="350" name="農林水産業費最大値テキスト"/>
        <xdr:cNvSpPr txBox="1"/>
      </xdr:nvSpPr>
      <xdr:spPr>
        <a:xfrm>
          <a:off x="10528300" y="8668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66,508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149072</xdr:rowOff>
    </xdr:from>
    <xdr:to>
      <xdr:col>55</xdr:col>
      <xdr:colOff>88900</xdr:colOff>
      <xdr:row>51</xdr:row>
      <xdr:rowOff>149072</xdr:rowOff>
    </xdr:to>
    <xdr:cxnSp macro="">
      <xdr:nvCxnSpPr>
        <xdr:cNvPr id="351" name="直線コネクタ 350"/>
        <xdr:cNvCxnSpPr/>
      </xdr:nvCxnSpPr>
      <xdr:spPr>
        <a:xfrm>
          <a:off x="10388600" y="8893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105601</xdr:rowOff>
    </xdr:from>
    <xdr:to>
      <xdr:col>55</xdr:col>
      <xdr:colOff>0</xdr:colOff>
      <xdr:row>57</xdr:row>
      <xdr:rowOff>3035</xdr:rowOff>
    </xdr:to>
    <xdr:cxnSp macro="">
      <xdr:nvCxnSpPr>
        <xdr:cNvPr id="352" name="直線コネクタ 351"/>
        <xdr:cNvCxnSpPr/>
      </xdr:nvCxnSpPr>
      <xdr:spPr>
        <a:xfrm flipV="1">
          <a:off x="9639300" y="9706801"/>
          <a:ext cx="838200" cy="68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75785</xdr:rowOff>
    </xdr:from>
    <xdr:ext cx="534377" cy="259045"/>
    <xdr:sp macro="" textlink="">
      <xdr:nvSpPr>
        <xdr:cNvPr id="353" name="農林水産業費平均値テキスト"/>
        <xdr:cNvSpPr txBox="1"/>
      </xdr:nvSpPr>
      <xdr:spPr>
        <a:xfrm>
          <a:off x="10528300" y="96769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97358</xdr:rowOff>
    </xdr:from>
    <xdr:to>
      <xdr:col>55</xdr:col>
      <xdr:colOff>50800</xdr:colOff>
      <xdr:row>57</xdr:row>
      <xdr:rowOff>27508</xdr:rowOff>
    </xdr:to>
    <xdr:sp macro="" textlink="">
      <xdr:nvSpPr>
        <xdr:cNvPr id="354" name="フローチャート: 判断 353"/>
        <xdr:cNvSpPr/>
      </xdr:nvSpPr>
      <xdr:spPr>
        <a:xfrm>
          <a:off x="10426700" y="9698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3035</xdr:rowOff>
    </xdr:from>
    <xdr:to>
      <xdr:col>50</xdr:col>
      <xdr:colOff>114300</xdr:colOff>
      <xdr:row>57</xdr:row>
      <xdr:rowOff>32734</xdr:rowOff>
    </xdr:to>
    <xdr:cxnSp macro="">
      <xdr:nvCxnSpPr>
        <xdr:cNvPr id="355" name="直線コネクタ 354"/>
        <xdr:cNvCxnSpPr/>
      </xdr:nvCxnSpPr>
      <xdr:spPr>
        <a:xfrm flipV="1">
          <a:off x="8750300" y="9775685"/>
          <a:ext cx="889000" cy="29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87890</xdr:rowOff>
    </xdr:from>
    <xdr:to>
      <xdr:col>50</xdr:col>
      <xdr:colOff>165100</xdr:colOff>
      <xdr:row>57</xdr:row>
      <xdr:rowOff>18040</xdr:rowOff>
    </xdr:to>
    <xdr:sp macro="" textlink="">
      <xdr:nvSpPr>
        <xdr:cNvPr id="356" name="フローチャート: 判断 355"/>
        <xdr:cNvSpPr/>
      </xdr:nvSpPr>
      <xdr:spPr>
        <a:xfrm>
          <a:off x="9588500" y="968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34567</xdr:rowOff>
    </xdr:from>
    <xdr:ext cx="534377" cy="259045"/>
    <xdr:sp macro="" textlink="">
      <xdr:nvSpPr>
        <xdr:cNvPr id="357" name="テキスト ボックス 356"/>
        <xdr:cNvSpPr txBox="1"/>
      </xdr:nvSpPr>
      <xdr:spPr>
        <a:xfrm>
          <a:off x="9372111" y="9464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23781</xdr:rowOff>
    </xdr:from>
    <xdr:to>
      <xdr:col>45</xdr:col>
      <xdr:colOff>177800</xdr:colOff>
      <xdr:row>57</xdr:row>
      <xdr:rowOff>32734</xdr:rowOff>
    </xdr:to>
    <xdr:cxnSp macro="">
      <xdr:nvCxnSpPr>
        <xdr:cNvPr id="358" name="直線コネクタ 357"/>
        <xdr:cNvCxnSpPr/>
      </xdr:nvCxnSpPr>
      <xdr:spPr>
        <a:xfrm>
          <a:off x="7861300" y="9796431"/>
          <a:ext cx="889000" cy="8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94444</xdr:rowOff>
    </xdr:from>
    <xdr:to>
      <xdr:col>46</xdr:col>
      <xdr:colOff>38100</xdr:colOff>
      <xdr:row>57</xdr:row>
      <xdr:rowOff>24594</xdr:rowOff>
    </xdr:to>
    <xdr:sp macro="" textlink="">
      <xdr:nvSpPr>
        <xdr:cNvPr id="359" name="フローチャート: 判断 358"/>
        <xdr:cNvSpPr/>
      </xdr:nvSpPr>
      <xdr:spPr>
        <a:xfrm>
          <a:off x="8699500" y="9695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41121</xdr:rowOff>
    </xdr:from>
    <xdr:ext cx="534377" cy="259045"/>
    <xdr:sp macro="" textlink="">
      <xdr:nvSpPr>
        <xdr:cNvPr id="360" name="テキスト ボックス 359"/>
        <xdr:cNvSpPr txBox="1"/>
      </xdr:nvSpPr>
      <xdr:spPr>
        <a:xfrm>
          <a:off x="8483111" y="9470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2045</xdr:rowOff>
    </xdr:from>
    <xdr:to>
      <xdr:col>41</xdr:col>
      <xdr:colOff>50800</xdr:colOff>
      <xdr:row>57</xdr:row>
      <xdr:rowOff>23781</xdr:rowOff>
    </xdr:to>
    <xdr:cxnSp macro="">
      <xdr:nvCxnSpPr>
        <xdr:cNvPr id="361" name="直線コネクタ 360"/>
        <xdr:cNvCxnSpPr/>
      </xdr:nvCxnSpPr>
      <xdr:spPr>
        <a:xfrm>
          <a:off x="6972300" y="9774695"/>
          <a:ext cx="889000" cy="21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113627</xdr:rowOff>
    </xdr:from>
    <xdr:to>
      <xdr:col>41</xdr:col>
      <xdr:colOff>101600</xdr:colOff>
      <xdr:row>57</xdr:row>
      <xdr:rowOff>43777</xdr:rowOff>
    </xdr:to>
    <xdr:sp macro="" textlink="">
      <xdr:nvSpPr>
        <xdr:cNvPr id="362" name="フローチャート: 判断 361"/>
        <xdr:cNvSpPr/>
      </xdr:nvSpPr>
      <xdr:spPr>
        <a:xfrm>
          <a:off x="7810500" y="9714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60304</xdr:rowOff>
    </xdr:from>
    <xdr:ext cx="534377" cy="259045"/>
    <xdr:sp macro="" textlink="">
      <xdr:nvSpPr>
        <xdr:cNvPr id="363" name="テキスト ボックス 362"/>
        <xdr:cNvSpPr txBox="1"/>
      </xdr:nvSpPr>
      <xdr:spPr>
        <a:xfrm>
          <a:off x="7594111" y="9490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105149</xdr:rowOff>
    </xdr:from>
    <xdr:to>
      <xdr:col>36</xdr:col>
      <xdr:colOff>165100</xdr:colOff>
      <xdr:row>57</xdr:row>
      <xdr:rowOff>35299</xdr:rowOff>
    </xdr:to>
    <xdr:sp macro="" textlink="">
      <xdr:nvSpPr>
        <xdr:cNvPr id="364" name="フローチャート: 判断 363"/>
        <xdr:cNvSpPr/>
      </xdr:nvSpPr>
      <xdr:spPr>
        <a:xfrm>
          <a:off x="6921500" y="9706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51826</xdr:rowOff>
    </xdr:from>
    <xdr:ext cx="534377" cy="259045"/>
    <xdr:sp macro="" textlink="">
      <xdr:nvSpPr>
        <xdr:cNvPr id="365" name="テキスト ボックス 364"/>
        <xdr:cNvSpPr txBox="1"/>
      </xdr:nvSpPr>
      <xdr:spPr>
        <a:xfrm>
          <a:off x="6705111" y="9481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54801</xdr:rowOff>
    </xdr:from>
    <xdr:to>
      <xdr:col>55</xdr:col>
      <xdr:colOff>50800</xdr:colOff>
      <xdr:row>56</xdr:row>
      <xdr:rowOff>156401</xdr:rowOff>
    </xdr:to>
    <xdr:sp macro="" textlink="">
      <xdr:nvSpPr>
        <xdr:cNvPr id="371" name="楕円 370"/>
        <xdr:cNvSpPr/>
      </xdr:nvSpPr>
      <xdr:spPr>
        <a:xfrm>
          <a:off x="10426700" y="9656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77678</xdr:rowOff>
    </xdr:from>
    <xdr:ext cx="534377" cy="259045"/>
    <xdr:sp macro="" textlink="">
      <xdr:nvSpPr>
        <xdr:cNvPr id="372" name="農林水産業費該当値テキスト"/>
        <xdr:cNvSpPr txBox="1"/>
      </xdr:nvSpPr>
      <xdr:spPr>
        <a:xfrm>
          <a:off x="10528300" y="9507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123685</xdr:rowOff>
    </xdr:from>
    <xdr:to>
      <xdr:col>50</xdr:col>
      <xdr:colOff>165100</xdr:colOff>
      <xdr:row>57</xdr:row>
      <xdr:rowOff>53835</xdr:rowOff>
    </xdr:to>
    <xdr:sp macro="" textlink="">
      <xdr:nvSpPr>
        <xdr:cNvPr id="373" name="楕円 372"/>
        <xdr:cNvSpPr/>
      </xdr:nvSpPr>
      <xdr:spPr>
        <a:xfrm>
          <a:off x="9588500" y="9724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44962</xdr:rowOff>
    </xdr:from>
    <xdr:ext cx="534377" cy="259045"/>
    <xdr:sp macro="" textlink="">
      <xdr:nvSpPr>
        <xdr:cNvPr id="374" name="テキスト ボックス 373"/>
        <xdr:cNvSpPr txBox="1"/>
      </xdr:nvSpPr>
      <xdr:spPr>
        <a:xfrm>
          <a:off x="9372111" y="9817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153384</xdr:rowOff>
    </xdr:from>
    <xdr:to>
      <xdr:col>46</xdr:col>
      <xdr:colOff>38100</xdr:colOff>
      <xdr:row>57</xdr:row>
      <xdr:rowOff>83534</xdr:rowOff>
    </xdr:to>
    <xdr:sp macro="" textlink="">
      <xdr:nvSpPr>
        <xdr:cNvPr id="375" name="楕円 374"/>
        <xdr:cNvSpPr/>
      </xdr:nvSpPr>
      <xdr:spPr>
        <a:xfrm>
          <a:off x="8699500" y="9754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74661</xdr:rowOff>
    </xdr:from>
    <xdr:ext cx="534377" cy="259045"/>
    <xdr:sp macro="" textlink="">
      <xdr:nvSpPr>
        <xdr:cNvPr id="376" name="テキスト ボックス 375"/>
        <xdr:cNvSpPr txBox="1"/>
      </xdr:nvSpPr>
      <xdr:spPr>
        <a:xfrm>
          <a:off x="8483111" y="9847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144431</xdr:rowOff>
    </xdr:from>
    <xdr:to>
      <xdr:col>41</xdr:col>
      <xdr:colOff>101600</xdr:colOff>
      <xdr:row>57</xdr:row>
      <xdr:rowOff>74581</xdr:rowOff>
    </xdr:to>
    <xdr:sp macro="" textlink="">
      <xdr:nvSpPr>
        <xdr:cNvPr id="377" name="楕円 376"/>
        <xdr:cNvSpPr/>
      </xdr:nvSpPr>
      <xdr:spPr>
        <a:xfrm>
          <a:off x="7810500" y="9745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65708</xdr:rowOff>
    </xdr:from>
    <xdr:ext cx="534377" cy="259045"/>
    <xdr:sp macro="" textlink="">
      <xdr:nvSpPr>
        <xdr:cNvPr id="378" name="テキスト ボックス 377"/>
        <xdr:cNvSpPr txBox="1"/>
      </xdr:nvSpPr>
      <xdr:spPr>
        <a:xfrm>
          <a:off x="7594111" y="9838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122695</xdr:rowOff>
    </xdr:from>
    <xdr:to>
      <xdr:col>36</xdr:col>
      <xdr:colOff>165100</xdr:colOff>
      <xdr:row>57</xdr:row>
      <xdr:rowOff>52845</xdr:rowOff>
    </xdr:to>
    <xdr:sp macro="" textlink="">
      <xdr:nvSpPr>
        <xdr:cNvPr id="379" name="楕円 378"/>
        <xdr:cNvSpPr/>
      </xdr:nvSpPr>
      <xdr:spPr>
        <a:xfrm>
          <a:off x="6921500" y="9723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43972</xdr:rowOff>
    </xdr:from>
    <xdr:ext cx="534377" cy="259045"/>
    <xdr:sp macro="" textlink="">
      <xdr:nvSpPr>
        <xdr:cNvPr id="380" name="テキスト ボックス 379"/>
        <xdr:cNvSpPr txBox="1"/>
      </xdr:nvSpPr>
      <xdr:spPr>
        <a:xfrm>
          <a:off x="6705111" y="9816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1" name="直線コネクタ 390"/>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2" name="テキスト ボックス 391"/>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3" name="直線コネクタ 392"/>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4" name="テキスト ボックス 393"/>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5" name="直線コネクタ 394"/>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6" name="テキスト ボックス 395"/>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7" name="直線コネクタ 396"/>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8" name="テキスト ボックス 397"/>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9" name="直線コネクタ 398"/>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0" name="テキスト ボックス 399"/>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2" name="テキスト ボックス 401"/>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149244</xdr:rowOff>
    </xdr:from>
    <xdr:to>
      <xdr:col>54</xdr:col>
      <xdr:colOff>189865</xdr:colOff>
      <xdr:row>78</xdr:row>
      <xdr:rowOff>169360</xdr:rowOff>
    </xdr:to>
    <xdr:cxnSp macro="">
      <xdr:nvCxnSpPr>
        <xdr:cNvPr id="404" name="直線コネクタ 403"/>
        <xdr:cNvCxnSpPr/>
      </xdr:nvCxnSpPr>
      <xdr:spPr>
        <a:xfrm flipV="1">
          <a:off x="10475595" y="12322194"/>
          <a:ext cx="1270" cy="1220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1737</xdr:rowOff>
    </xdr:from>
    <xdr:ext cx="469744" cy="259045"/>
    <xdr:sp macro="" textlink="">
      <xdr:nvSpPr>
        <xdr:cNvPr id="405" name="商工費最小値テキスト"/>
        <xdr:cNvSpPr txBox="1"/>
      </xdr:nvSpPr>
      <xdr:spPr>
        <a:xfrm>
          <a:off x="10528300" y="13546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169360</xdr:rowOff>
    </xdr:from>
    <xdr:to>
      <xdr:col>55</xdr:col>
      <xdr:colOff>88900</xdr:colOff>
      <xdr:row>78</xdr:row>
      <xdr:rowOff>169360</xdr:rowOff>
    </xdr:to>
    <xdr:cxnSp macro="">
      <xdr:nvCxnSpPr>
        <xdr:cNvPr id="406" name="直線コネクタ 405"/>
        <xdr:cNvCxnSpPr/>
      </xdr:nvCxnSpPr>
      <xdr:spPr>
        <a:xfrm>
          <a:off x="10388600" y="13542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95921</xdr:rowOff>
    </xdr:from>
    <xdr:ext cx="534377" cy="259045"/>
    <xdr:sp macro="" textlink="">
      <xdr:nvSpPr>
        <xdr:cNvPr id="407" name="商工費最大値テキスト"/>
        <xdr:cNvSpPr txBox="1"/>
      </xdr:nvSpPr>
      <xdr:spPr>
        <a:xfrm>
          <a:off x="10528300" y="12097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66,499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149244</xdr:rowOff>
    </xdr:from>
    <xdr:to>
      <xdr:col>55</xdr:col>
      <xdr:colOff>88900</xdr:colOff>
      <xdr:row>71</xdr:row>
      <xdr:rowOff>149244</xdr:rowOff>
    </xdr:to>
    <xdr:cxnSp macro="">
      <xdr:nvCxnSpPr>
        <xdr:cNvPr id="408" name="直線コネクタ 407"/>
        <xdr:cNvCxnSpPr/>
      </xdr:nvCxnSpPr>
      <xdr:spPr>
        <a:xfrm>
          <a:off x="10388600" y="12322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44126</xdr:rowOff>
    </xdr:from>
    <xdr:to>
      <xdr:col>55</xdr:col>
      <xdr:colOff>0</xdr:colOff>
      <xdr:row>78</xdr:row>
      <xdr:rowOff>78873</xdr:rowOff>
    </xdr:to>
    <xdr:cxnSp macro="">
      <xdr:nvCxnSpPr>
        <xdr:cNvPr id="409" name="直線コネクタ 408"/>
        <xdr:cNvCxnSpPr/>
      </xdr:nvCxnSpPr>
      <xdr:spPr>
        <a:xfrm>
          <a:off x="9639300" y="13417226"/>
          <a:ext cx="838200" cy="34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13250</xdr:rowOff>
    </xdr:from>
    <xdr:ext cx="534377" cy="259045"/>
    <xdr:sp macro="" textlink="">
      <xdr:nvSpPr>
        <xdr:cNvPr id="410" name="商工費平均値テキスト"/>
        <xdr:cNvSpPr txBox="1"/>
      </xdr:nvSpPr>
      <xdr:spPr>
        <a:xfrm>
          <a:off x="10528300" y="130434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161823</xdr:rowOff>
    </xdr:from>
    <xdr:to>
      <xdr:col>55</xdr:col>
      <xdr:colOff>50800</xdr:colOff>
      <xdr:row>77</xdr:row>
      <xdr:rowOff>91973</xdr:rowOff>
    </xdr:to>
    <xdr:sp macro="" textlink="">
      <xdr:nvSpPr>
        <xdr:cNvPr id="411" name="フローチャート: 判断 410"/>
        <xdr:cNvSpPr/>
      </xdr:nvSpPr>
      <xdr:spPr>
        <a:xfrm>
          <a:off x="10426700" y="13192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44126</xdr:rowOff>
    </xdr:from>
    <xdr:to>
      <xdr:col>50</xdr:col>
      <xdr:colOff>114300</xdr:colOff>
      <xdr:row>78</xdr:row>
      <xdr:rowOff>54699</xdr:rowOff>
    </xdr:to>
    <xdr:cxnSp macro="">
      <xdr:nvCxnSpPr>
        <xdr:cNvPr id="412" name="直線コネクタ 411"/>
        <xdr:cNvCxnSpPr/>
      </xdr:nvCxnSpPr>
      <xdr:spPr>
        <a:xfrm flipV="1">
          <a:off x="8750300" y="13417226"/>
          <a:ext cx="889000" cy="10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130696</xdr:rowOff>
    </xdr:from>
    <xdr:to>
      <xdr:col>50</xdr:col>
      <xdr:colOff>165100</xdr:colOff>
      <xdr:row>77</xdr:row>
      <xdr:rowOff>60846</xdr:rowOff>
    </xdr:to>
    <xdr:sp macro="" textlink="">
      <xdr:nvSpPr>
        <xdr:cNvPr id="413" name="フローチャート: 判断 412"/>
        <xdr:cNvSpPr/>
      </xdr:nvSpPr>
      <xdr:spPr>
        <a:xfrm>
          <a:off x="9588500" y="1316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77373</xdr:rowOff>
    </xdr:from>
    <xdr:ext cx="534377" cy="259045"/>
    <xdr:sp macro="" textlink="">
      <xdr:nvSpPr>
        <xdr:cNvPr id="414" name="テキスト ボックス 413"/>
        <xdr:cNvSpPr txBox="1"/>
      </xdr:nvSpPr>
      <xdr:spPr>
        <a:xfrm>
          <a:off x="9372111" y="12936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24828</xdr:rowOff>
    </xdr:from>
    <xdr:to>
      <xdr:col>45</xdr:col>
      <xdr:colOff>177800</xdr:colOff>
      <xdr:row>78</xdr:row>
      <xdr:rowOff>54699</xdr:rowOff>
    </xdr:to>
    <xdr:cxnSp macro="">
      <xdr:nvCxnSpPr>
        <xdr:cNvPr id="415" name="直線コネクタ 414"/>
        <xdr:cNvCxnSpPr/>
      </xdr:nvCxnSpPr>
      <xdr:spPr>
        <a:xfrm>
          <a:off x="7861300" y="13397928"/>
          <a:ext cx="889000" cy="29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83356</xdr:rowOff>
    </xdr:from>
    <xdr:to>
      <xdr:col>46</xdr:col>
      <xdr:colOff>38100</xdr:colOff>
      <xdr:row>77</xdr:row>
      <xdr:rowOff>13506</xdr:rowOff>
    </xdr:to>
    <xdr:sp macro="" textlink="">
      <xdr:nvSpPr>
        <xdr:cNvPr id="416" name="フローチャート: 判断 415"/>
        <xdr:cNvSpPr/>
      </xdr:nvSpPr>
      <xdr:spPr>
        <a:xfrm>
          <a:off x="8699500" y="1311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30033</xdr:rowOff>
    </xdr:from>
    <xdr:ext cx="534377" cy="259045"/>
    <xdr:sp macro="" textlink="">
      <xdr:nvSpPr>
        <xdr:cNvPr id="417" name="テキスト ボックス 416"/>
        <xdr:cNvSpPr txBox="1"/>
      </xdr:nvSpPr>
      <xdr:spPr>
        <a:xfrm>
          <a:off x="8483111" y="12888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85255</xdr:rowOff>
    </xdr:from>
    <xdr:to>
      <xdr:col>41</xdr:col>
      <xdr:colOff>50800</xdr:colOff>
      <xdr:row>78</xdr:row>
      <xdr:rowOff>24828</xdr:rowOff>
    </xdr:to>
    <xdr:cxnSp macro="">
      <xdr:nvCxnSpPr>
        <xdr:cNvPr id="418" name="直線コネクタ 417"/>
        <xdr:cNvCxnSpPr/>
      </xdr:nvCxnSpPr>
      <xdr:spPr>
        <a:xfrm>
          <a:off x="6972300" y="13286905"/>
          <a:ext cx="889000" cy="11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87319</xdr:rowOff>
    </xdr:from>
    <xdr:to>
      <xdr:col>41</xdr:col>
      <xdr:colOff>101600</xdr:colOff>
      <xdr:row>77</xdr:row>
      <xdr:rowOff>17469</xdr:rowOff>
    </xdr:to>
    <xdr:sp macro="" textlink="">
      <xdr:nvSpPr>
        <xdr:cNvPr id="419" name="フローチャート: 判断 418"/>
        <xdr:cNvSpPr/>
      </xdr:nvSpPr>
      <xdr:spPr>
        <a:xfrm>
          <a:off x="7810500" y="13117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33996</xdr:rowOff>
    </xdr:from>
    <xdr:ext cx="534377" cy="259045"/>
    <xdr:sp macro="" textlink="">
      <xdr:nvSpPr>
        <xdr:cNvPr id="420" name="テキスト ボックス 419"/>
        <xdr:cNvSpPr txBox="1"/>
      </xdr:nvSpPr>
      <xdr:spPr>
        <a:xfrm>
          <a:off x="7594111" y="12892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72231</xdr:rowOff>
    </xdr:from>
    <xdr:to>
      <xdr:col>36</xdr:col>
      <xdr:colOff>165100</xdr:colOff>
      <xdr:row>77</xdr:row>
      <xdr:rowOff>2381</xdr:rowOff>
    </xdr:to>
    <xdr:sp macro="" textlink="">
      <xdr:nvSpPr>
        <xdr:cNvPr id="421" name="フローチャート: 判断 420"/>
        <xdr:cNvSpPr/>
      </xdr:nvSpPr>
      <xdr:spPr>
        <a:xfrm>
          <a:off x="6921500" y="13102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18908</xdr:rowOff>
    </xdr:from>
    <xdr:ext cx="534377" cy="259045"/>
    <xdr:sp macro="" textlink="">
      <xdr:nvSpPr>
        <xdr:cNvPr id="422" name="テキスト ボックス 421"/>
        <xdr:cNvSpPr txBox="1"/>
      </xdr:nvSpPr>
      <xdr:spPr>
        <a:xfrm>
          <a:off x="6705111" y="12877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28073</xdr:rowOff>
    </xdr:from>
    <xdr:to>
      <xdr:col>55</xdr:col>
      <xdr:colOff>50800</xdr:colOff>
      <xdr:row>78</xdr:row>
      <xdr:rowOff>129673</xdr:rowOff>
    </xdr:to>
    <xdr:sp macro="" textlink="">
      <xdr:nvSpPr>
        <xdr:cNvPr id="428" name="楕円 427"/>
        <xdr:cNvSpPr/>
      </xdr:nvSpPr>
      <xdr:spPr>
        <a:xfrm>
          <a:off x="10426700" y="13401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114450</xdr:rowOff>
    </xdr:from>
    <xdr:ext cx="469744" cy="259045"/>
    <xdr:sp macro="" textlink="">
      <xdr:nvSpPr>
        <xdr:cNvPr id="429" name="商工費該当値テキスト"/>
        <xdr:cNvSpPr txBox="1"/>
      </xdr:nvSpPr>
      <xdr:spPr>
        <a:xfrm>
          <a:off x="10528300" y="133161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164776</xdr:rowOff>
    </xdr:from>
    <xdr:to>
      <xdr:col>50</xdr:col>
      <xdr:colOff>165100</xdr:colOff>
      <xdr:row>78</xdr:row>
      <xdr:rowOff>94926</xdr:rowOff>
    </xdr:to>
    <xdr:sp macro="" textlink="">
      <xdr:nvSpPr>
        <xdr:cNvPr id="430" name="楕円 429"/>
        <xdr:cNvSpPr/>
      </xdr:nvSpPr>
      <xdr:spPr>
        <a:xfrm>
          <a:off x="9588500" y="13366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86053</xdr:rowOff>
    </xdr:from>
    <xdr:ext cx="469744" cy="259045"/>
    <xdr:sp macro="" textlink="">
      <xdr:nvSpPr>
        <xdr:cNvPr id="431" name="テキスト ボックス 430"/>
        <xdr:cNvSpPr txBox="1"/>
      </xdr:nvSpPr>
      <xdr:spPr>
        <a:xfrm>
          <a:off x="9404428" y="13459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3899</xdr:rowOff>
    </xdr:from>
    <xdr:to>
      <xdr:col>46</xdr:col>
      <xdr:colOff>38100</xdr:colOff>
      <xdr:row>78</xdr:row>
      <xdr:rowOff>105499</xdr:rowOff>
    </xdr:to>
    <xdr:sp macro="" textlink="">
      <xdr:nvSpPr>
        <xdr:cNvPr id="432" name="楕円 431"/>
        <xdr:cNvSpPr/>
      </xdr:nvSpPr>
      <xdr:spPr>
        <a:xfrm>
          <a:off x="8699500" y="13376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96626</xdr:rowOff>
    </xdr:from>
    <xdr:ext cx="469744" cy="259045"/>
    <xdr:sp macro="" textlink="">
      <xdr:nvSpPr>
        <xdr:cNvPr id="433" name="テキスト ボックス 432"/>
        <xdr:cNvSpPr txBox="1"/>
      </xdr:nvSpPr>
      <xdr:spPr>
        <a:xfrm>
          <a:off x="8515428" y="13469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145478</xdr:rowOff>
    </xdr:from>
    <xdr:to>
      <xdr:col>41</xdr:col>
      <xdr:colOff>101600</xdr:colOff>
      <xdr:row>78</xdr:row>
      <xdr:rowOff>75628</xdr:rowOff>
    </xdr:to>
    <xdr:sp macro="" textlink="">
      <xdr:nvSpPr>
        <xdr:cNvPr id="434" name="楕円 433"/>
        <xdr:cNvSpPr/>
      </xdr:nvSpPr>
      <xdr:spPr>
        <a:xfrm>
          <a:off x="7810500" y="13347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66755</xdr:rowOff>
    </xdr:from>
    <xdr:ext cx="534377" cy="259045"/>
    <xdr:sp macro="" textlink="">
      <xdr:nvSpPr>
        <xdr:cNvPr id="435" name="テキスト ボックス 434"/>
        <xdr:cNvSpPr txBox="1"/>
      </xdr:nvSpPr>
      <xdr:spPr>
        <a:xfrm>
          <a:off x="7594111" y="13439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34455</xdr:rowOff>
    </xdr:from>
    <xdr:to>
      <xdr:col>36</xdr:col>
      <xdr:colOff>165100</xdr:colOff>
      <xdr:row>77</xdr:row>
      <xdr:rowOff>136055</xdr:rowOff>
    </xdr:to>
    <xdr:sp macro="" textlink="">
      <xdr:nvSpPr>
        <xdr:cNvPr id="436" name="楕円 435"/>
        <xdr:cNvSpPr/>
      </xdr:nvSpPr>
      <xdr:spPr>
        <a:xfrm>
          <a:off x="6921500" y="13236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127182</xdr:rowOff>
    </xdr:from>
    <xdr:ext cx="534377" cy="259045"/>
    <xdr:sp macro="" textlink="">
      <xdr:nvSpPr>
        <xdr:cNvPr id="437" name="テキスト ボックス 436"/>
        <xdr:cNvSpPr txBox="1"/>
      </xdr:nvSpPr>
      <xdr:spPr>
        <a:xfrm>
          <a:off x="6705111" y="13328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8" name="テキスト ボックス 447"/>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9" name="直線コネクタ 448"/>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50" name="テキスト ボックス 449"/>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1" name="直線コネクタ 450"/>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2" name="テキスト ボックス 451"/>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3" name="直線コネクタ 452"/>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4" name="テキスト ボックス 453"/>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5" name="直線コネクタ 454"/>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6" name="テキスト ボックス 455"/>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7" name="直線コネクタ 456"/>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8" name="テキスト ボックス 457"/>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0" name="テキスト ボックス 459"/>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153060</xdr:rowOff>
    </xdr:from>
    <xdr:to>
      <xdr:col>54</xdr:col>
      <xdr:colOff>189865</xdr:colOff>
      <xdr:row>99</xdr:row>
      <xdr:rowOff>116091</xdr:rowOff>
    </xdr:to>
    <xdr:cxnSp macro="">
      <xdr:nvCxnSpPr>
        <xdr:cNvPr id="462" name="直線コネクタ 461"/>
        <xdr:cNvCxnSpPr/>
      </xdr:nvCxnSpPr>
      <xdr:spPr>
        <a:xfrm flipV="1">
          <a:off x="10475595" y="15412110"/>
          <a:ext cx="1270" cy="16775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119918</xdr:rowOff>
    </xdr:from>
    <xdr:ext cx="534377" cy="259045"/>
    <xdr:sp macro="" textlink="">
      <xdr:nvSpPr>
        <xdr:cNvPr id="463" name="土木費最小値テキスト"/>
        <xdr:cNvSpPr txBox="1"/>
      </xdr:nvSpPr>
      <xdr:spPr>
        <a:xfrm>
          <a:off x="10528300" y="17093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116091</xdr:rowOff>
    </xdr:from>
    <xdr:to>
      <xdr:col>55</xdr:col>
      <xdr:colOff>88900</xdr:colOff>
      <xdr:row>99</xdr:row>
      <xdr:rowOff>116091</xdr:rowOff>
    </xdr:to>
    <xdr:cxnSp macro="">
      <xdr:nvCxnSpPr>
        <xdr:cNvPr id="464" name="直線コネクタ 463"/>
        <xdr:cNvCxnSpPr/>
      </xdr:nvCxnSpPr>
      <xdr:spPr>
        <a:xfrm>
          <a:off x="10388600" y="17089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99737</xdr:rowOff>
    </xdr:from>
    <xdr:ext cx="599010" cy="259045"/>
    <xdr:sp macro="" textlink="">
      <xdr:nvSpPr>
        <xdr:cNvPr id="465" name="土木費最大値テキスト"/>
        <xdr:cNvSpPr txBox="1"/>
      </xdr:nvSpPr>
      <xdr:spPr>
        <a:xfrm>
          <a:off x="10528300" y="151873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156,448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153060</xdr:rowOff>
    </xdr:from>
    <xdr:to>
      <xdr:col>55</xdr:col>
      <xdr:colOff>88900</xdr:colOff>
      <xdr:row>89</xdr:row>
      <xdr:rowOff>153060</xdr:rowOff>
    </xdr:to>
    <xdr:cxnSp macro="">
      <xdr:nvCxnSpPr>
        <xdr:cNvPr id="466" name="直線コネクタ 465"/>
        <xdr:cNvCxnSpPr/>
      </xdr:nvCxnSpPr>
      <xdr:spPr>
        <a:xfrm>
          <a:off x="10388600" y="15412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138227</xdr:rowOff>
    </xdr:from>
    <xdr:to>
      <xdr:col>55</xdr:col>
      <xdr:colOff>0</xdr:colOff>
      <xdr:row>96</xdr:row>
      <xdr:rowOff>25705</xdr:rowOff>
    </xdr:to>
    <xdr:cxnSp macro="">
      <xdr:nvCxnSpPr>
        <xdr:cNvPr id="467" name="直線コネクタ 466"/>
        <xdr:cNvCxnSpPr/>
      </xdr:nvCxnSpPr>
      <xdr:spPr>
        <a:xfrm flipV="1">
          <a:off x="9639300" y="16425977"/>
          <a:ext cx="838200" cy="58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85095</xdr:rowOff>
    </xdr:from>
    <xdr:ext cx="534377" cy="259045"/>
    <xdr:sp macro="" textlink="">
      <xdr:nvSpPr>
        <xdr:cNvPr id="468" name="土木費平均値テキスト"/>
        <xdr:cNvSpPr txBox="1"/>
      </xdr:nvSpPr>
      <xdr:spPr>
        <a:xfrm>
          <a:off x="10528300" y="165442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106668</xdr:rowOff>
    </xdr:from>
    <xdr:to>
      <xdr:col>55</xdr:col>
      <xdr:colOff>50800</xdr:colOff>
      <xdr:row>97</xdr:row>
      <xdr:rowOff>36818</xdr:rowOff>
    </xdr:to>
    <xdr:sp macro="" textlink="">
      <xdr:nvSpPr>
        <xdr:cNvPr id="469" name="フローチャート: 判断 468"/>
        <xdr:cNvSpPr/>
      </xdr:nvSpPr>
      <xdr:spPr>
        <a:xfrm>
          <a:off x="10426700" y="1656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10630</xdr:rowOff>
    </xdr:from>
    <xdr:to>
      <xdr:col>50</xdr:col>
      <xdr:colOff>114300</xdr:colOff>
      <xdr:row>96</xdr:row>
      <xdr:rowOff>25705</xdr:rowOff>
    </xdr:to>
    <xdr:cxnSp macro="">
      <xdr:nvCxnSpPr>
        <xdr:cNvPr id="470" name="直線コネクタ 469"/>
        <xdr:cNvCxnSpPr/>
      </xdr:nvCxnSpPr>
      <xdr:spPr>
        <a:xfrm>
          <a:off x="8750300" y="16469830"/>
          <a:ext cx="889000" cy="15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146659</xdr:rowOff>
    </xdr:from>
    <xdr:to>
      <xdr:col>50</xdr:col>
      <xdr:colOff>165100</xdr:colOff>
      <xdr:row>97</xdr:row>
      <xdr:rowOff>76809</xdr:rowOff>
    </xdr:to>
    <xdr:sp macro="" textlink="">
      <xdr:nvSpPr>
        <xdr:cNvPr id="471" name="フローチャート: 判断 470"/>
        <xdr:cNvSpPr/>
      </xdr:nvSpPr>
      <xdr:spPr>
        <a:xfrm>
          <a:off x="9588500" y="16605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67936</xdr:rowOff>
    </xdr:from>
    <xdr:ext cx="534377" cy="259045"/>
    <xdr:sp macro="" textlink="">
      <xdr:nvSpPr>
        <xdr:cNvPr id="472" name="テキスト ボックス 471"/>
        <xdr:cNvSpPr txBox="1"/>
      </xdr:nvSpPr>
      <xdr:spPr>
        <a:xfrm>
          <a:off x="9372111" y="16698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10630</xdr:rowOff>
    </xdr:from>
    <xdr:to>
      <xdr:col>45</xdr:col>
      <xdr:colOff>177800</xdr:colOff>
      <xdr:row>96</xdr:row>
      <xdr:rowOff>89954</xdr:rowOff>
    </xdr:to>
    <xdr:cxnSp macro="">
      <xdr:nvCxnSpPr>
        <xdr:cNvPr id="473" name="直線コネクタ 472"/>
        <xdr:cNvCxnSpPr/>
      </xdr:nvCxnSpPr>
      <xdr:spPr>
        <a:xfrm flipV="1">
          <a:off x="7861300" y="16469830"/>
          <a:ext cx="889000" cy="79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127851</xdr:rowOff>
    </xdr:from>
    <xdr:to>
      <xdr:col>46</xdr:col>
      <xdr:colOff>38100</xdr:colOff>
      <xdr:row>97</xdr:row>
      <xdr:rowOff>58001</xdr:rowOff>
    </xdr:to>
    <xdr:sp macro="" textlink="">
      <xdr:nvSpPr>
        <xdr:cNvPr id="474" name="フローチャート: 判断 473"/>
        <xdr:cNvSpPr/>
      </xdr:nvSpPr>
      <xdr:spPr>
        <a:xfrm>
          <a:off x="8699500" y="1658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49128</xdr:rowOff>
    </xdr:from>
    <xdr:ext cx="534377" cy="259045"/>
    <xdr:sp macro="" textlink="">
      <xdr:nvSpPr>
        <xdr:cNvPr id="475" name="テキスト ボックス 474"/>
        <xdr:cNvSpPr txBox="1"/>
      </xdr:nvSpPr>
      <xdr:spPr>
        <a:xfrm>
          <a:off x="8483111" y="16679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57162</xdr:rowOff>
    </xdr:from>
    <xdr:to>
      <xdr:col>41</xdr:col>
      <xdr:colOff>50800</xdr:colOff>
      <xdr:row>96</xdr:row>
      <xdr:rowOff>89954</xdr:rowOff>
    </xdr:to>
    <xdr:cxnSp macro="">
      <xdr:nvCxnSpPr>
        <xdr:cNvPr id="476" name="直線コネクタ 475"/>
        <xdr:cNvCxnSpPr/>
      </xdr:nvCxnSpPr>
      <xdr:spPr>
        <a:xfrm>
          <a:off x="6972300" y="16516362"/>
          <a:ext cx="889000" cy="32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129984</xdr:rowOff>
    </xdr:from>
    <xdr:to>
      <xdr:col>41</xdr:col>
      <xdr:colOff>101600</xdr:colOff>
      <xdr:row>97</xdr:row>
      <xdr:rowOff>60134</xdr:rowOff>
    </xdr:to>
    <xdr:sp macro="" textlink="">
      <xdr:nvSpPr>
        <xdr:cNvPr id="477" name="フローチャート: 判断 476"/>
        <xdr:cNvSpPr/>
      </xdr:nvSpPr>
      <xdr:spPr>
        <a:xfrm>
          <a:off x="7810500" y="16589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51261</xdr:rowOff>
    </xdr:from>
    <xdr:ext cx="534377" cy="259045"/>
    <xdr:sp macro="" textlink="">
      <xdr:nvSpPr>
        <xdr:cNvPr id="478" name="テキスト ボックス 477"/>
        <xdr:cNvSpPr txBox="1"/>
      </xdr:nvSpPr>
      <xdr:spPr>
        <a:xfrm>
          <a:off x="7594111" y="16681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117602</xdr:rowOff>
    </xdr:from>
    <xdr:to>
      <xdr:col>36</xdr:col>
      <xdr:colOff>165100</xdr:colOff>
      <xdr:row>97</xdr:row>
      <xdr:rowOff>47752</xdr:rowOff>
    </xdr:to>
    <xdr:sp macro="" textlink="">
      <xdr:nvSpPr>
        <xdr:cNvPr id="479" name="フローチャート: 判断 478"/>
        <xdr:cNvSpPr/>
      </xdr:nvSpPr>
      <xdr:spPr>
        <a:xfrm>
          <a:off x="6921500" y="16576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38879</xdr:rowOff>
    </xdr:from>
    <xdr:ext cx="534377" cy="259045"/>
    <xdr:sp macro="" textlink="">
      <xdr:nvSpPr>
        <xdr:cNvPr id="480" name="テキスト ボックス 479"/>
        <xdr:cNvSpPr txBox="1"/>
      </xdr:nvSpPr>
      <xdr:spPr>
        <a:xfrm>
          <a:off x="6705111" y="16669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87427</xdr:rowOff>
    </xdr:from>
    <xdr:to>
      <xdr:col>55</xdr:col>
      <xdr:colOff>50800</xdr:colOff>
      <xdr:row>96</xdr:row>
      <xdr:rowOff>17577</xdr:rowOff>
    </xdr:to>
    <xdr:sp macro="" textlink="">
      <xdr:nvSpPr>
        <xdr:cNvPr id="486" name="楕円 485"/>
        <xdr:cNvSpPr/>
      </xdr:nvSpPr>
      <xdr:spPr>
        <a:xfrm>
          <a:off x="10426700" y="16375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110304</xdr:rowOff>
    </xdr:from>
    <xdr:ext cx="534377" cy="259045"/>
    <xdr:sp macro="" textlink="">
      <xdr:nvSpPr>
        <xdr:cNvPr id="487" name="土木費該当値テキスト"/>
        <xdr:cNvSpPr txBox="1"/>
      </xdr:nvSpPr>
      <xdr:spPr>
        <a:xfrm>
          <a:off x="10528300" y="16226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146355</xdr:rowOff>
    </xdr:from>
    <xdr:to>
      <xdr:col>50</xdr:col>
      <xdr:colOff>165100</xdr:colOff>
      <xdr:row>96</xdr:row>
      <xdr:rowOff>76505</xdr:rowOff>
    </xdr:to>
    <xdr:sp macro="" textlink="">
      <xdr:nvSpPr>
        <xdr:cNvPr id="488" name="楕円 487"/>
        <xdr:cNvSpPr/>
      </xdr:nvSpPr>
      <xdr:spPr>
        <a:xfrm>
          <a:off x="9588500" y="16434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93032</xdr:rowOff>
    </xdr:from>
    <xdr:ext cx="534377" cy="259045"/>
    <xdr:sp macro="" textlink="">
      <xdr:nvSpPr>
        <xdr:cNvPr id="489" name="テキスト ボックス 488"/>
        <xdr:cNvSpPr txBox="1"/>
      </xdr:nvSpPr>
      <xdr:spPr>
        <a:xfrm>
          <a:off x="9372111" y="16209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131280</xdr:rowOff>
    </xdr:from>
    <xdr:to>
      <xdr:col>46</xdr:col>
      <xdr:colOff>38100</xdr:colOff>
      <xdr:row>96</xdr:row>
      <xdr:rowOff>61430</xdr:rowOff>
    </xdr:to>
    <xdr:sp macro="" textlink="">
      <xdr:nvSpPr>
        <xdr:cNvPr id="490" name="楕円 489"/>
        <xdr:cNvSpPr/>
      </xdr:nvSpPr>
      <xdr:spPr>
        <a:xfrm>
          <a:off x="8699500" y="1641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77957</xdr:rowOff>
    </xdr:from>
    <xdr:ext cx="534377" cy="259045"/>
    <xdr:sp macro="" textlink="">
      <xdr:nvSpPr>
        <xdr:cNvPr id="491" name="テキスト ボックス 490"/>
        <xdr:cNvSpPr txBox="1"/>
      </xdr:nvSpPr>
      <xdr:spPr>
        <a:xfrm>
          <a:off x="8483111" y="16194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39154</xdr:rowOff>
    </xdr:from>
    <xdr:to>
      <xdr:col>41</xdr:col>
      <xdr:colOff>101600</xdr:colOff>
      <xdr:row>96</xdr:row>
      <xdr:rowOff>140754</xdr:rowOff>
    </xdr:to>
    <xdr:sp macro="" textlink="">
      <xdr:nvSpPr>
        <xdr:cNvPr id="492" name="楕円 491"/>
        <xdr:cNvSpPr/>
      </xdr:nvSpPr>
      <xdr:spPr>
        <a:xfrm>
          <a:off x="7810500" y="16498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157281</xdr:rowOff>
    </xdr:from>
    <xdr:ext cx="534377" cy="259045"/>
    <xdr:sp macro="" textlink="">
      <xdr:nvSpPr>
        <xdr:cNvPr id="493" name="テキスト ボックス 492"/>
        <xdr:cNvSpPr txBox="1"/>
      </xdr:nvSpPr>
      <xdr:spPr>
        <a:xfrm>
          <a:off x="7594111" y="16273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6362</xdr:rowOff>
    </xdr:from>
    <xdr:to>
      <xdr:col>36</xdr:col>
      <xdr:colOff>165100</xdr:colOff>
      <xdr:row>96</xdr:row>
      <xdr:rowOff>107962</xdr:rowOff>
    </xdr:to>
    <xdr:sp macro="" textlink="">
      <xdr:nvSpPr>
        <xdr:cNvPr id="494" name="楕円 493"/>
        <xdr:cNvSpPr/>
      </xdr:nvSpPr>
      <xdr:spPr>
        <a:xfrm>
          <a:off x="6921500" y="16465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124489</xdr:rowOff>
    </xdr:from>
    <xdr:ext cx="534377" cy="259045"/>
    <xdr:sp macro="" textlink="">
      <xdr:nvSpPr>
        <xdr:cNvPr id="495" name="テキスト ボックス 494"/>
        <xdr:cNvSpPr txBox="1"/>
      </xdr:nvSpPr>
      <xdr:spPr>
        <a:xfrm>
          <a:off x="6705111" y="16240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6" name="テキスト ボックス 505"/>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7" name="直線コネクタ 506"/>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8" name="テキスト ボックス 507"/>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9" name="直線コネクタ 508"/>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0" name="テキスト ボックス 509"/>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1" name="直線コネクタ 510"/>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2" name="テキスト ボックス 511"/>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3" name="直線コネクタ 512"/>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4" name="テキスト ボックス 513"/>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5" name="直線コネクタ 514"/>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6" name="テキスト ボックス 515"/>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7" name="直線コネクタ 516"/>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8" name="テキスト ボックス 517"/>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9"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45022</xdr:rowOff>
    </xdr:from>
    <xdr:to>
      <xdr:col>85</xdr:col>
      <xdr:colOff>126364</xdr:colOff>
      <xdr:row>38</xdr:row>
      <xdr:rowOff>162217</xdr:rowOff>
    </xdr:to>
    <xdr:cxnSp macro="">
      <xdr:nvCxnSpPr>
        <xdr:cNvPr id="520" name="直線コネクタ 519"/>
        <xdr:cNvCxnSpPr/>
      </xdr:nvCxnSpPr>
      <xdr:spPr>
        <a:xfrm flipV="1">
          <a:off x="16317595" y="5359972"/>
          <a:ext cx="1269" cy="1317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166044</xdr:rowOff>
    </xdr:from>
    <xdr:ext cx="534377" cy="259045"/>
    <xdr:sp macro="" textlink="">
      <xdr:nvSpPr>
        <xdr:cNvPr id="521" name="消防費最小値テキスト"/>
        <xdr:cNvSpPr txBox="1"/>
      </xdr:nvSpPr>
      <xdr:spPr>
        <a:xfrm>
          <a:off x="16370300" y="6681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162217</xdr:rowOff>
    </xdr:from>
    <xdr:to>
      <xdr:col>86</xdr:col>
      <xdr:colOff>25400</xdr:colOff>
      <xdr:row>38</xdr:row>
      <xdr:rowOff>162217</xdr:rowOff>
    </xdr:to>
    <xdr:cxnSp macro="">
      <xdr:nvCxnSpPr>
        <xdr:cNvPr id="522" name="直線コネクタ 521"/>
        <xdr:cNvCxnSpPr/>
      </xdr:nvCxnSpPr>
      <xdr:spPr>
        <a:xfrm>
          <a:off x="16230600" y="6677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163149</xdr:rowOff>
    </xdr:from>
    <xdr:ext cx="534377" cy="259045"/>
    <xdr:sp macro="" textlink="">
      <xdr:nvSpPr>
        <xdr:cNvPr id="523" name="消防費最大値テキスト"/>
        <xdr:cNvSpPr txBox="1"/>
      </xdr:nvSpPr>
      <xdr:spPr>
        <a:xfrm>
          <a:off x="16370300" y="5135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45,985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45022</xdr:rowOff>
    </xdr:from>
    <xdr:to>
      <xdr:col>86</xdr:col>
      <xdr:colOff>25400</xdr:colOff>
      <xdr:row>31</xdr:row>
      <xdr:rowOff>45022</xdr:rowOff>
    </xdr:to>
    <xdr:cxnSp macro="">
      <xdr:nvCxnSpPr>
        <xdr:cNvPr id="524" name="直線コネクタ 523"/>
        <xdr:cNvCxnSpPr/>
      </xdr:nvCxnSpPr>
      <xdr:spPr>
        <a:xfrm>
          <a:off x="16230600" y="5359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32</xdr:row>
      <xdr:rowOff>53365</xdr:rowOff>
    </xdr:from>
    <xdr:to>
      <xdr:col>85</xdr:col>
      <xdr:colOff>127000</xdr:colOff>
      <xdr:row>34</xdr:row>
      <xdr:rowOff>6655</xdr:rowOff>
    </xdr:to>
    <xdr:cxnSp macro="">
      <xdr:nvCxnSpPr>
        <xdr:cNvPr id="525" name="直線コネクタ 524"/>
        <xdr:cNvCxnSpPr/>
      </xdr:nvCxnSpPr>
      <xdr:spPr>
        <a:xfrm flipV="1">
          <a:off x="15481300" y="5539765"/>
          <a:ext cx="838200" cy="296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120819</xdr:rowOff>
    </xdr:from>
    <xdr:ext cx="534377" cy="259045"/>
    <xdr:sp macro="" textlink="">
      <xdr:nvSpPr>
        <xdr:cNvPr id="526" name="消防費平均値テキスト"/>
        <xdr:cNvSpPr txBox="1"/>
      </xdr:nvSpPr>
      <xdr:spPr>
        <a:xfrm>
          <a:off x="16370300" y="61215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142392</xdr:rowOff>
    </xdr:from>
    <xdr:to>
      <xdr:col>85</xdr:col>
      <xdr:colOff>177800</xdr:colOff>
      <xdr:row>36</xdr:row>
      <xdr:rowOff>72542</xdr:rowOff>
    </xdr:to>
    <xdr:sp macro="" textlink="">
      <xdr:nvSpPr>
        <xdr:cNvPr id="527" name="フローチャート: 判断 526"/>
        <xdr:cNvSpPr/>
      </xdr:nvSpPr>
      <xdr:spPr>
        <a:xfrm>
          <a:off x="16268700" y="614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6655</xdr:rowOff>
    </xdr:from>
    <xdr:to>
      <xdr:col>81</xdr:col>
      <xdr:colOff>50800</xdr:colOff>
      <xdr:row>34</xdr:row>
      <xdr:rowOff>78930</xdr:rowOff>
    </xdr:to>
    <xdr:cxnSp macro="">
      <xdr:nvCxnSpPr>
        <xdr:cNvPr id="528" name="直線コネクタ 527"/>
        <xdr:cNvCxnSpPr/>
      </xdr:nvCxnSpPr>
      <xdr:spPr>
        <a:xfrm flipV="1">
          <a:off x="14592300" y="5835955"/>
          <a:ext cx="889000" cy="72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20549</xdr:rowOff>
    </xdr:from>
    <xdr:to>
      <xdr:col>81</xdr:col>
      <xdr:colOff>101600</xdr:colOff>
      <xdr:row>36</xdr:row>
      <xdr:rowOff>122149</xdr:rowOff>
    </xdr:to>
    <xdr:sp macro="" textlink="">
      <xdr:nvSpPr>
        <xdr:cNvPr id="529" name="フローチャート: 判断 528"/>
        <xdr:cNvSpPr/>
      </xdr:nvSpPr>
      <xdr:spPr>
        <a:xfrm>
          <a:off x="15430500" y="6192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113276</xdr:rowOff>
    </xdr:from>
    <xdr:ext cx="534377" cy="259045"/>
    <xdr:sp macro="" textlink="">
      <xdr:nvSpPr>
        <xdr:cNvPr id="530" name="テキスト ボックス 529"/>
        <xdr:cNvSpPr txBox="1"/>
      </xdr:nvSpPr>
      <xdr:spPr>
        <a:xfrm>
          <a:off x="15214111" y="6285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34</xdr:row>
      <xdr:rowOff>78930</xdr:rowOff>
    </xdr:from>
    <xdr:to>
      <xdr:col>76</xdr:col>
      <xdr:colOff>114300</xdr:colOff>
      <xdr:row>36</xdr:row>
      <xdr:rowOff>36297</xdr:rowOff>
    </xdr:to>
    <xdr:cxnSp macro="">
      <xdr:nvCxnSpPr>
        <xdr:cNvPr id="531" name="直線コネクタ 530"/>
        <xdr:cNvCxnSpPr/>
      </xdr:nvCxnSpPr>
      <xdr:spPr>
        <a:xfrm flipV="1">
          <a:off x="13703300" y="5908230"/>
          <a:ext cx="889000" cy="300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69812</xdr:rowOff>
    </xdr:from>
    <xdr:to>
      <xdr:col>76</xdr:col>
      <xdr:colOff>165100</xdr:colOff>
      <xdr:row>36</xdr:row>
      <xdr:rowOff>171412</xdr:rowOff>
    </xdr:to>
    <xdr:sp macro="" textlink="">
      <xdr:nvSpPr>
        <xdr:cNvPr id="532" name="フローチャート: 判断 531"/>
        <xdr:cNvSpPr/>
      </xdr:nvSpPr>
      <xdr:spPr>
        <a:xfrm>
          <a:off x="14541500" y="6242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162539</xdr:rowOff>
    </xdr:from>
    <xdr:ext cx="534377" cy="259045"/>
    <xdr:sp macro="" textlink="">
      <xdr:nvSpPr>
        <xdr:cNvPr id="533" name="テキスト ボックス 532"/>
        <xdr:cNvSpPr txBox="1"/>
      </xdr:nvSpPr>
      <xdr:spPr>
        <a:xfrm>
          <a:off x="14325111" y="6334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36297</xdr:rowOff>
    </xdr:from>
    <xdr:to>
      <xdr:col>71</xdr:col>
      <xdr:colOff>177800</xdr:colOff>
      <xdr:row>36</xdr:row>
      <xdr:rowOff>101714</xdr:rowOff>
    </xdr:to>
    <xdr:cxnSp macro="">
      <xdr:nvCxnSpPr>
        <xdr:cNvPr id="534" name="直線コネクタ 533"/>
        <xdr:cNvCxnSpPr/>
      </xdr:nvCxnSpPr>
      <xdr:spPr>
        <a:xfrm flipV="1">
          <a:off x="12814300" y="6208497"/>
          <a:ext cx="889000" cy="65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70764</xdr:rowOff>
    </xdr:from>
    <xdr:to>
      <xdr:col>72</xdr:col>
      <xdr:colOff>38100</xdr:colOff>
      <xdr:row>37</xdr:row>
      <xdr:rowOff>914</xdr:rowOff>
    </xdr:to>
    <xdr:sp macro="" textlink="">
      <xdr:nvSpPr>
        <xdr:cNvPr id="535" name="フローチャート: 判断 534"/>
        <xdr:cNvSpPr/>
      </xdr:nvSpPr>
      <xdr:spPr>
        <a:xfrm>
          <a:off x="13652500" y="6242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163491</xdr:rowOff>
    </xdr:from>
    <xdr:ext cx="534377" cy="259045"/>
    <xdr:sp macro="" textlink="">
      <xdr:nvSpPr>
        <xdr:cNvPr id="536" name="テキスト ボックス 535"/>
        <xdr:cNvSpPr txBox="1"/>
      </xdr:nvSpPr>
      <xdr:spPr>
        <a:xfrm>
          <a:off x="13436111" y="6335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38341</xdr:rowOff>
    </xdr:from>
    <xdr:to>
      <xdr:col>67</xdr:col>
      <xdr:colOff>101600</xdr:colOff>
      <xdr:row>36</xdr:row>
      <xdr:rowOff>139941</xdr:rowOff>
    </xdr:to>
    <xdr:sp macro="" textlink="">
      <xdr:nvSpPr>
        <xdr:cNvPr id="537" name="フローチャート: 判断 536"/>
        <xdr:cNvSpPr/>
      </xdr:nvSpPr>
      <xdr:spPr>
        <a:xfrm>
          <a:off x="12763500" y="6210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156468</xdr:rowOff>
    </xdr:from>
    <xdr:ext cx="534377" cy="259045"/>
    <xdr:sp macro="" textlink="">
      <xdr:nvSpPr>
        <xdr:cNvPr id="538" name="テキスト ボックス 537"/>
        <xdr:cNvSpPr txBox="1"/>
      </xdr:nvSpPr>
      <xdr:spPr>
        <a:xfrm>
          <a:off x="12547111" y="5985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9" name="テキスト ボックス 538"/>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0" name="テキスト ボックス 539"/>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1" name="テキスト ボックス 540"/>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2" name="テキスト ボックス 541"/>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3" name="テキスト ボックス 542"/>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32</xdr:row>
      <xdr:rowOff>2565</xdr:rowOff>
    </xdr:from>
    <xdr:to>
      <xdr:col>85</xdr:col>
      <xdr:colOff>177800</xdr:colOff>
      <xdr:row>32</xdr:row>
      <xdr:rowOff>104165</xdr:rowOff>
    </xdr:to>
    <xdr:sp macro="" textlink="">
      <xdr:nvSpPr>
        <xdr:cNvPr id="544" name="楕円 543"/>
        <xdr:cNvSpPr/>
      </xdr:nvSpPr>
      <xdr:spPr>
        <a:xfrm>
          <a:off x="16268700" y="5488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31</xdr:row>
      <xdr:rowOff>25442</xdr:rowOff>
    </xdr:from>
    <xdr:ext cx="534377" cy="259045"/>
    <xdr:sp macro="" textlink="">
      <xdr:nvSpPr>
        <xdr:cNvPr id="545" name="消防費該当値テキスト"/>
        <xdr:cNvSpPr txBox="1"/>
      </xdr:nvSpPr>
      <xdr:spPr>
        <a:xfrm>
          <a:off x="16370300" y="5340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33</xdr:row>
      <xdr:rowOff>127305</xdr:rowOff>
    </xdr:from>
    <xdr:to>
      <xdr:col>81</xdr:col>
      <xdr:colOff>101600</xdr:colOff>
      <xdr:row>34</xdr:row>
      <xdr:rowOff>57455</xdr:rowOff>
    </xdr:to>
    <xdr:sp macro="" textlink="">
      <xdr:nvSpPr>
        <xdr:cNvPr id="546" name="楕円 545"/>
        <xdr:cNvSpPr/>
      </xdr:nvSpPr>
      <xdr:spPr>
        <a:xfrm>
          <a:off x="15430500" y="5785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32</xdr:row>
      <xdr:rowOff>73982</xdr:rowOff>
    </xdr:from>
    <xdr:ext cx="534377" cy="259045"/>
    <xdr:sp macro="" textlink="">
      <xdr:nvSpPr>
        <xdr:cNvPr id="547" name="テキスト ボックス 546"/>
        <xdr:cNvSpPr txBox="1"/>
      </xdr:nvSpPr>
      <xdr:spPr>
        <a:xfrm>
          <a:off x="15214111" y="5560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34</xdr:row>
      <xdr:rowOff>28130</xdr:rowOff>
    </xdr:from>
    <xdr:to>
      <xdr:col>76</xdr:col>
      <xdr:colOff>165100</xdr:colOff>
      <xdr:row>34</xdr:row>
      <xdr:rowOff>129730</xdr:rowOff>
    </xdr:to>
    <xdr:sp macro="" textlink="">
      <xdr:nvSpPr>
        <xdr:cNvPr id="548" name="楕円 547"/>
        <xdr:cNvSpPr/>
      </xdr:nvSpPr>
      <xdr:spPr>
        <a:xfrm>
          <a:off x="14541500" y="5857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32</xdr:row>
      <xdr:rowOff>146257</xdr:rowOff>
    </xdr:from>
    <xdr:ext cx="534377" cy="259045"/>
    <xdr:sp macro="" textlink="">
      <xdr:nvSpPr>
        <xdr:cNvPr id="549" name="テキスト ボックス 548"/>
        <xdr:cNvSpPr txBox="1"/>
      </xdr:nvSpPr>
      <xdr:spPr>
        <a:xfrm>
          <a:off x="14325111" y="5632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156947</xdr:rowOff>
    </xdr:from>
    <xdr:to>
      <xdr:col>72</xdr:col>
      <xdr:colOff>38100</xdr:colOff>
      <xdr:row>36</xdr:row>
      <xdr:rowOff>87097</xdr:rowOff>
    </xdr:to>
    <xdr:sp macro="" textlink="">
      <xdr:nvSpPr>
        <xdr:cNvPr id="550" name="楕円 549"/>
        <xdr:cNvSpPr/>
      </xdr:nvSpPr>
      <xdr:spPr>
        <a:xfrm>
          <a:off x="13652500" y="6157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103624</xdr:rowOff>
    </xdr:from>
    <xdr:ext cx="534377" cy="259045"/>
    <xdr:sp macro="" textlink="">
      <xdr:nvSpPr>
        <xdr:cNvPr id="551" name="テキスト ボックス 550"/>
        <xdr:cNvSpPr txBox="1"/>
      </xdr:nvSpPr>
      <xdr:spPr>
        <a:xfrm>
          <a:off x="13436111" y="5932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50914</xdr:rowOff>
    </xdr:from>
    <xdr:to>
      <xdr:col>67</xdr:col>
      <xdr:colOff>101600</xdr:colOff>
      <xdr:row>36</xdr:row>
      <xdr:rowOff>152514</xdr:rowOff>
    </xdr:to>
    <xdr:sp macro="" textlink="">
      <xdr:nvSpPr>
        <xdr:cNvPr id="552" name="楕円 551"/>
        <xdr:cNvSpPr/>
      </xdr:nvSpPr>
      <xdr:spPr>
        <a:xfrm>
          <a:off x="12763500" y="6223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143641</xdr:rowOff>
    </xdr:from>
    <xdr:ext cx="534377" cy="259045"/>
    <xdr:sp macro="" textlink="">
      <xdr:nvSpPr>
        <xdr:cNvPr id="553" name="テキスト ボックス 552"/>
        <xdr:cNvSpPr txBox="1"/>
      </xdr:nvSpPr>
      <xdr:spPr>
        <a:xfrm>
          <a:off x="12547111" y="6315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4" name="正方形/長方形 553"/>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5" name="正方形/長方形 554"/>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6" name="正方形/長方形 555"/>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7" name="正方形/長方形 556"/>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8" name="正方形/長方形 557"/>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9" name="正方形/長方形 558"/>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0" name="正方形/長方形 559"/>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1" name="正方形/長方形 560"/>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2" name="テキスト ボックス 561"/>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3" name="直線コネクタ 562"/>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4" name="テキスト ボックス 563"/>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5" name="直線コネクタ 564"/>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6" name="テキスト ボックス 565"/>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7" name="直線コネクタ 566"/>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8" name="テキスト ボックス 567"/>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9" name="直線コネクタ 568"/>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70" name="テキスト ボックス 569"/>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71" name="直線コネクタ 570"/>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72" name="テキスト ボックス 571"/>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3" name="直線コネクタ 572"/>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4" name="テキスト ボックス 573"/>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5" name="直線コネクタ 574"/>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6" name="テキスト ボックス 575"/>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7" name="直線コネクタ 57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8" name="テキスト ボックス 577"/>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9"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88102</xdr:rowOff>
    </xdr:from>
    <xdr:to>
      <xdr:col>85</xdr:col>
      <xdr:colOff>126364</xdr:colOff>
      <xdr:row>58</xdr:row>
      <xdr:rowOff>140440</xdr:rowOff>
    </xdr:to>
    <xdr:cxnSp macro="">
      <xdr:nvCxnSpPr>
        <xdr:cNvPr id="580" name="直線コネクタ 579"/>
        <xdr:cNvCxnSpPr/>
      </xdr:nvCxnSpPr>
      <xdr:spPr>
        <a:xfrm flipV="1">
          <a:off x="16317595" y="8660602"/>
          <a:ext cx="1269" cy="14239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144267</xdr:rowOff>
    </xdr:from>
    <xdr:ext cx="534377" cy="259045"/>
    <xdr:sp macro="" textlink="">
      <xdr:nvSpPr>
        <xdr:cNvPr id="581" name="教育費最小値テキスト"/>
        <xdr:cNvSpPr txBox="1"/>
      </xdr:nvSpPr>
      <xdr:spPr>
        <a:xfrm>
          <a:off x="16370300" y="10088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140440</xdr:rowOff>
    </xdr:from>
    <xdr:to>
      <xdr:col>86</xdr:col>
      <xdr:colOff>25400</xdr:colOff>
      <xdr:row>58</xdr:row>
      <xdr:rowOff>140440</xdr:rowOff>
    </xdr:to>
    <xdr:cxnSp macro="">
      <xdr:nvCxnSpPr>
        <xdr:cNvPr id="582" name="直線コネクタ 581"/>
        <xdr:cNvCxnSpPr/>
      </xdr:nvCxnSpPr>
      <xdr:spPr>
        <a:xfrm>
          <a:off x="16230600" y="10084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34779</xdr:rowOff>
    </xdr:from>
    <xdr:ext cx="599010" cy="259045"/>
    <xdr:sp macro="" textlink="">
      <xdr:nvSpPr>
        <xdr:cNvPr id="583" name="教育費最大値テキスト"/>
        <xdr:cNvSpPr txBox="1"/>
      </xdr:nvSpPr>
      <xdr:spPr>
        <a:xfrm>
          <a:off x="16370300" y="8435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172,740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88102</xdr:rowOff>
    </xdr:from>
    <xdr:to>
      <xdr:col>86</xdr:col>
      <xdr:colOff>25400</xdr:colOff>
      <xdr:row>50</xdr:row>
      <xdr:rowOff>88102</xdr:rowOff>
    </xdr:to>
    <xdr:cxnSp macro="">
      <xdr:nvCxnSpPr>
        <xdr:cNvPr id="584" name="直線コネクタ 583"/>
        <xdr:cNvCxnSpPr/>
      </xdr:nvCxnSpPr>
      <xdr:spPr>
        <a:xfrm>
          <a:off x="16230600" y="8660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53</xdr:row>
      <xdr:rowOff>161286</xdr:rowOff>
    </xdr:from>
    <xdr:to>
      <xdr:col>85</xdr:col>
      <xdr:colOff>127000</xdr:colOff>
      <xdr:row>56</xdr:row>
      <xdr:rowOff>6862</xdr:rowOff>
    </xdr:to>
    <xdr:cxnSp macro="">
      <xdr:nvCxnSpPr>
        <xdr:cNvPr id="585" name="直線コネクタ 584"/>
        <xdr:cNvCxnSpPr/>
      </xdr:nvCxnSpPr>
      <xdr:spPr>
        <a:xfrm flipV="1">
          <a:off x="15481300" y="9248136"/>
          <a:ext cx="838200" cy="359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89567</xdr:rowOff>
    </xdr:from>
    <xdr:ext cx="534377" cy="259045"/>
    <xdr:sp macro="" textlink="">
      <xdr:nvSpPr>
        <xdr:cNvPr id="586" name="教育費平均値テキスト"/>
        <xdr:cNvSpPr txBox="1"/>
      </xdr:nvSpPr>
      <xdr:spPr>
        <a:xfrm>
          <a:off x="16370300" y="96907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111140</xdr:rowOff>
    </xdr:from>
    <xdr:to>
      <xdr:col>85</xdr:col>
      <xdr:colOff>177800</xdr:colOff>
      <xdr:row>57</xdr:row>
      <xdr:rowOff>41290</xdr:rowOff>
    </xdr:to>
    <xdr:sp macro="" textlink="">
      <xdr:nvSpPr>
        <xdr:cNvPr id="587" name="フローチャート: 判断 586"/>
        <xdr:cNvSpPr/>
      </xdr:nvSpPr>
      <xdr:spPr>
        <a:xfrm>
          <a:off x="16268700" y="9712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6862</xdr:rowOff>
    </xdr:from>
    <xdr:to>
      <xdr:col>81</xdr:col>
      <xdr:colOff>50800</xdr:colOff>
      <xdr:row>56</xdr:row>
      <xdr:rowOff>35295</xdr:rowOff>
    </xdr:to>
    <xdr:cxnSp macro="">
      <xdr:nvCxnSpPr>
        <xdr:cNvPr id="588" name="直線コネクタ 587"/>
        <xdr:cNvCxnSpPr/>
      </xdr:nvCxnSpPr>
      <xdr:spPr>
        <a:xfrm flipV="1">
          <a:off x="14592300" y="9608062"/>
          <a:ext cx="889000" cy="28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24740</xdr:rowOff>
    </xdr:from>
    <xdr:to>
      <xdr:col>81</xdr:col>
      <xdr:colOff>101600</xdr:colOff>
      <xdr:row>57</xdr:row>
      <xdr:rowOff>126340</xdr:rowOff>
    </xdr:to>
    <xdr:sp macro="" textlink="">
      <xdr:nvSpPr>
        <xdr:cNvPr id="589" name="フローチャート: 判断 588"/>
        <xdr:cNvSpPr/>
      </xdr:nvSpPr>
      <xdr:spPr>
        <a:xfrm>
          <a:off x="15430500" y="9797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117467</xdr:rowOff>
    </xdr:from>
    <xdr:ext cx="534377" cy="259045"/>
    <xdr:sp macro="" textlink="">
      <xdr:nvSpPr>
        <xdr:cNvPr id="590" name="テキスト ボックス 589"/>
        <xdr:cNvSpPr txBox="1"/>
      </xdr:nvSpPr>
      <xdr:spPr>
        <a:xfrm>
          <a:off x="15214111" y="9890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35295</xdr:rowOff>
    </xdr:from>
    <xdr:to>
      <xdr:col>76</xdr:col>
      <xdr:colOff>114300</xdr:colOff>
      <xdr:row>57</xdr:row>
      <xdr:rowOff>19021</xdr:rowOff>
    </xdr:to>
    <xdr:cxnSp macro="">
      <xdr:nvCxnSpPr>
        <xdr:cNvPr id="591" name="直線コネクタ 590"/>
        <xdr:cNvCxnSpPr/>
      </xdr:nvCxnSpPr>
      <xdr:spPr>
        <a:xfrm flipV="1">
          <a:off x="13703300" y="9636495"/>
          <a:ext cx="889000" cy="155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64636</xdr:rowOff>
    </xdr:from>
    <xdr:to>
      <xdr:col>76</xdr:col>
      <xdr:colOff>165100</xdr:colOff>
      <xdr:row>57</xdr:row>
      <xdr:rowOff>166236</xdr:rowOff>
    </xdr:to>
    <xdr:sp macro="" textlink="">
      <xdr:nvSpPr>
        <xdr:cNvPr id="592" name="フローチャート: 判断 591"/>
        <xdr:cNvSpPr/>
      </xdr:nvSpPr>
      <xdr:spPr>
        <a:xfrm>
          <a:off x="14541500" y="9837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157363</xdr:rowOff>
    </xdr:from>
    <xdr:ext cx="534377" cy="259045"/>
    <xdr:sp macro="" textlink="">
      <xdr:nvSpPr>
        <xdr:cNvPr id="593" name="テキスト ボックス 592"/>
        <xdr:cNvSpPr txBox="1"/>
      </xdr:nvSpPr>
      <xdr:spPr>
        <a:xfrm>
          <a:off x="14325111" y="9930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152175</xdr:rowOff>
    </xdr:from>
    <xdr:to>
      <xdr:col>71</xdr:col>
      <xdr:colOff>177800</xdr:colOff>
      <xdr:row>57</xdr:row>
      <xdr:rowOff>19021</xdr:rowOff>
    </xdr:to>
    <xdr:cxnSp macro="">
      <xdr:nvCxnSpPr>
        <xdr:cNvPr id="594" name="直線コネクタ 593"/>
        <xdr:cNvCxnSpPr/>
      </xdr:nvCxnSpPr>
      <xdr:spPr>
        <a:xfrm>
          <a:off x="12814300" y="9753375"/>
          <a:ext cx="889000" cy="38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60640</xdr:rowOff>
    </xdr:from>
    <xdr:to>
      <xdr:col>72</xdr:col>
      <xdr:colOff>38100</xdr:colOff>
      <xdr:row>57</xdr:row>
      <xdr:rowOff>162240</xdr:rowOff>
    </xdr:to>
    <xdr:sp macro="" textlink="">
      <xdr:nvSpPr>
        <xdr:cNvPr id="595" name="フローチャート: 判断 594"/>
        <xdr:cNvSpPr/>
      </xdr:nvSpPr>
      <xdr:spPr>
        <a:xfrm>
          <a:off x="13652500" y="983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153367</xdr:rowOff>
    </xdr:from>
    <xdr:ext cx="534377" cy="259045"/>
    <xdr:sp macro="" textlink="">
      <xdr:nvSpPr>
        <xdr:cNvPr id="596" name="テキスト ボックス 595"/>
        <xdr:cNvSpPr txBox="1"/>
      </xdr:nvSpPr>
      <xdr:spPr>
        <a:xfrm>
          <a:off x="13436111" y="9926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44683</xdr:rowOff>
    </xdr:from>
    <xdr:to>
      <xdr:col>67</xdr:col>
      <xdr:colOff>101600</xdr:colOff>
      <xdr:row>57</xdr:row>
      <xdr:rowOff>146283</xdr:rowOff>
    </xdr:to>
    <xdr:sp macro="" textlink="">
      <xdr:nvSpPr>
        <xdr:cNvPr id="597" name="フローチャート: 判断 596"/>
        <xdr:cNvSpPr/>
      </xdr:nvSpPr>
      <xdr:spPr>
        <a:xfrm>
          <a:off x="12763500" y="9817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137410</xdr:rowOff>
    </xdr:from>
    <xdr:ext cx="534377" cy="259045"/>
    <xdr:sp macro="" textlink="">
      <xdr:nvSpPr>
        <xdr:cNvPr id="598" name="テキスト ボックス 597"/>
        <xdr:cNvSpPr txBox="1"/>
      </xdr:nvSpPr>
      <xdr:spPr>
        <a:xfrm>
          <a:off x="12547111" y="9910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9" name="テキスト ボックス 59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0" name="テキスト ボックス 59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1" name="テキスト ボックス 60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2" name="テキスト ボックス 60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3" name="テキスト ボックス 60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53</xdr:row>
      <xdr:rowOff>110486</xdr:rowOff>
    </xdr:from>
    <xdr:to>
      <xdr:col>85</xdr:col>
      <xdr:colOff>177800</xdr:colOff>
      <xdr:row>54</xdr:row>
      <xdr:rowOff>40636</xdr:rowOff>
    </xdr:to>
    <xdr:sp macro="" textlink="">
      <xdr:nvSpPr>
        <xdr:cNvPr id="604" name="楕円 603"/>
        <xdr:cNvSpPr/>
      </xdr:nvSpPr>
      <xdr:spPr>
        <a:xfrm>
          <a:off x="16268700" y="9197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52</xdr:row>
      <xdr:rowOff>133363</xdr:rowOff>
    </xdr:from>
    <xdr:ext cx="599010" cy="259045"/>
    <xdr:sp macro="" textlink="">
      <xdr:nvSpPr>
        <xdr:cNvPr id="605" name="教育費該当値テキスト"/>
        <xdr:cNvSpPr txBox="1"/>
      </xdr:nvSpPr>
      <xdr:spPr>
        <a:xfrm>
          <a:off x="16370300" y="9048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127512</xdr:rowOff>
    </xdr:from>
    <xdr:to>
      <xdr:col>81</xdr:col>
      <xdr:colOff>101600</xdr:colOff>
      <xdr:row>56</xdr:row>
      <xdr:rowOff>57662</xdr:rowOff>
    </xdr:to>
    <xdr:sp macro="" textlink="">
      <xdr:nvSpPr>
        <xdr:cNvPr id="606" name="楕円 605"/>
        <xdr:cNvSpPr/>
      </xdr:nvSpPr>
      <xdr:spPr>
        <a:xfrm>
          <a:off x="15430500" y="9557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74189</xdr:rowOff>
    </xdr:from>
    <xdr:ext cx="534377" cy="259045"/>
    <xdr:sp macro="" textlink="">
      <xdr:nvSpPr>
        <xdr:cNvPr id="607" name="テキスト ボックス 606"/>
        <xdr:cNvSpPr txBox="1"/>
      </xdr:nvSpPr>
      <xdr:spPr>
        <a:xfrm>
          <a:off x="15214111" y="9332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155945</xdr:rowOff>
    </xdr:from>
    <xdr:to>
      <xdr:col>76</xdr:col>
      <xdr:colOff>165100</xdr:colOff>
      <xdr:row>56</xdr:row>
      <xdr:rowOff>86095</xdr:rowOff>
    </xdr:to>
    <xdr:sp macro="" textlink="">
      <xdr:nvSpPr>
        <xdr:cNvPr id="608" name="楕円 607"/>
        <xdr:cNvSpPr/>
      </xdr:nvSpPr>
      <xdr:spPr>
        <a:xfrm>
          <a:off x="14541500" y="9585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102622</xdr:rowOff>
    </xdr:from>
    <xdr:ext cx="534377" cy="259045"/>
    <xdr:sp macro="" textlink="">
      <xdr:nvSpPr>
        <xdr:cNvPr id="609" name="テキスト ボックス 608"/>
        <xdr:cNvSpPr txBox="1"/>
      </xdr:nvSpPr>
      <xdr:spPr>
        <a:xfrm>
          <a:off x="14325111" y="9360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139671</xdr:rowOff>
    </xdr:from>
    <xdr:to>
      <xdr:col>72</xdr:col>
      <xdr:colOff>38100</xdr:colOff>
      <xdr:row>57</xdr:row>
      <xdr:rowOff>69821</xdr:rowOff>
    </xdr:to>
    <xdr:sp macro="" textlink="">
      <xdr:nvSpPr>
        <xdr:cNvPr id="610" name="楕円 609"/>
        <xdr:cNvSpPr/>
      </xdr:nvSpPr>
      <xdr:spPr>
        <a:xfrm>
          <a:off x="13652500" y="9740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86348</xdr:rowOff>
    </xdr:from>
    <xdr:ext cx="534377" cy="259045"/>
    <xdr:sp macro="" textlink="">
      <xdr:nvSpPr>
        <xdr:cNvPr id="611" name="テキスト ボックス 610"/>
        <xdr:cNvSpPr txBox="1"/>
      </xdr:nvSpPr>
      <xdr:spPr>
        <a:xfrm>
          <a:off x="13436111" y="9516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101375</xdr:rowOff>
    </xdr:from>
    <xdr:to>
      <xdr:col>67</xdr:col>
      <xdr:colOff>101600</xdr:colOff>
      <xdr:row>57</xdr:row>
      <xdr:rowOff>31525</xdr:rowOff>
    </xdr:to>
    <xdr:sp macro="" textlink="">
      <xdr:nvSpPr>
        <xdr:cNvPr id="612" name="楕円 611"/>
        <xdr:cNvSpPr/>
      </xdr:nvSpPr>
      <xdr:spPr>
        <a:xfrm>
          <a:off x="12763500" y="970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48052</xdr:rowOff>
    </xdr:from>
    <xdr:ext cx="534377" cy="259045"/>
    <xdr:sp macro="" textlink="">
      <xdr:nvSpPr>
        <xdr:cNvPr id="613" name="テキスト ボックス 612"/>
        <xdr:cNvSpPr txBox="1"/>
      </xdr:nvSpPr>
      <xdr:spPr>
        <a:xfrm>
          <a:off x="12547111" y="9477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4" name="正方形/長方形 61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5" name="正方形/長方形 614"/>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6" name="正方形/長方形 615"/>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7" name="正方形/長方形 616"/>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8" name="正方形/長方形 617"/>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9" name="正方形/長方形 618"/>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0" name="正方形/長方形 619"/>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1" name="正方形/長方形 620"/>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2" name="テキスト ボックス 621"/>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3" name="直線コネクタ 622"/>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4" name="直線コネクタ 623"/>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5" name="テキスト ボックス 624"/>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6" name="直線コネクタ 625"/>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7" name="テキスト ボックス 626"/>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8" name="直線コネクタ 627"/>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9" name="テキスト ボックス 628"/>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30" name="直線コネクタ 629"/>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31" name="テキスト ボックス 630"/>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32" name="直線コネクタ 631"/>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33" name="テキスト ボックス 632"/>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4" name="直線コネクタ 63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5" name="テキスト ボックス 634"/>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6"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52489</xdr:rowOff>
    </xdr:from>
    <xdr:to>
      <xdr:col>85</xdr:col>
      <xdr:colOff>126364</xdr:colOff>
      <xdr:row>79</xdr:row>
      <xdr:rowOff>44450</xdr:rowOff>
    </xdr:to>
    <xdr:cxnSp macro="">
      <xdr:nvCxnSpPr>
        <xdr:cNvPr id="637" name="直線コネクタ 636"/>
        <xdr:cNvCxnSpPr/>
      </xdr:nvCxnSpPr>
      <xdr:spPr>
        <a:xfrm flipV="1">
          <a:off x="16317595" y="12053989"/>
          <a:ext cx="1269" cy="1535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8"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9" name="直線コネクタ 638"/>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170616</xdr:rowOff>
    </xdr:from>
    <xdr:ext cx="534377" cy="259045"/>
    <xdr:sp macro="" textlink="">
      <xdr:nvSpPr>
        <xdr:cNvPr id="640" name="災害復旧費最大値テキスト"/>
        <xdr:cNvSpPr txBox="1"/>
      </xdr:nvSpPr>
      <xdr:spPr>
        <a:xfrm>
          <a:off x="16370300" y="11829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40,289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52489</xdr:rowOff>
    </xdr:from>
    <xdr:to>
      <xdr:col>86</xdr:col>
      <xdr:colOff>25400</xdr:colOff>
      <xdr:row>70</xdr:row>
      <xdr:rowOff>52489</xdr:rowOff>
    </xdr:to>
    <xdr:cxnSp macro="">
      <xdr:nvCxnSpPr>
        <xdr:cNvPr id="641" name="直線コネクタ 640"/>
        <xdr:cNvCxnSpPr/>
      </xdr:nvCxnSpPr>
      <xdr:spPr>
        <a:xfrm>
          <a:off x="16230600" y="12053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134365</xdr:rowOff>
    </xdr:from>
    <xdr:to>
      <xdr:col>85</xdr:col>
      <xdr:colOff>127000</xdr:colOff>
      <xdr:row>79</xdr:row>
      <xdr:rowOff>36640</xdr:rowOff>
    </xdr:to>
    <xdr:cxnSp macro="">
      <xdr:nvCxnSpPr>
        <xdr:cNvPr id="642" name="直線コネクタ 641"/>
        <xdr:cNvCxnSpPr/>
      </xdr:nvCxnSpPr>
      <xdr:spPr>
        <a:xfrm flipV="1">
          <a:off x="15481300" y="13507465"/>
          <a:ext cx="838200" cy="73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21556</xdr:rowOff>
    </xdr:from>
    <xdr:ext cx="469744" cy="259045"/>
    <xdr:sp macro="" textlink="">
      <xdr:nvSpPr>
        <xdr:cNvPr id="643" name="災害復旧費平均値テキスト"/>
        <xdr:cNvSpPr txBox="1"/>
      </xdr:nvSpPr>
      <xdr:spPr>
        <a:xfrm>
          <a:off x="16370300" y="132232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170129</xdr:rowOff>
    </xdr:from>
    <xdr:to>
      <xdr:col>85</xdr:col>
      <xdr:colOff>177800</xdr:colOff>
      <xdr:row>78</xdr:row>
      <xdr:rowOff>100279</xdr:rowOff>
    </xdr:to>
    <xdr:sp macro="" textlink="">
      <xdr:nvSpPr>
        <xdr:cNvPr id="644" name="フローチャート: 判断 643"/>
        <xdr:cNvSpPr/>
      </xdr:nvSpPr>
      <xdr:spPr>
        <a:xfrm>
          <a:off x="16268700" y="13371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xdr:rowOff>
    </xdr:from>
    <xdr:to>
      <xdr:col>81</xdr:col>
      <xdr:colOff>50800</xdr:colOff>
      <xdr:row>79</xdr:row>
      <xdr:rowOff>36640</xdr:rowOff>
    </xdr:to>
    <xdr:cxnSp macro="">
      <xdr:nvCxnSpPr>
        <xdr:cNvPr id="645" name="直線コネクタ 644"/>
        <xdr:cNvCxnSpPr/>
      </xdr:nvCxnSpPr>
      <xdr:spPr>
        <a:xfrm>
          <a:off x="14592300" y="13548995"/>
          <a:ext cx="889000" cy="32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12661</xdr:rowOff>
    </xdr:from>
    <xdr:to>
      <xdr:col>81</xdr:col>
      <xdr:colOff>101600</xdr:colOff>
      <xdr:row>78</xdr:row>
      <xdr:rowOff>114261</xdr:rowOff>
    </xdr:to>
    <xdr:sp macro="" textlink="">
      <xdr:nvSpPr>
        <xdr:cNvPr id="646" name="フローチャート: 判断 645"/>
        <xdr:cNvSpPr/>
      </xdr:nvSpPr>
      <xdr:spPr>
        <a:xfrm>
          <a:off x="15430500" y="13385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130788</xdr:rowOff>
    </xdr:from>
    <xdr:ext cx="469744" cy="259045"/>
    <xdr:sp macro="" textlink="">
      <xdr:nvSpPr>
        <xdr:cNvPr id="647" name="テキスト ボックス 646"/>
        <xdr:cNvSpPr txBox="1"/>
      </xdr:nvSpPr>
      <xdr:spPr>
        <a:xfrm>
          <a:off x="15246428" y="13160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xdr:rowOff>
    </xdr:from>
    <xdr:to>
      <xdr:col>76</xdr:col>
      <xdr:colOff>114300</xdr:colOff>
      <xdr:row>79</xdr:row>
      <xdr:rowOff>44450</xdr:rowOff>
    </xdr:to>
    <xdr:cxnSp macro="">
      <xdr:nvCxnSpPr>
        <xdr:cNvPr id="648" name="直線コネクタ 647"/>
        <xdr:cNvCxnSpPr/>
      </xdr:nvCxnSpPr>
      <xdr:spPr>
        <a:xfrm flipV="1">
          <a:off x="13703300" y="1354899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32513</xdr:rowOff>
    </xdr:from>
    <xdr:to>
      <xdr:col>76</xdr:col>
      <xdr:colOff>165100</xdr:colOff>
      <xdr:row>78</xdr:row>
      <xdr:rowOff>134113</xdr:rowOff>
    </xdr:to>
    <xdr:sp macro="" textlink="">
      <xdr:nvSpPr>
        <xdr:cNvPr id="649" name="フローチャート: 判断 648"/>
        <xdr:cNvSpPr/>
      </xdr:nvSpPr>
      <xdr:spPr>
        <a:xfrm>
          <a:off x="14541500" y="13405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150640</xdr:rowOff>
    </xdr:from>
    <xdr:ext cx="469744" cy="259045"/>
    <xdr:sp macro="" textlink="">
      <xdr:nvSpPr>
        <xdr:cNvPr id="650" name="テキスト ボックス 649"/>
        <xdr:cNvSpPr txBox="1"/>
      </xdr:nvSpPr>
      <xdr:spPr>
        <a:xfrm>
          <a:off x="14357428" y="13180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51" name="直線コネクタ 650"/>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9880</xdr:rowOff>
    </xdr:from>
    <xdr:to>
      <xdr:col>72</xdr:col>
      <xdr:colOff>38100</xdr:colOff>
      <xdr:row>78</xdr:row>
      <xdr:rowOff>111480</xdr:rowOff>
    </xdr:to>
    <xdr:sp macro="" textlink="">
      <xdr:nvSpPr>
        <xdr:cNvPr id="652" name="フローチャート: 判断 651"/>
        <xdr:cNvSpPr/>
      </xdr:nvSpPr>
      <xdr:spPr>
        <a:xfrm>
          <a:off x="13652500" y="13382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128007</xdr:rowOff>
    </xdr:from>
    <xdr:ext cx="469744" cy="259045"/>
    <xdr:sp macro="" textlink="">
      <xdr:nvSpPr>
        <xdr:cNvPr id="653" name="テキスト ボックス 652"/>
        <xdr:cNvSpPr txBox="1"/>
      </xdr:nvSpPr>
      <xdr:spPr>
        <a:xfrm>
          <a:off x="13468428" y="13158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90767</xdr:rowOff>
    </xdr:from>
    <xdr:to>
      <xdr:col>67</xdr:col>
      <xdr:colOff>101600</xdr:colOff>
      <xdr:row>78</xdr:row>
      <xdr:rowOff>20917</xdr:rowOff>
    </xdr:to>
    <xdr:sp macro="" textlink="">
      <xdr:nvSpPr>
        <xdr:cNvPr id="654" name="フローチャート: 判断 653"/>
        <xdr:cNvSpPr/>
      </xdr:nvSpPr>
      <xdr:spPr>
        <a:xfrm>
          <a:off x="12763500" y="13292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37444</xdr:rowOff>
    </xdr:from>
    <xdr:ext cx="469744" cy="259045"/>
    <xdr:sp macro="" textlink="">
      <xdr:nvSpPr>
        <xdr:cNvPr id="655" name="テキスト ボックス 654"/>
        <xdr:cNvSpPr txBox="1"/>
      </xdr:nvSpPr>
      <xdr:spPr>
        <a:xfrm>
          <a:off x="12579428" y="13067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6" name="テキスト ボックス 65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7" name="テキスト ボックス 65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8" name="テキスト ボックス 65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9" name="テキスト ボックス 65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0" name="テキスト ボックス 65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83565</xdr:rowOff>
    </xdr:from>
    <xdr:to>
      <xdr:col>85</xdr:col>
      <xdr:colOff>177800</xdr:colOff>
      <xdr:row>79</xdr:row>
      <xdr:rowOff>13715</xdr:rowOff>
    </xdr:to>
    <xdr:sp macro="" textlink="">
      <xdr:nvSpPr>
        <xdr:cNvPr id="661" name="楕円 660"/>
        <xdr:cNvSpPr/>
      </xdr:nvSpPr>
      <xdr:spPr>
        <a:xfrm>
          <a:off x="16268700" y="13456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169942</xdr:rowOff>
    </xdr:from>
    <xdr:ext cx="469744" cy="259045"/>
    <xdr:sp macro="" textlink="">
      <xdr:nvSpPr>
        <xdr:cNvPr id="662" name="災害復旧費該当値テキスト"/>
        <xdr:cNvSpPr txBox="1"/>
      </xdr:nvSpPr>
      <xdr:spPr>
        <a:xfrm>
          <a:off x="16370300" y="13371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157290</xdr:rowOff>
    </xdr:from>
    <xdr:to>
      <xdr:col>81</xdr:col>
      <xdr:colOff>101600</xdr:colOff>
      <xdr:row>79</xdr:row>
      <xdr:rowOff>87440</xdr:rowOff>
    </xdr:to>
    <xdr:sp macro="" textlink="">
      <xdr:nvSpPr>
        <xdr:cNvPr id="663" name="楕円 662"/>
        <xdr:cNvSpPr/>
      </xdr:nvSpPr>
      <xdr:spPr>
        <a:xfrm>
          <a:off x="15430500" y="13530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78567</xdr:rowOff>
    </xdr:from>
    <xdr:ext cx="378565" cy="259045"/>
    <xdr:sp macro="" textlink="">
      <xdr:nvSpPr>
        <xdr:cNvPr id="664" name="テキスト ボックス 663"/>
        <xdr:cNvSpPr txBox="1"/>
      </xdr:nvSpPr>
      <xdr:spPr>
        <a:xfrm>
          <a:off x="15292017" y="136231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125095</xdr:rowOff>
    </xdr:from>
    <xdr:to>
      <xdr:col>76</xdr:col>
      <xdr:colOff>165100</xdr:colOff>
      <xdr:row>79</xdr:row>
      <xdr:rowOff>55245</xdr:rowOff>
    </xdr:to>
    <xdr:sp macro="" textlink="">
      <xdr:nvSpPr>
        <xdr:cNvPr id="665" name="楕円 664"/>
        <xdr:cNvSpPr/>
      </xdr:nvSpPr>
      <xdr:spPr>
        <a:xfrm>
          <a:off x="14541500" y="13498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46372</xdr:rowOff>
    </xdr:from>
    <xdr:ext cx="469744" cy="259045"/>
    <xdr:sp macro="" textlink="">
      <xdr:nvSpPr>
        <xdr:cNvPr id="666" name="テキスト ボックス 665"/>
        <xdr:cNvSpPr txBox="1"/>
      </xdr:nvSpPr>
      <xdr:spPr>
        <a:xfrm>
          <a:off x="14357428" y="13590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67" name="楕円 666"/>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68" name="テキスト ボックス 667"/>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69" name="楕円 668"/>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70" name="テキスト ボックス 669"/>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1" name="正方形/長方形 67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2" name="正方形/長方形 67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3" name="正方形/長方形 67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4" name="正方形/長方形 67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5" name="正方形/長方形 67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6" name="正方形/長方形 67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7" name="正方形/長方形 67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8" name="正方形/長方形 67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9" name="テキスト ボックス 67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0" name="直線コネクタ 67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81" name="テキスト ボックス 680"/>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98879</xdr:rowOff>
    </xdr:from>
    <xdr:to>
      <xdr:col>89</xdr:col>
      <xdr:colOff>177800</xdr:colOff>
      <xdr:row>99</xdr:row>
      <xdr:rowOff>98879</xdr:rowOff>
    </xdr:to>
    <xdr:cxnSp macro="">
      <xdr:nvCxnSpPr>
        <xdr:cNvPr id="682" name="直線コネクタ 681"/>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128106</xdr:rowOff>
    </xdr:from>
    <xdr:ext cx="531299" cy="259045"/>
    <xdr:sp macro="" textlink="">
      <xdr:nvSpPr>
        <xdr:cNvPr id="683" name="テキスト ボックス 682"/>
        <xdr:cNvSpPr txBox="1"/>
      </xdr:nvSpPr>
      <xdr:spPr>
        <a:xfrm>
          <a:off x="11914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84" name="直線コネクタ 683"/>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85" name="テキスト ボックス 684"/>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6" name="直線コネクタ 685"/>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87" name="テキスト ボックス 686"/>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8" name="直線コネクタ 687"/>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9" name="テキスト ボックス 688"/>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90" name="直線コネクタ 689"/>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91" name="テキスト ボックス 690"/>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92" name="直線コネクタ 691"/>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93" name="テキスト ボックス 692"/>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4" name="直線コネクタ 69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5" name="テキスト ボックス 694"/>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6"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93621</xdr:rowOff>
    </xdr:from>
    <xdr:to>
      <xdr:col>85</xdr:col>
      <xdr:colOff>126364</xdr:colOff>
      <xdr:row>99</xdr:row>
      <xdr:rowOff>102846</xdr:rowOff>
    </xdr:to>
    <xdr:cxnSp macro="">
      <xdr:nvCxnSpPr>
        <xdr:cNvPr id="697" name="直線コネクタ 696"/>
        <xdr:cNvCxnSpPr/>
      </xdr:nvCxnSpPr>
      <xdr:spPr>
        <a:xfrm flipV="1">
          <a:off x="16317595" y="15524121"/>
          <a:ext cx="1269" cy="15522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106673</xdr:rowOff>
    </xdr:from>
    <xdr:ext cx="534377" cy="259045"/>
    <xdr:sp macro="" textlink="">
      <xdr:nvSpPr>
        <xdr:cNvPr id="698" name="公債費最小値テキスト"/>
        <xdr:cNvSpPr txBox="1"/>
      </xdr:nvSpPr>
      <xdr:spPr>
        <a:xfrm>
          <a:off x="16370300" y="17080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102846</xdr:rowOff>
    </xdr:from>
    <xdr:to>
      <xdr:col>86</xdr:col>
      <xdr:colOff>25400</xdr:colOff>
      <xdr:row>99</xdr:row>
      <xdr:rowOff>102846</xdr:rowOff>
    </xdr:to>
    <xdr:cxnSp macro="">
      <xdr:nvCxnSpPr>
        <xdr:cNvPr id="699" name="直線コネクタ 698"/>
        <xdr:cNvCxnSpPr/>
      </xdr:nvCxnSpPr>
      <xdr:spPr>
        <a:xfrm>
          <a:off x="16230600" y="17076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40298</xdr:rowOff>
    </xdr:from>
    <xdr:ext cx="599010" cy="259045"/>
    <xdr:sp macro="" textlink="">
      <xdr:nvSpPr>
        <xdr:cNvPr id="700" name="公債費最大値テキスト"/>
        <xdr:cNvSpPr txBox="1"/>
      </xdr:nvSpPr>
      <xdr:spPr>
        <a:xfrm>
          <a:off x="16370300" y="15299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114,822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93621</xdr:rowOff>
    </xdr:from>
    <xdr:to>
      <xdr:col>86</xdr:col>
      <xdr:colOff>25400</xdr:colOff>
      <xdr:row>90</xdr:row>
      <xdr:rowOff>93621</xdr:rowOff>
    </xdr:to>
    <xdr:cxnSp macro="">
      <xdr:nvCxnSpPr>
        <xdr:cNvPr id="701" name="直線コネクタ 700"/>
        <xdr:cNvCxnSpPr/>
      </xdr:nvCxnSpPr>
      <xdr:spPr>
        <a:xfrm>
          <a:off x="16230600" y="15524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115517</xdr:rowOff>
    </xdr:from>
    <xdr:to>
      <xdr:col>85</xdr:col>
      <xdr:colOff>127000</xdr:colOff>
      <xdr:row>96</xdr:row>
      <xdr:rowOff>29434</xdr:rowOff>
    </xdr:to>
    <xdr:cxnSp macro="">
      <xdr:nvCxnSpPr>
        <xdr:cNvPr id="702" name="直線コネクタ 701"/>
        <xdr:cNvCxnSpPr/>
      </xdr:nvCxnSpPr>
      <xdr:spPr>
        <a:xfrm flipV="1">
          <a:off x="15481300" y="16231817"/>
          <a:ext cx="838200" cy="256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104621</xdr:rowOff>
    </xdr:from>
    <xdr:ext cx="534377" cy="259045"/>
    <xdr:sp macro="" textlink="">
      <xdr:nvSpPr>
        <xdr:cNvPr id="703" name="公債費平均値テキスト"/>
        <xdr:cNvSpPr txBox="1"/>
      </xdr:nvSpPr>
      <xdr:spPr>
        <a:xfrm>
          <a:off x="16370300" y="163923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126194</xdr:rowOff>
    </xdr:from>
    <xdr:to>
      <xdr:col>85</xdr:col>
      <xdr:colOff>177800</xdr:colOff>
      <xdr:row>96</xdr:row>
      <xdr:rowOff>56344</xdr:rowOff>
    </xdr:to>
    <xdr:sp macro="" textlink="">
      <xdr:nvSpPr>
        <xdr:cNvPr id="704" name="フローチャート: 判断 703"/>
        <xdr:cNvSpPr/>
      </xdr:nvSpPr>
      <xdr:spPr>
        <a:xfrm>
          <a:off x="16268700" y="1641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159000</xdr:rowOff>
    </xdr:from>
    <xdr:to>
      <xdr:col>81</xdr:col>
      <xdr:colOff>50800</xdr:colOff>
      <xdr:row>96</xdr:row>
      <xdr:rowOff>29434</xdr:rowOff>
    </xdr:to>
    <xdr:cxnSp macro="">
      <xdr:nvCxnSpPr>
        <xdr:cNvPr id="705" name="直線コネクタ 704"/>
        <xdr:cNvCxnSpPr/>
      </xdr:nvCxnSpPr>
      <xdr:spPr>
        <a:xfrm>
          <a:off x="14592300" y="16275300"/>
          <a:ext cx="889000" cy="213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124594</xdr:rowOff>
    </xdr:from>
    <xdr:to>
      <xdr:col>81</xdr:col>
      <xdr:colOff>101600</xdr:colOff>
      <xdr:row>96</xdr:row>
      <xdr:rowOff>54744</xdr:rowOff>
    </xdr:to>
    <xdr:sp macro="" textlink="">
      <xdr:nvSpPr>
        <xdr:cNvPr id="706" name="フローチャート: 判断 705"/>
        <xdr:cNvSpPr/>
      </xdr:nvSpPr>
      <xdr:spPr>
        <a:xfrm>
          <a:off x="15430500" y="16412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71271</xdr:rowOff>
    </xdr:from>
    <xdr:ext cx="534377" cy="259045"/>
    <xdr:sp macro="" textlink="">
      <xdr:nvSpPr>
        <xdr:cNvPr id="707" name="テキスト ボックス 706"/>
        <xdr:cNvSpPr txBox="1"/>
      </xdr:nvSpPr>
      <xdr:spPr>
        <a:xfrm>
          <a:off x="15214111" y="16187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159000</xdr:rowOff>
    </xdr:from>
    <xdr:to>
      <xdr:col>76</xdr:col>
      <xdr:colOff>114300</xdr:colOff>
      <xdr:row>95</xdr:row>
      <xdr:rowOff>67870</xdr:rowOff>
    </xdr:to>
    <xdr:cxnSp macro="">
      <xdr:nvCxnSpPr>
        <xdr:cNvPr id="708" name="直線コネクタ 707"/>
        <xdr:cNvCxnSpPr/>
      </xdr:nvCxnSpPr>
      <xdr:spPr>
        <a:xfrm flipV="1">
          <a:off x="13703300" y="16275300"/>
          <a:ext cx="889000" cy="80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142963</xdr:rowOff>
    </xdr:from>
    <xdr:to>
      <xdr:col>76</xdr:col>
      <xdr:colOff>165100</xdr:colOff>
      <xdr:row>96</xdr:row>
      <xdr:rowOff>73113</xdr:rowOff>
    </xdr:to>
    <xdr:sp macro="" textlink="">
      <xdr:nvSpPr>
        <xdr:cNvPr id="709" name="フローチャート: 判断 708"/>
        <xdr:cNvSpPr/>
      </xdr:nvSpPr>
      <xdr:spPr>
        <a:xfrm>
          <a:off x="14541500" y="1643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64240</xdr:rowOff>
    </xdr:from>
    <xdr:ext cx="534377" cy="259045"/>
    <xdr:sp macro="" textlink="">
      <xdr:nvSpPr>
        <xdr:cNvPr id="710" name="テキスト ボックス 709"/>
        <xdr:cNvSpPr txBox="1"/>
      </xdr:nvSpPr>
      <xdr:spPr>
        <a:xfrm>
          <a:off x="14325111" y="16523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67870</xdr:rowOff>
    </xdr:from>
    <xdr:to>
      <xdr:col>71</xdr:col>
      <xdr:colOff>177800</xdr:colOff>
      <xdr:row>95</xdr:row>
      <xdr:rowOff>106063</xdr:rowOff>
    </xdr:to>
    <xdr:cxnSp macro="">
      <xdr:nvCxnSpPr>
        <xdr:cNvPr id="711" name="直線コネクタ 710"/>
        <xdr:cNvCxnSpPr/>
      </xdr:nvCxnSpPr>
      <xdr:spPr>
        <a:xfrm flipV="1">
          <a:off x="12814300" y="16355620"/>
          <a:ext cx="889000" cy="38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150459</xdr:rowOff>
    </xdr:from>
    <xdr:to>
      <xdr:col>72</xdr:col>
      <xdr:colOff>38100</xdr:colOff>
      <xdr:row>96</xdr:row>
      <xdr:rowOff>80609</xdr:rowOff>
    </xdr:to>
    <xdr:sp macro="" textlink="">
      <xdr:nvSpPr>
        <xdr:cNvPr id="712" name="フローチャート: 判断 711"/>
        <xdr:cNvSpPr/>
      </xdr:nvSpPr>
      <xdr:spPr>
        <a:xfrm>
          <a:off x="13652500" y="16438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71736</xdr:rowOff>
    </xdr:from>
    <xdr:ext cx="534377" cy="259045"/>
    <xdr:sp macro="" textlink="">
      <xdr:nvSpPr>
        <xdr:cNvPr id="713" name="テキスト ボックス 712"/>
        <xdr:cNvSpPr txBox="1"/>
      </xdr:nvSpPr>
      <xdr:spPr>
        <a:xfrm>
          <a:off x="13436111" y="16530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164599</xdr:rowOff>
    </xdr:from>
    <xdr:to>
      <xdr:col>67</xdr:col>
      <xdr:colOff>101600</xdr:colOff>
      <xdr:row>96</xdr:row>
      <xdr:rowOff>94749</xdr:rowOff>
    </xdr:to>
    <xdr:sp macro="" textlink="">
      <xdr:nvSpPr>
        <xdr:cNvPr id="714" name="フローチャート: 判断 713"/>
        <xdr:cNvSpPr/>
      </xdr:nvSpPr>
      <xdr:spPr>
        <a:xfrm>
          <a:off x="12763500" y="16452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85876</xdr:rowOff>
    </xdr:from>
    <xdr:ext cx="534377" cy="259045"/>
    <xdr:sp macro="" textlink="">
      <xdr:nvSpPr>
        <xdr:cNvPr id="715" name="テキスト ボックス 714"/>
        <xdr:cNvSpPr txBox="1"/>
      </xdr:nvSpPr>
      <xdr:spPr>
        <a:xfrm>
          <a:off x="12547111" y="16545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6" name="テキスト ボックス 71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7" name="テキスト ボックス 71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8" name="テキスト ボックス 71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9" name="テキスト ボックス 71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20" name="テキスト ボックス 71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64717</xdr:rowOff>
    </xdr:from>
    <xdr:to>
      <xdr:col>85</xdr:col>
      <xdr:colOff>177800</xdr:colOff>
      <xdr:row>94</xdr:row>
      <xdr:rowOff>166317</xdr:rowOff>
    </xdr:to>
    <xdr:sp macro="" textlink="">
      <xdr:nvSpPr>
        <xdr:cNvPr id="721" name="楕円 720"/>
        <xdr:cNvSpPr/>
      </xdr:nvSpPr>
      <xdr:spPr>
        <a:xfrm>
          <a:off x="16268700" y="16181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87594</xdr:rowOff>
    </xdr:from>
    <xdr:ext cx="534377" cy="259045"/>
    <xdr:sp macro="" textlink="">
      <xdr:nvSpPr>
        <xdr:cNvPr id="722" name="公債費該当値テキスト"/>
        <xdr:cNvSpPr txBox="1"/>
      </xdr:nvSpPr>
      <xdr:spPr>
        <a:xfrm>
          <a:off x="16370300" y="16032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150084</xdr:rowOff>
    </xdr:from>
    <xdr:to>
      <xdr:col>81</xdr:col>
      <xdr:colOff>101600</xdr:colOff>
      <xdr:row>96</xdr:row>
      <xdr:rowOff>80234</xdr:rowOff>
    </xdr:to>
    <xdr:sp macro="" textlink="">
      <xdr:nvSpPr>
        <xdr:cNvPr id="723" name="楕円 722"/>
        <xdr:cNvSpPr/>
      </xdr:nvSpPr>
      <xdr:spPr>
        <a:xfrm>
          <a:off x="15430500" y="16437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71361</xdr:rowOff>
    </xdr:from>
    <xdr:ext cx="534377" cy="259045"/>
    <xdr:sp macro="" textlink="">
      <xdr:nvSpPr>
        <xdr:cNvPr id="724" name="テキスト ボックス 723"/>
        <xdr:cNvSpPr txBox="1"/>
      </xdr:nvSpPr>
      <xdr:spPr>
        <a:xfrm>
          <a:off x="15214111" y="16530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108200</xdr:rowOff>
    </xdr:from>
    <xdr:to>
      <xdr:col>76</xdr:col>
      <xdr:colOff>165100</xdr:colOff>
      <xdr:row>95</xdr:row>
      <xdr:rowOff>38350</xdr:rowOff>
    </xdr:to>
    <xdr:sp macro="" textlink="">
      <xdr:nvSpPr>
        <xdr:cNvPr id="725" name="楕円 724"/>
        <xdr:cNvSpPr/>
      </xdr:nvSpPr>
      <xdr:spPr>
        <a:xfrm>
          <a:off x="14541500" y="1622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54877</xdr:rowOff>
    </xdr:from>
    <xdr:ext cx="534377" cy="259045"/>
    <xdr:sp macro="" textlink="">
      <xdr:nvSpPr>
        <xdr:cNvPr id="726" name="テキスト ボックス 725"/>
        <xdr:cNvSpPr txBox="1"/>
      </xdr:nvSpPr>
      <xdr:spPr>
        <a:xfrm>
          <a:off x="14325111" y="15999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17070</xdr:rowOff>
    </xdr:from>
    <xdr:to>
      <xdr:col>72</xdr:col>
      <xdr:colOff>38100</xdr:colOff>
      <xdr:row>95</xdr:row>
      <xdr:rowOff>118670</xdr:rowOff>
    </xdr:to>
    <xdr:sp macro="" textlink="">
      <xdr:nvSpPr>
        <xdr:cNvPr id="727" name="楕円 726"/>
        <xdr:cNvSpPr/>
      </xdr:nvSpPr>
      <xdr:spPr>
        <a:xfrm>
          <a:off x="13652500" y="1630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135197</xdr:rowOff>
    </xdr:from>
    <xdr:ext cx="534377" cy="259045"/>
    <xdr:sp macro="" textlink="">
      <xdr:nvSpPr>
        <xdr:cNvPr id="728" name="テキスト ボックス 727"/>
        <xdr:cNvSpPr txBox="1"/>
      </xdr:nvSpPr>
      <xdr:spPr>
        <a:xfrm>
          <a:off x="13436111" y="16080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55263</xdr:rowOff>
    </xdr:from>
    <xdr:to>
      <xdr:col>67</xdr:col>
      <xdr:colOff>101600</xdr:colOff>
      <xdr:row>95</xdr:row>
      <xdr:rowOff>156863</xdr:rowOff>
    </xdr:to>
    <xdr:sp macro="" textlink="">
      <xdr:nvSpPr>
        <xdr:cNvPr id="729" name="楕円 728"/>
        <xdr:cNvSpPr/>
      </xdr:nvSpPr>
      <xdr:spPr>
        <a:xfrm>
          <a:off x="12763500" y="16343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1940</xdr:rowOff>
    </xdr:from>
    <xdr:ext cx="534377" cy="259045"/>
    <xdr:sp macro="" textlink="">
      <xdr:nvSpPr>
        <xdr:cNvPr id="730" name="テキスト ボックス 729"/>
        <xdr:cNvSpPr txBox="1"/>
      </xdr:nvSpPr>
      <xdr:spPr>
        <a:xfrm>
          <a:off x="12547111" y="16118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31" name="正方形/長方形 73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32" name="正方形/長方形 73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3" name="正方形/長方形 73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4" name="正方形/長方形 73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5" name="正方形/長方形 73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6" name="正方形/長方形 73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7" name="正方形/長方形 73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8" name="正方形/長方形 73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9" name="テキスト ボックス 73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40" name="直線コネクタ 73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41" name="直線コネクタ 740"/>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42" name="テキスト ボックス 741"/>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43" name="直線コネクタ 742"/>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44" name="テキスト ボックス 743"/>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45" name="直線コネクタ 744"/>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46" name="テキスト ボックス 745"/>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47" name="直線コネクタ 746"/>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48" name="テキスト ボックス 747"/>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9" name="直線コネクタ 748"/>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50" name="テキスト ボックス 749"/>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51" name="直線コネクタ 750"/>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52" name="テキスト ボックス 751"/>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53" name="直線コネクタ 75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54" name="テキスト ボックス 753"/>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5"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25073</xdr:rowOff>
    </xdr:from>
    <xdr:to>
      <xdr:col>116</xdr:col>
      <xdr:colOff>62864</xdr:colOff>
      <xdr:row>39</xdr:row>
      <xdr:rowOff>98878</xdr:rowOff>
    </xdr:to>
    <xdr:cxnSp macro="">
      <xdr:nvCxnSpPr>
        <xdr:cNvPr id="756" name="直線コネクタ 755"/>
        <xdr:cNvCxnSpPr/>
      </xdr:nvCxnSpPr>
      <xdr:spPr>
        <a:xfrm flipV="1">
          <a:off x="22159595" y="5340023"/>
          <a:ext cx="1269" cy="14454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105499</xdr:rowOff>
    </xdr:from>
    <xdr:ext cx="249299" cy="259045"/>
    <xdr:sp macro="" textlink="">
      <xdr:nvSpPr>
        <xdr:cNvPr id="757" name="諸支出金最小値テキスト"/>
        <xdr:cNvSpPr txBox="1"/>
      </xdr:nvSpPr>
      <xdr:spPr>
        <a:xfrm>
          <a:off x="22212300" y="67920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8" name="直線コネクタ 757"/>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143200</xdr:rowOff>
    </xdr:from>
    <xdr:ext cx="469744" cy="259045"/>
    <xdr:sp macro="" textlink="">
      <xdr:nvSpPr>
        <xdr:cNvPr id="759" name="諸支出金最大値テキスト"/>
        <xdr:cNvSpPr txBox="1"/>
      </xdr:nvSpPr>
      <xdr:spPr>
        <a:xfrm>
          <a:off x="22212300" y="5115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4,426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25073</xdr:rowOff>
    </xdr:from>
    <xdr:to>
      <xdr:col>116</xdr:col>
      <xdr:colOff>152400</xdr:colOff>
      <xdr:row>31</xdr:row>
      <xdr:rowOff>25073</xdr:rowOff>
    </xdr:to>
    <xdr:cxnSp macro="">
      <xdr:nvCxnSpPr>
        <xdr:cNvPr id="760" name="直線コネクタ 759"/>
        <xdr:cNvCxnSpPr/>
      </xdr:nvCxnSpPr>
      <xdr:spPr>
        <a:xfrm>
          <a:off x="22072600" y="5340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61" name="直線コネクタ 760"/>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22950</xdr:rowOff>
    </xdr:from>
    <xdr:ext cx="378565" cy="259045"/>
    <xdr:sp macro="" textlink="">
      <xdr:nvSpPr>
        <xdr:cNvPr id="762" name="諸支出金平均値テキスト"/>
        <xdr:cNvSpPr txBox="1"/>
      </xdr:nvSpPr>
      <xdr:spPr>
        <a:xfrm>
          <a:off x="22212300" y="653805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73</xdr:rowOff>
    </xdr:from>
    <xdr:to>
      <xdr:col>116</xdr:col>
      <xdr:colOff>114300</xdr:colOff>
      <xdr:row>39</xdr:row>
      <xdr:rowOff>101673</xdr:rowOff>
    </xdr:to>
    <xdr:sp macro="" textlink="">
      <xdr:nvSpPr>
        <xdr:cNvPr id="763" name="フローチャート: 判断 762"/>
        <xdr:cNvSpPr/>
      </xdr:nvSpPr>
      <xdr:spPr>
        <a:xfrm>
          <a:off x="22110700" y="668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64" name="直線コネクタ 763"/>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146703</xdr:rowOff>
    </xdr:from>
    <xdr:to>
      <xdr:col>112</xdr:col>
      <xdr:colOff>38100</xdr:colOff>
      <xdr:row>39</xdr:row>
      <xdr:rowOff>76853</xdr:rowOff>
    </xdr:to>
    <xdr:sp macro="" textlink="">
      <xdr:nvSpPr>
        <xdr:cNvPr id="765" name="フローチャート: 判断 764"/>
        <xdr:cNvSpPr/>
      </xdr:nvSpPr>
      <xdr:spPr>
        <a:xfrm>
          <a:off x="21272500" y="6661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93380</xdr:rowOff>
    </xdr:from>
    <xdr:ext cx="378565" cy="259045"/>
    <xdr:sp macro="" textlink="">
      <xdr:nvSpPr>
        <xdr:cNvPr id="766" name="テキスト ボックス 765"/>
        <xdr:cNvSpPr txBox="1"/>
      </xdr:nvSpPr>
      <xdr:spPr>
        <a:xfrm>
          <a:off x="21134017" y="64370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67" name="直線コネクタ 766"/>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18687</xdr:rowOff>
    </xdr:from>
    <xdr:to>
      <xdr:col>107</xdr:col>
      <xdr:colOff>101600</xdr:colOff>
      <xdr:row>39</xdr:row>
      <xdr:rowOff>120287</xdr:rowOff>
    </xdr:to>
    <xdr:sp macro="" textlink="">
      <xdr:nvSpPr>
        <xdr:cNvPr id="768" name="フローチャート: 判断 767"/>
        <xdr:cNvSpPr/>
      </xdr:nvSpPr>
      <xdr:spPr>
        <a:xfrm>
          <a:off x="20383500" y="6705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136814</xdr:rowOff>
    </xdr:from>
    <xdr:ext cx="313932" cy="259045"/>
    <xdr:sp macro="" textlink="">
      <xdr:nvSpPr>
        <xdr:cNvPr id="769" name="テキスト ボックス 768"/>
        <xdr:cNvSpPr txBox="1"/>
      </xdr:nvSpPr>
      <xdr:spPr>
        <a:xfrm>
          <a:off x="20277333" y="648046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70" name="直線コネクタ 769"/>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33710</xdr:rowOff>
    </xdr:from>
    <xdr:to>
      <xdr:col>102</xdr:col>
      <xdr:colOff>165100</xdr:colOff>
      <xdr:row>39</xdr:row>
      <xdr:rowOff>135310</xdr:rowOff>
    </xdr:to>
    <xdr:sp macro="" textlink="">
      <xdr:nvSpPr>
        <xdr:cNvPr id="771" name="フローチャート: 判断 770"/>
        <xdr:cNvSpPr/>
      </xdr:nvSpPr>
      <xdr:spPr>
        <a:xfrm>
          <a:off x="19494500" y="672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151837</xdr:rowOff>
    </xdr:from>
    <xdr:ext cx="313932" cy="259045"/>
    <xdr:sp macro="" textlink="">
      <xdr:nvSpPr>
        <xdr:cNvPr id="772" name="テキスト ボックス 771"/>
        <xdr:cNvSpPr txBox="1"/>
      </xdr:nvSpPr>
      <xdr:spPr>
        <a:xfrm>
          <a:off x="19388333" y="64954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5624</xdr:rowOff>
    </xdr:from>
    <xdr:to>
      <xdr:col>98</xdr:col>
      <xdr:colOff>38100</xdr:colOff>
      <xdr:row>39</xdr:row>
      <xdr:rowOff>107224</xdr:rowOff>
    </xdr:to>
    <xdr:sp macro="" textlink="">
      <xdr:nvSpPr>
        <xdr:cNvPr id="773" name="フローチャート: 判断 772"/>
        <xdr:cNvSpPr/>
      </xdr:nvSpPr>
      <xdr:spPr>
        <a:xfrm>
          <a:off x="18605500" y="6692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123751</xdr:rowOff>
    </xdr:from>
    <xdr:ext cx="378565" cy="259045"/>
    <xdr:sp macro="" textlink="">
      <xdr:nvSpPr>
        <xdr:cNvPr id="774" name="テキスト ボックス 773"/>
        <xdr:cNvSpPr txBox="1"/>
      </xdr:nvSpPr>
      <xdr:spPr>
        <a:xfrm>
          <a:off x="18467017" y="64674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5" name="テキスト ボックス 77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6" name="テキスト ボックス 77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7" name="テキスト ボックス 77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8" name="テキスト ボックス 77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9" name="テキスト ボックス 77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80" name="楕円 779"/>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149949</xdr:rowOff>
    </xdr:from>
    <xdr:ext cx="249299" cy="259045"/>
    <xdr:sp macro="" textlink="">
      <xdr:nvSpPr>
        <xdr:cNvPr id="781" name="諸支出金該当値テキスト"/>
        <xdr:cNvSpPr txBox="1"/>
      </xdr:nvSpPr>
      <xdr:spPr>
        <a:xfrm>
          <a:off x="22212300" y="66650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82" name="楕円 781"/>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83" name="テキスト ボックス 782"/>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84" name="楕円 783"/>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85" name="テキスト ボックス 784"/>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86" name="楕円 785"/>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87" name="テキスト ボックス 786"/>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88" name="楕円 787"/>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89" name="テキスト ボックス 788"/>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90" name="正方形/長方形 78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91" name="正方形/長方形 79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92" name="正方形/長方形 79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93" name="正方形/長方形 79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94" name="正方形/長方形 79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5" name="正方形/長方形 79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6" name="正方形/長方形 79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7" name="正方形/長方形 79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8" name="テキスト ボックス 79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9" name="直線コネクタ 79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800" name="直線コネクタ 799"/>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801" name="テキスト ボックス 800"/>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2" name="直線コネクタ 80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803" name="テキスト ボックス 802"/>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4"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805" name="直線コネクタ 804"/>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6"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7" name="直線コネクタ 80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8"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9" name="直線コネクタ 80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10" name="直線コネクタ 809"/>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11"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2" name="フローチャート: 判断 811"/>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13" name="直線コネクタ 812"/>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14" name="フローチャート: 判断 813"/>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15" name="テキスト ボックス 814"/>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6" name="直線コネクタ 815"/>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7" name="フローチャート: 判断 816"/>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8" name="テキスト ボックス 817"/>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9" name="直線コネクタ 818"/>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20" name="フローチャート: 判断 819"/>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21" name="テキスト ボックス 820"/>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フローチャート: 判断 821"/>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23" name="テキスト ボックス 822"/>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4" name="テキスト ボックス 82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5" name="テキスト ボックス 82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6" name="テキスト ボックス 82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7" name="テキスト ボックス 82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8" name="テキスト ボックス 82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9" name="楕円 828"/>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30"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31" name="楕円 830"/>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32" name="テキスト ボックス 831"/>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33" name="楕円 832"/>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34" name="テキスト ボックス 833"/>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35" name="楕円 834"/>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6" name="テキスト ボックス 835"/>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7" name="楕円 836"/>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8" name="テキスト ボックス 837"/>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9" name="正方形/長方形 83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40" name="正方形/長方形 83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41" name="テキスト ボックス 84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総務費は</a:t>
          </a:r>
          <a:r>
            <a:rPr kumimoji="1" lang="en-US" altLang="ja-JP" sz="1100">
              <a:latin typeface="ＭＳ Ｐゴシック" panose="020B0600070205080204" pitchFamily="50" charset="-128"/>
              <a:ea typeface="ＭＳ Ｐゴシック" panose="020B0600070205080204" pitchFamily="50" charset="-128"/>
            </a:rPr>
            <a:t>106,959</a:t>
          </a:r>
          <a:r>
            <a:rPr kumimoji="1" lang="ja-JP" altLang="en-US" sz="1100">
              <a:latin typeface="ＭＳ Ｐゴシック" panose="020B0600070205080204" pitchFamily="50" charset="-128"/>
              <a:ea typeface="ＭＳ Ｐゴシック" panose="020B0600070205080204" pitchFamily="50" charset="-128"/>
            </a:rPr>
            <a:t>円で、前年度比</a:t>
          </a:r>
          <a:r>
            <a:rPr kumimoji="1" lang="en-US" altLang="ja-JP" sz="1100">
              <a:latin typeface="ＭＳ Ｐゴシック" panose="020B0600070205080204" pitchFamily="50" charset="-128"/>
              <a:ea typeface="ＭＳ Ｐゴシック" panose="020B0600070205080204" pitchFamily="50" charset="-128"/>
            </a:rPr>
            <a:t>22,044</a:t>
          </a:r>
          <a:r>
            <a:rPr kumimoji="1" lang="ja-JP" altLang="en-US" sz="1100">
              <a:latin typeface="ＭＳ Ｐゴシック" panose="020B0600070205080204" pitchFamily="50" charset="-128"/>
              <a:ea typeface="ＭＳ Ｐゴシック" panose="020B0600070205080204" pitchFamily="50" charset="-128"/>
            </a:rPr>
            <a:t>円の増となった。これは、後年度の臨時財政対策債償還金のための積立ておよび市有地の売払いに伴う売却収入を市債管理基金に積み立てたことが主な要因である。</a:t>
          </a:r>
        </a:p>
        <a:p>
          <a:r>
            <a:rPr kumimoji="1" lang="ja-JP" altLang="en-US" sz="1100">
              <a:latin typeface="ＭＳ Ｐゴシック" panose="020B0600070205080204" pitchFamily="50" charset="-128"/>
              <a:ea typeface="ＭＳ Ｐゴシック" panose="020B0600070205080204" pitchFamily="50" charset="-128"/>
            </a:rPr>
            <a:t>　民生費は</a:t>
          </a:r>
          <a:r>
            <a:rPr kumimoji="1" lang="en-US" altLang="ja-JP" sz="1100">
              <a:latin typeface="ＭＳ Ｐゴシック" panose="020B0600070205080204" pitchFamily="50" charset="-128"/>
              <a:ea typeface="ＭＳ Ｐゴシック" panose="020B0600070205080204" pitchFamily="50" charset="-128"/>
            </a:rPr>
            <a:t>222,625</a:t>
          </a:r>
          <a:r>
            <a:rPr kumimoji="1" lang="ja-JP" altLang="en-US" sz="1100">
              <a:latin typeface="ＭＳ Ｐゴシック" panose="020B0600070205080204" pitchFamily="50" charset="-128"/>
              <a:ea typeface="ＭＳ Ｐゴシック" panose="020B0600070205080204" pitchFamily="50" charset="-128"/>
            </a:rPr>
            <a:t>円で、前年度比</a:t>
          </a:r>
          <a:r>
            <a:rPr kumimoji="1" lang="en-US" altLang="ja-JP" sz="1100">
              <a:latin typeface="ＭＳ Ｐゴシック" panose="020B0600070205080204" pitchFamily="50" charset="-128"/>
              <a:ea typeface="ＭＳ Ｐゴシック" panose="020B0600070205080204" pitchFamily="50" charset="-128"/>
            </a:rPr>
            <a:t>13,840</a:t>
          </a:r>
          <a:r>
            <a:rPr kumimoji="1" lang="ja-JP" altLang="en-US" sz="1100">
              <a:latin typeface="ＭＳ Ｐゴシック" panose="020B0600070205080204" pitchFamily="50" charset="-128"/>
              <a:ea typeface="ＭＳ Ｐゴシック" panose="020B0600070205080204" pitchFamily="50" charset="-128"/>
            </a:rPr>
            <a:t>円の増となった。これは、定額減税調整給付金の支給および民間保育所の施設整備に対する私立保育所等整備費補助金の事業進捗に伴う増が主な要因であり、引き続き類似団体平均を大きく上回っている。</a:t>
          </a:r>
        </a:p>
        <a:p>
          <a:r>
            <a:rPr kumimoji="1" lang="ja-JP" altLang="en-US" sz="1100">
              <a:latin typeface="ＭＳ Ｐゴシック" panose="020B0600070205080204" pitchFamily="50" charset="-128"/>
              <a:ea typeface="ＭＳ Ｐゴシック" panose="020B0600070205080204" pitchFamily="50" charset="-128"/>
            </a:rPr>
            <a:t>　農林水産業費は</a:t>
          </a:r>
          <a:r>
            <a:rPr kumimoji="1" lang="en-US" altLang="ja-JP" sz="1100">
              <a:latin typeface="ＭＳ Ｐゴシック" panose="020B0600070205080204" pitchFamily="50" charset="-128"/>
              <a:ea typeface="ＭＳ Ｐゴシック" panose="020B0600070205080204" pitchFamily="50" charset="-128"/>
            </a:rPr>
            <a:t>23,790</a:t>
          </a:r>
          <a:r>
            <a:rPr kumimoji="1" lang="ja-JP" altLang="en-US" sz="1100">
              <a:latin typeface="ＭＳ Ｐゴシック" panose="020B0600070205080204" pitchFamily="50" charset="-128"/>
              <a:ea typeface="ＭＳ Ｐゴシック" panose="020B0600070205080204" pitchFamily="50" charset="-128"/>
            </a:rPr>
            <a:t>円で、前年度比</a:t>
          </a:r>
          <a:r>
            <a:rPr kumimoji="1" lang="en-US" altLang="ja-JP" sz="1100">
              <a:latin typeface="ＭＳ Ｐゴシック" panose="020B0600070205080204" pitchFamily="50" charset="-128"/>
              <a:ea typeface="ＭＳ Ｐゴシック" panose="020B0600070205080204" pitchFamily="50" charset="-128"/>
            </a:rPr>
            <a:t>3,616</a:t>
          </a:r>
          <a:r>
            <a:rPr kumimoji="1" lang="ja-JP" altLang="en-US" sz="1100">
              <a:latin typeface="ＭＳ Ｐゴシック" panose="020B0600070205080204" pitchFamily="50" charset="-128"/>
              <a:ea typeface="ＭＳ Ｐゴシック" panose="020B0600070205080204" pitchFamily="50" charset="-128"/>
            </a:rPr>
            <a:t>円の増となった。これは、団体営農業水路等長寿命化事業（池下・志賀谷地区）の事業進捗に伴う普通建設事業費が増加したことが主な要因である。</a:t>
          </a:r>
        </a:p>
        <a:p>
          <a:r>
            <a:rPr kumimoji="1" lang="ja-JP" altLang="en-US" sz="1100">
              <a:latin typeface="ＭＳ Ｐゴシック" panose="020B0600070205080204" pitchFamily="50" charset="-128"/>
              <a:ea typeface="ＭＳ Ｐゴシック" panose="020B0600070205080204" pitchFamily="50" charset="-128"/>
            </a:rPr>
            <a:t>　消防費は</a:t>
          </a:r>
          <a:r>
            <a:rPr kumimoji="1" lang="en-US" altLang="ja-JP" sz="1100">
              <a:latin typeface="ＭＳ Ｐゴシック" panose="020B0600070205080204" pitchFamily="50" charset="-128"/>
              <a:ea typeface="ＭＳ Ｐゴシック" panose="020B0600070205080204" pitchFamily="50" charset="-128"/>
            </a:rPr>
            <a:t>41,266</a:t>
          </a:r>
          <a:r>
            <a:rPr kumimoji="1" lang="ja-JP" altLang="en-US" sz="1100">
              <a:latin typeface="ＭＳ Ｐゴシック" panose="020B0600070205080204" pitchFamily="50" charset="-128"/>
              <a:ea typeface="ＭＳ Ｐゴシック" panose="020B0600070205080204" pitchFamily="50" charset="-128"/>
            </a:rPr>
            <a:t>円で、前年度比</a:t>
          </a:r>
          <a:r>
            <a:rPr kumimoji="1" lang="en-US" altLang="ja-JP" sz="1100">
              <a:latin typeface="ＭＳ Ｐゴシック" panose="020B0600070205080204" pitchFamily="50" charset="-128"/>
              <a:ea typeface="ＭＳ Ｐゴシック" panose="020B0600070205080204" pitchFamily="50" charset="-128"/>
            </a:rPr>
            <a:t>7,774</a:t>
          </a:r>
          <a:r>
            <a:rPr kumimoji="1" lang="ja-JP" altLang="en-US" sz="1100">
              <a:latin typeface="ＭＳ Ｐゴシック" panose="020B0600070205080204" pitchFamily="50" charset="-128"/>
              <a:ea typeface="ＭＳ Ｐゴシック" panose="020B0600070205080204" pitchFamily="50" charset="-128"/>
            </a:rPr>
            <a:t>円の増となった。これは、消防庁舎移転統合整備事業の事業進捗に伴う湖北地域消防組合負担金の増加が主な要因である。</a:t>
          </a:r>
        </a:p>
        <a:p>
          <a:r>
            <a:rPr kumimoji="1" lang="ja-JP" altLang="en-US" sz="1100">
              <a:latin typeface="ＭＳ Ｐゴシック" panose="020B0600070205080204" pitchFamily="50" charset="-128"/>
              <a:ea typeface="ＭＳ Ｐゴシック" panose="020B0600070205080204" pitchFamily="50" charset="-128"/>
            </a:rPr>
            <a:t>　教育費は</a:t>
          </a:r>
          <a:r>
            <a:rPr kumimoji="1" lang="en-US" altLang="ja-JP" sz="1100">
              <a:latin typeface="ＭＳ Ｐゴシック" panose="020B0600070205080204" pitchFamily="50" charset="-128"/>
              <a:ea typeface="ＭＳ Ｐゴシック" panose="020B0600070205080204" pitchFamily="50" charset="-128"/>
            </a:rPr>
            <a:t>118,767</a:t>
          </a:r>
          <a:r>
            <a:rPr kumimoji="1" lang="ja-JP" altLang="en-US" sz="1100">
              <a:latin typeface="ＭＳ Ｐゴシック" panose="020B0600070205080204" pitchFamily="50" charset="-128"/>
              <a:ea typeface="ＭＳ Ｐゴシック" panose="020B0600070205080204" pitchFamily="50" charset="-128"/>
            </a:rPr>
            <a:t>円で、前年度比</a:t>
          </a:r>
          <a:r>
            <a:rPr kumimoji="1" lang="en-US" altLang="ja-JP" sz="1100">
              <a:latin typeface="ＭＳ Ｐゴシック" panose="020B0600070205080204" pitchFamily="50" charset="-128"/>
              <a:ea typeface="ＭＳ Ｐゴシック" panose="020B0600070205080204" pitchFamily="50" charset="-128"/>
            </a:rPr>
            <a:t>33,064</a:t>
          </a:r>
          <a:r>
            <a:rPr kumimoji="1" lang="ja-JP" altLang="en-US" sz="1100">
              <a:latin typeface="ＭＳ Ｐゴシック" panose="020B0600070205080204" pitchFamily="50" charset="-128"/>
              <a:ea typeface="ＭＳ Ｐゴシック" panose="020B0600070205080204" pitchFamily="50" charset="-128"/>
            </a:rPr>
            <a:t>円の増となった。これは、坂田小学校長寿命化建築工事等の進捗に伴う事業費の増や市民交流プラザの</a:t>
          </a:r>
          <a:r>
            <a:rPr kumimoji="1" lang="en-US" altLang="ja-JP" sz="1100">
              <a:latin typeface="ＭＳ Ｐゴシック" panose="020B0600070205080204" pitchFamily="50" charset="-128"/>
              <a:ea typeface="ＭＳ Ｐゴシック" panose="020B0600070205080204" pitchFamily="50" charset="-128"/>
            </a:rPr>
            <a:t>LED</a:t>
          </a:r>
          <a:r>
            <a:rPr kumimoji="1" lang="ja-JP" altLang="en-US" sz="1100">
              <a:latin typeface="ＭＳ Ｐゴシック" panose="020B0600070205080204" pitchFamily="50" charset="-128"/>
              <a:ea typeface="ＭＳ Ｐゴシック" panose="020B0600070205080204" pitchFamily="50" charset="-128"/>
            </a:rPr>
            <a:t>化および空調改修工事に伴う事業費の増額が主な要因である。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災害復旧費は</a:t>
          </a:r>
          <a:r>
            <a:rPr kumimoji="1" lang="en-US" altLang="ja-JP" sz="1100">
              <a:latin typeface="ＭＳ Ｐゴシック" panose="020B0600070205080204" pitchFamily="50" charset="-128"/>
              <a:ea typeface="ＭＳ Ｐゴシック" panose="020B0600070205080204" pitchFamily="50" charset="-128"/>
            </a:rPr>
            <a:t>2,140</a:t>
          </a:r>
          <a:r>
            <a:rPr kumimoji="1" lang="ja-JP" altLang="en-US" sz="1100">
              <a:latin typeface="ＭＳ Ｐゴシック" panose="020B0600070205080204" pitchFamily="50" charset="-128"/>
              <a:ea typeface="ＭＳ Ｐゴシック" panose="020B0600070205080204" pitchFamily="50" charset="-128"/>
            </a:rPr>
            <a:t>円となっており、前年度比</a:t>
          </a:r>
          <a:r>
            <a:rPr kumimoji="1" lang="en-US" altLang="ja-JP" sz="1100">
              <a:latin typeface="ＭＳ Ｐゴシック" panose="020B0600070205080204" pitchFamily="50" charset="-128"/>
              <a:ea typeface="ＭＳ Ｐゴシック" panose="020B0600070205080204" pitchFamily="50" charset="-128"/>
            </a:rPr>
            <a:t>1,935</a:t>
          </a:r>
          <a:r>
            <a:rPr kumimoji="1" lang="ja-JP" altLang="en-US" sz="1100">
              <a:latin typeface="ＭＳ Ｐゴシック" panose="020B0600070205080204" pitchFamily="50" charset="-128"/>
              <a:ea typeface="ＭＳ Ｐゴシック" panose="020B0600070205080204" pitchFamily="50" charset="-128"/>
            </a:rPr>
            <a:t>円の増となった。これは、令和６年７月豪雨に伴う伊吹、上野地先の土砂災害復旧事業の皆増によるものである。</a:t>
          </a:r>
        </a:p>
        <a:p>
          <a:r>
            <a:rPr kumimoji="1" lang="ja-JP" altLang="en-US" sz="1100">
              <a:latin typeface="ＭＳ Ｐゴシック" panose="020B0600070205080204" pitchFamily="50" charset="-128"/>
              <a:ea typeface="ＭＳ Ｐゴシック" panose="020B0600070205080204" pitchFamily="50" charset="-128"/>
            </a:rPr>
            <a:t>　公債費は</a:t>
          </a:r>
          <a:r>
            <a:rPr kumimoji="1" lang="en-US" altLang="ja-JP" sz="1100">
              <a:latin typeface="ＭＳ Ｐゴシック" panose="020B0600070205080204" pitchFamily="50" charset="-128"/>
              <a:ea typeface="ＭＳ Ｐゴシック" panose="020B0600070205080204" pitchFamily="50" charset="-128"/>
            </a:rPr>
            <a:t>71,481</a:t>
          </a:r>
          <a:r>
            <a:rPr kumimoji="1" lang="ja-JP" altLang="en-US" sz="1100">
              <a:latin typeface="ＭＳ Ｐゴシック" panose="020B0600070205080204" pitchFamily="50" charset="-128"/>
              <a:ea typeface="ＭＳ Ｐゴシック" panose="020B0600070205080204" pitchFamily="50" charset="-128"/>
            </a:rPr>
            <a:t>円で、前年度比</a:t>
          </a:r>
          <a:r>
            <a:rPr kumimoji="1" lang="en-US" altLang="ja-JP" sz="1100">
              <a:latin typeface="ＭＳ Ｐゴシック" panose="020B0600070205080204" pitchFamily="50" charset="-128"/>
              <a:ea typeface="ＭＳ Ｐゴシック" panose="020B0600070205080204" pitchFamily="50" charset="-128"/>
            </a:rPr>
            <a:t>15,728</a:t>
          </a:r>
          <a:r>
            <a:rPr kumimoji="1" lang="ja-JP" altLang="en-US" sz="1100">
              <a:latin typeface="ＭＳ Ｐゴシック" panose="020B0600070205080204" pitchFamily="50" charset="-128"/>
              <a:ea typeface="ＭＳ Ｐゴシック" panose="020B0600070205080204" pitchFamily="50" charset="-128"/>
            </a:rPr>
            <a:t>円の増となった。これは、令和５年度は決算剰余金を繰上償還しなかったが、令和６年度は繰上償還を実施したことにより元金償還金が増加したことが主な要因である。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滋賀県米原市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　財政調整基金残高は、取崩しを行っておらず、運用益を財政調整基金へ積み立てたことにより増加したものの、標準財政規模が増加したことに伴い、標準財政規模比は</a:t>
          </a:r>
          <a:r>
            <a:rPr kumimoji="1" lang="en-US" altLang="ja-JP" sz="1100">
              <a:latin typeface="ＭＳ ゴシック" pitchFamily="49" charset="-128"/>
              <a:ea typeface="ＭＳ ゴシック" pitchFamily="49" charset="-128"/>
            </a:rPr>
            <a:t>0.28</a:t>
          </a:r>
          <a:r>
            <a:rPr kumimoji="1" lang="ja-JP" altLang="en-US" sz="1100">
              <a:latin typeface="ＭＳ ゴシック" pitchFamily="49" charset="-128"/>
              <a:ea typeface="ＭＳ ゴシック" pitchFamily="49" charset="-128"/>
            </a:rPr>
            <a:t>ポイント減少した。</a:t>
          </a:r>
        </a:p>
        <a:p>
          <a:r>
            <a:rPr kumimoji="1" lang="ja-JP" altLang="en-US" sz="1100">
              <a:latin typeface="ＭＳ ゴシック" pitchFamily="49" charset="-128"/>
              <a:ea typeface="ＭＳ ゴシック" pitchFamily="49" charset="-128"/>
            </a:rPr>
            <a:t>　実質収支比率は、実質収支額が</a:t>
          </a:r>
          <a:r>
            <a:rPr kumimoji="1" lang="en-US" altLang="ja-JP" sz="1100">
              <a:latin typeface="ＭＳ ゴシック" pitchFamily="49" charset="-128"/>
              <a:ea typeface="ＭＳ ゴシック" pitchFamily="49" charset="-128"/>
            </a:rPr>
            <a:t>701,572</a:t>
          </a:r>
          <a:r>
            <a:rPr kumimoji="1" lang="ja-JP" altLang="en-US" sz="1100">
              <a:latin typeface="ＭＳ ゴシック" pitchFamily="49" charset="-128"/>
              <a:ea typeface="ＭＳ ゴシック" pitchFamily="49" charset="-128"/>
            </a:rPr>
            <a:t>千円黒字で、前年度比</a:t>
          </a:r>
          <a:r>
            <a:rPr kumimoji="1" lang="en-US" altLang="ja-JP" sz="1100">
              <a:latin typeface="ＭＳ ゴシック" pitchFamily="49" charset="-128"/>
              <a:ea typeface="ＭＳ ゴシック" pitchFamily="49" charset="-128"/>
            </a:rPr>
            <a:t>130,320</a:t>
          </a:r>
          <a:r>
            <a:rPr kumimoji="1" lang="ja-JP" altLang="en-US" sz="1100">
              <a:latin typeface="ＭＳ ゴシック" pitchFamily="49" charset="-128"/>
              <a:ea typeface="ＭＳ ゴシック" pitchFamily="49" charset="-128"/>
            </a:rPr>
            <a:t>千円減少したことにより、</a:t>
          </a:r>
          <a:r>
            <a:rPr kumimoji="1" lang="en-US" altLang="ja-JP" sz="1100">
              <a:latin typeface="ＭＳ ゴシック" pitchFamily="49" charset="-128"/>
              <a:ea typeface="ＭＳ ゴシック" pitchFamily="49" charset="-128"/>
            </a:rPr>
            <a:t>1.06</a:t>
          </a:r>
          <a:r>
            <a:rPr kumimoji="1" lang="ja-JP" altLang="en-US" sz="1100">
              <a:latin typeface="ＭＳ ゴシック" pitchFamily="49" charset="-128"/>
              <a:ea typeface="ＭＳ ゴシック" pitchFamily="49" charset="-128"/>
            </a:rPr>
            <a:t>ポイント減少した。</a:t>
          </a:r>
        </a:p>
        <a:p>
          <a:r>
            <a:rPr kumimoji="1" lang="ja-JP" altLang="en-US" sz="1100">
              <a:latin typeface="ＭＳ ゴシック" pitchFamily="49" charset="-128"/>
              <a:ea typeface="ＭＳ ゴシック" pitchFamily="49" charset="-128"/>
            </a:rPr>
            <a:t>　標準財政規模に対する実質単年度収支比率の経年変化は、実質単年度収支が前年度より</a:t>
          </a:r>
          <a:r>
            <a:rPr kumimoji="1" lang="en-US" altLang="ja-JP" sz="1100">
              <a:latin typeface="ＭＳ ゴシック" pitchFamily="49" charset="-128"/>
              <a:ea typeface="ＭＳ ゴシック" pitchFamily="49" charset="-128"/>
            </a:rPr>
            <a:t>119,041</a:t>
          </a:r>
          <a:r>
            <a:rPr kumimoji="1" lang="ja-JP" altLang="en-US" sz="1100">
              <a:latin typeface="ＭＳ ゴシック" pitchFamily="49" charset="-128"/>
              <a:ea typeface="ＭＳ ゴシック" pitchFamily="49" charset="-128"/>
            </a:rPr>
            <a:t>千円減少したこと等により、</a:t>
          </a:r>
          <a:r>
            <a:rPr kumimoji="1" lang="en-US" altLang="ja-JP" sz="1100">
              <a:latin typeface="ＭＳ ゴシック" pitchFamily="49" charset="-128"/>
              <a:ea typeface="ＭＳ ゴシック" pitchFamily="49" charset="-128"/>
            </a:rPr>
            <a:t>0.93</a:t>
          </a:r>
          <a:r>
            <a:rPr kumimoji="1" lang="ja-JP" altLang="en-US" sz="1100">
              <a:latin typeface="ＭＳ ゴシック" pitchFamily="49" charset="-128"/>
              <a:ea typeface="ＭＳ ゴシック" pitchFamily="49" charset="-128"/>
            </a:rPr>
            <a:t>ポイント減少した。</a:t>
          </a:r>
        </a:p>
        <a:p>
          <a:r>
            <a:rPr kumimoji="1" lang="ja-JP" altLang="en-US" sz="1100">
              <a:latin typeface="ＭＳ ゴシック" pitchFamily="49" charset="-128"/>
              <a:ea typeface="ＭＳ ゴシック" pitchFamily="49" charset="-128"/>
            </a:rPr>
            <a:t>　普通会計全体としては、財政の健全化に向けた取組が進められており、引き続き行政コストの縮減に努める。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滋賀県米原市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今年度の決算は、合併時から引き続き、全ての会計で黒字となり、連結実質赤字比率は生じていない。</a:t>
          </a:r>
        </a:p>
        <a:p>
          <a:r>
            <a:rPr kumimoji="1" lang="ja-JP" altLang="en-US" sz="1400">
              <a:latin typeface="ＭＳ ゴシック" pitchFamily="49" charset="-128"/>
              <a:ea typeface="ＭＳ ゴシック" pitchFamily="49" charset="-128"/>
            </a:rPr>
            <a:t>　しかしながら、一般会計からの繰出金によって黒字を確保している公営企業会計等もあるため、使用料の徴収率向上のための取組を更に強化するなど収入確保を念頭に置き、独立採算の原則の下、適正な経費負担区分による財政運営、企業経営を行っていく必要がある。特に、介護保険事業特別会計については、高齢化率の上昇等による介護給付費の増加が見込まれるので、適切な保険料の設定と併せて、給付の適正化と予防施策の推進を重点的に行う必要がある。</a:t>
          </a:r>
        </a:p>
        <a:p>
          <a:r>
            <a:rPr kumimoji="1" lang="ja-JP" altLang="en-US" sz="1400">
              <a:latin typeface="ＭＳ ゴシック" pitchFamily="49" charset="-128"/>
              <a:ea typeface="ＭＳ ゴシック" pitchFamily="49" charset="-128"/>
            </a:rPr>
            <a:t>　なお、連結実質黒字額が減少した主な要因は、一般会計において繰越事業の増加により、翌年度に繰り越すべき財源が増加したことに伴い、実質収支が減少したことである。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opLeftCell="A3" workbookViewId="0">
      <selection activeCell="L3" sqref="L3:V5"/>
    </sheetView>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69"/>
      <c r="DK1" s="169"/>
      <c r="DL1" s="169"/>
      <c r="DM1" s="169"/>
      <c r="DN1" s="169"/>
      <c r="DO1" s="169"/>
    </row>
    <row r="2" spans="1:119" ht="24.75" thickBot="1" x14ac:dyDescent="0.2">
      <c r="B2" s="170" t="s">
        <v>77</v>
      </c>
      <c r="C2" s="170"/>
      <c r="D2" s="171"/>
    </row>
    <row r="3" spans="1:119" ht="18.75" customHeight="1" thickBot="1" x14ac:dyDescent="0.2">
      <c r="A3" s="169"/>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15">
      <c r="A4" s="169"/>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27319831</v>
      </c>
      <c r="BO4" s="449"/>
      <c r="BP4" s="449"/>
      <c r="BQ4" s="449"/>
      <c r="BR4" s="449"/>
      <c r="BS4" s="449"/>
      <c r="BT4" s="449"/>
      <c r="BU4" s="450"/>
      <c r="BV4" s="448">
        <v>23754128</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5.2</v>
      </c>
      <c r="CU4" s="589"/>
      <c r="CV4" s="589"/>
      <c r="CW4" s="589"/>
      <c r="CX4" s="589"/>
      <c r="CY4" s="589"/>
      <c r="CZ4" s="589"/>
      <c r="DA4" s="590"/>
      <c r="DB4" s="588">
        <v>6.3</v>
      </c>
      <c r="DC4" s="589"/>
      <c r="DD4" s="589"/>
      <c r="DE4" s="589"/>
      <c r="DF4" s="589"/>
      <c r="DG4" s="589"/>
      <c r="DH4" s="589"/>
      <c r="DI4" s="590"/>
    </row>
    <row r="5" spans="1:119" ht="18.75" customHeight="1" x14ac:dyDescent="0.15">
      <c r="A5" s="169"/>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26351933</v>
      </c>
      <c r="BO5" s="420"/>
      <c r="BP5" s="420"/>
      <c r="BQ5" s="420"/>
      <c r="BR5" s="420"/>
      <c r="BS5" s="420"/>
      <c r="BT5" s="420"/>
      <c r="BU5" s="421"/>
      <c r="BV5" s="419">
        <v>22848433</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91.9</v>
      </c>
      <c r="CU5" s="417"/>
      <c r="CV5" s="417"/>
      <c r="CW5" s="417"/>
      <c r="CX5" s="417"/>
      <c r="CY5" s="417"/>
      <c r="CZ5" s="417"/>
      <c r="DA5" s="418"/>
      <c r="DB5" s="416">
        <v>87.7</v>
      </c>
      <c r="DC5" s="417"/>
      <c r="DD5" s="417"/>
      <c r="DE5" s="417"/>
      <c r="DF5" s="417"/>
      <c r="DG5" s="417"/>
      <c r="DH5" s="417"/>
      <c r="DI5" s="418"/>
    </row>
    <row r="6" spans="1:119" ht="18.75" customHeight="1" x14ac:dyDescent="0.15">
      <c r="A6" s="169"/>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967898</v>
      </c>
      <c r="BO6" s="420"/>
      <c r="BP6" s="420"/>
      <c r="BQ6" s="420"/>
      <c r="BR6" s="420"/>
      <c r="BS6" s="420"/>
      <c r="BT6" s="420"/>
      <c r="BU6" s="421"/>
      <c r="BV6" s="419">
        <v>905695</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92.2</v>
      </c>
      <c r="CU6" s="563"/>
      <c r="CV6" s="563"/>
      <c r="CW6" s="563"/>
      <c r="CX6" s="563"/>
      <c r="CY6" s="563"/>
      <c r="CZ6" s="563"/>
      <c r="DA6" s="564"/>
      <c r="DB6" s="562">
        <v>88.4</v>
      </c>
      <c r="DC6" s="563"/>
      <c r="DD6" s="563"/>
      <c r="DE6" s="563"/>
      <c r="DF6" s="563"/>
      <c r="DG6" s="563"/>
      <c r="DH6" s="563"/>
      <c r="DI6" s="564"/>
    </row>
    <row r="7" spans="1:119" ht="18.75" customHeight="1" x14ac:dyDescent="0.15">
      <c r="A7" s="169"/>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90</v>
      </c>
      <c r="AV7" s="478"/>
      <c r="AW7" s="478"/>
      <c r="AX7" s="478"/>
      <c r="AY7" s="433" t="s">
        <v>101</v>
      </c>
      <c r="AZ7" s="434"/>
      <c r="BA7" s="434"/>
      <c r="BB7" s="434"/>
      <c r="BC7" s="434"/>
      <c r="BD7" s="434"/>
      <c r="BE7" s="434"/>
      <c r="BF7" s="434"/>
      <c r="BG7" s="434"/>
      <c r="BH7" s="434"/>
      <c r="BI7" s="434"/>
      <c r="BJ7" s="434"/>
      <c r="BK7" s="434"/>
      <c r="BL7" s="434"/>
      <c r="BM7" s="435"/>
      <c r="BN7" s="419">
        <v>266326</v>
      </c>
      <c r="BO7" s="420"/>
      <c r="BP7" s="420"/>
      <c r="BQ7" s="420"/>
      <c r="BR7" s="420"/>
      <c r="BS7" s="420"/>
      <c r="BT7" s="420"/>
      <c r="BU7" s="421"/>
      <c r="BV7" s="419">
        <v>73803</v>
      </c>
      <c r="BW7" s="420"/>
      <c r="BX7" s="420"/>
      <c r="BY7" s="420"/>
      <c r="BZ7" s="420"/>
      <c r="CA7" s="420"/>
      <c r="CB7" s="420"/>
      <c r="CC7" s="421"/>
      <c r="CD7" s="459" t="s">
        <v>102</v>
      </c>
      <c r="CE7" s="379"/>
      <c r="CF7" s="379"/>
      <c r="CG7" s="379"/>
      <c r="CH7" s="379"/>
      <c r="CI7" s="379"/>
      <c r="CJ7" s="379"/>
      <c r="CK7" s="379"/>
      <c r="CL7" s="379"/>
      <c r="CM7" s="379"/>
      <c r="CN7" s="379"/>
      <c r="CO7" s="379"/>
      <c r="CP7" s="379"/>
      <c r="CQ7" s="379"/>
      <c r="CR7" s="379"/>
      <c r="CS7" s="460"/>
      <c r="CT7" s="419">
        <v>13502750</v>
      </c>
      <c r="CU7" s="420"/>
      <c r="CV7" s="420"/>
      <c r="CW7" s="420"/>
      <c r="CX7" s="420"/>
      <c r="CY7" s="420"/>
      <c r="CZ7" s="420"/>
      <c r="DA7" s="421"/>
      <c r="DB7" s="419">
        <v>13293332</v>
      </c>
      <c r="DC7" s="420"/>
      <c r="DD7" s="420"/>
      <c r="DE7" s="420"/>
      <c r="DF7" s="420"/>
      <c r="DG7" s="420"/>
      <c r="DH7" s="420"/>
      <c r="DI7" s="421"/>
    </row>
    <row r="8" spans="1:119" ht="18.75" customHeight="1" thickBot="1" x14ac:dyDescent="0.2">
      <c r="A8" s="169"/>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103</v>
      </c>
      <c r="AN8" s="376"/>
      <c r="AO8" s="376"/>
      <c r="AP8" s="376"/>
      <c r="AQ8" s="376"/>
      <c r="AR8" s="376"/>
      <c r="AS8" s="376"/>
      <c r="AT8" s="377"/>
      <c r="AU8" s="477" t="s">
        <v>104</v>
      </c>
      <c r="AV8" s="478"/>
      <c r="AW8" s="478"/>
      <c r="AX8" s="478"/>
      <c r="AY8" s="433" t="s">
        <v>105</v>
      </c>
      <c r="AZ8" s="434"/>
      <c r="BA8" s="434"/>
      <c r="BB8" s="434"/>
      <c r="BC8" s="434"/>
      <c r="BD8" s="434"/>
      <c r="BE8" s="434"/>
      <c r="BF8" s="434"/>
      <c r="BG8" s="434"/>
      <c r="BH8" s="434"/>
      <c r="BI8" s="434"/>
      <c r="BJ8" s="434"/>
      <c r="BK8" s="434"/>
      <c r="BL8" s="434"/>
      <c r="BM8" s="435"/>
      <c r="BN8" s="419">
        <v>701572</v>
      </c>
      <c r="BO8" s="420"/>
      <c r="BP8" s="420"/>
      <c r="BQ8" s="420"/>
      <c r="BR8" s="420"/>
      <c r="BS8" s="420"/>
      <c r="BT8" s="420"/>
      <c r="BU8" s="421"/>
      <c r="BV8" s="419">
        <v>831892</v>
      </c>
      <c r="BW8" s="420"/>
      <c r="BX8" s="420"/>
      <c r="BY8" s="420"/>
      <c r="BZ8" s="420"/>
      <c r="CA8" s="420"/>
      <c r="CB8" s="420"/>
      <c r="CC8" s="421"/>
      <c r="CD8" s="459" t="s">
        <v>106</v>
      </c>
      <c r="CE8" s="379"/>
      <c r="CF8" s="379"/>
      <c r="CG8" s="379"/>
      <c r="CH8" s="379"/>
      <c r="CI8" s="379"/>
      <c r="CJ8" s="379"/>
      <c r="CK8" s="379"/>
      <c r="CL8" s="379"/>
      <c r="CM8" s="379"/>
      <c r="CN8" s="379"/>
      <c r="CO8" s="379"/>
      <c r="CP8" s="379"/>
      <c r="CQ8" s="379"/>
      <c r="CR8" s="379"/>
      <c r="CS8" s="460"/>
      <c r="CT8" s="522">
        <v>0.52</v>
      </c>
      <c r="CU8" s="523"/>
      <c r="CV8" s="523"/>
      <c r="CW8" s="523"/>
      <c r="CX8" s="523"/>
      <c r="CY8" s="523"/>
      <c r="CZ8" s="523"/>
      <c r="DA8" s="524"/>
      <c r="DB8" s="522">
        <v>0.51</v>
      </c>
      <c r="DC8" s="523"/>
      <c r="DD8" s="523"/>
      <c r="DE8" s="523"/>
      <c r="DF8" s="523"/>
      <c r="DG8" s="523"/>
      <c r="DH8" s="523"/>
      <c r="DI8" s="524"/>
    </row>
    <row r="9" spans="1:119" ht="18.75" customHeight="1" thickBot="1" x14ac:dyDescent="0.2">
      <c r="A9" s="169"/>
      <c r="B9" s="551" t="s">
        <v>107</v>
      </c>
      <c r="C9" s="552"/>
      <c r="D9" s="552"/>
      <c r="E9" s="552"/>
      <c r="F9" s="552"/>
      <c r="G9" s="552"/>
      <c r="H9" s="552"/>
      <c r="I9" s="552"/>
      <c r="J9" s="552"/>
      <c r="K9" s="470"/>
      <c r="L9" s="553" t="s">
        <v>108</v>
      </c>
      <c r="M9" s="554"/>
      <c r="N9" s="554"/>
      <c r="O9" s="554"/>
      <c r="P9" s="554"/>
      <c r="Q9" s="555"/>
      <c r="R9" s="556">
        <v>37225</v>
      </c>
      <c r="S9" s="557"/>
      <c r="T9" s="557"/>
      <c r="U9" s="557"/>
      <c r="V9" s="558"/>
      <c r="W9" s="488" t="s">
        <v>109</v>
      </c>
      <c r="X9" s="489"/>
      <c r="Y9" s="489"/>
      <c r="Z9" s="489"/>
      <c r="AA9" s="489"/>
      <c r="AB9" s="489"/>
      <c r="AC9" s="489"/>
      <c r="AD9" s="489"/>
      <c r="AE9" s="489"/>
      <c r="AF9" s="489"/>
      <c r="AG9" s="489"/>
      <c r="AH9" s="489"/>
      <c r="AI9" s="489"/>
      <c r="AJ9" s="489"/>
      <c r="AK9" s="489"/>
      <c r="AL9" s="559"/>
      <c r="AM9" s="476" t="s">
        <v>110</v>
      </c>
      <c r="AN9" s="376"/>
      <c r="AO9" s="376"/>
      <c r="AP9" s="376"/>
      <c r="AQ9" s="376"/>
      <c r="AR9" s="376"/>
      <c r="AS9" s="376"/>
      <c r="AT9" s="377"/>
      <c r="AU9" s="477" t="s">
        <v>104</v>
      </c>
      <c r="AV9" s="478"/>
      <c r="AW9" s="478"/>
      <c r="AX9" s="478"/>
      <c r="AY9" s="433" t="s">
        <v>111</v>
      </c>
      <c r="AZ9" s="434"/>
      <c r="BA9" s="434"/>
      <c r="BB9" s="434"/>
      <c r="BC9" s="434"/>
      <c r="BD9" s="434"/>
      <c r="BE9" s="434"/>
      <c r="BF9" s="434"/>
      <c r="BG9" s="434"/>
      <c r="BH9" s="434"/>
      <c r="BI9" s="434"/>
      <c r="BJ9" s="434"/>
      <c r="BK9" s="434"/>
      <c r="BL9" s="434"/>
      <c r="BM9" s="435"/>
      <c r="BN9" s="419">
        <v>-130320</v>
      </c>
      <c r="BO9" s="420"/>
      <c r="BP9" s="420"/>
      <c r="BQ9" s="420"/>
      <c r="BR9" s="420"/>
      <c r="BS9" s="420"/>
      <c r="BT9" s="420"/>
      <c r="BU9" s="421"/>
      <c r="BV9" s="419">
        <v>58688</v>
      </c>
      <c r="BW9" s="420"/>
      <c r="BX9" s="420"/>
      <c r="BY9" s="420"/>
      <c r="BZ9" s="420"/>
      <c r="CA9" s="420"/>
      <c r="CB9" s="420"/>
      <c r="CC9" s="421"/>
      <c r="CD9" s="459" t="s">
        <v>112</v>
      </c>
      <c r="CE9" s="379"/>
      <c r="CF9" s="379"/>
      <c r="CG9" s="379"/>
      <c r="CH9" s="379"/>
      <c r="CI9" s="379"/>
      <c r="CJ9" s="379"/>
      <c r="CK9" s="379"/>
      <c r="CL9" s="379"/>
      <c r="CM9" s="379"/>
      <c r="CN9" s="379"/>
      <c r="CO9" s="379"/>
      <c r="CP9" s="379"/>
      <c r="CQ9" s="379"/>
      <c r="CR9" s="379"/>
      <c r="CS9" s="460"/>
      <c r="CT9" s="416">
        <v>14.9</v>
      </c>
      <c r="CU9" s="417"/>
      <c r="CV9" s="417"/>
      <c r="CW9" s="417"/>
      <c r="CX9" s="417"/>
      <c r="CY9" s="417"/>
      <c r="CZ9" s="417"/>
      <c r="DA9" s="418"/>
      <c r="DB9" s="416">
        <v>12.8</v>
      </c>
      <c r="DC9" s="417"/>
      <c r="DD9" s="417"/>
      <c r="DE9" s="417"/>
      <c r="DF9" s="417"/>
      <c r="DG9" s="417"/>
      <c r="DH9" s="417"/>
      <c r="DI9" s="418"/>
    </row>
    <row r="10" spans="1:119" ht="18.75" customHeight="1" thickBot="1" x14ac:dyDescent="0.2">
      <c r="A10" s="169"/>
      <c r="B10" s="551"/>
      <c r="C10" s="552"/>
      <c r="D10" s="552"/>
      <c r="E10" s="552"/>
      <c r="F10" s="552"/>
      <c r="G10" s="552"/>
      <c r="H10" s="552"/>
      <c r="I10" s="552"/>
      <c r="J10" s="552"/>
      <c r="K10" s="470"/>
      <c r="L10" s="375" t="s">
        <v>113</v>
      </c>
      <c r="M10" s="376"/>
      <c r="N10" s="376"/>
      <c r="O10" s="376"/>
      <c r="P10" s="376"/>
      <c r="Q10" s="377"/>
      <c r="R10" s="372">
        <v>38719</v>
      </c>
      <c r="S10" s="373"/>
      <c r="T10" s="373"/>
      <c r="U10" s="373"/>
      <c r="V10" s="432"/>
      <c r="W10" s="560"/>
      <c r="X10" s="370"/>
      <c r="Y10" s="370"/>
      <c r="Z10" s="370"/>
      <c r="AA10" s="370"/>
      <c r="AB10" s="370"/>
      <c r="AC10" s="370"/>
      <c r="AD10" s="370"/>
      <c r="AE10" s="370"/>
      <c r="AF10" s="370"/>
      <c r="AG10" s="370"/>
      <c r="AH10" s="370"/>
      <c r="AI10" s="370"/>
      <c r="AJ10" s="370"/>
      <c r="AK10" s="370"/>
      <c r="AL10" s="561"/>
      <c r="AM10" s="476" t="s">
        <v>114</v>
      </c>
      <c r="AN10" s="376"/>
      <c r="AO10" s="376"/>
      <c r="AP10" s="376"/>
      <c r="AQ10" s="376"/>
      <c r="AR10" s="376"/>
      <c r="AS10" s="376"/>
      <c r="AT10" s="377"/>
      <c r="AU10" s="477" t="s">
        <v>90</v>
      </c>
      <c r="AV10" s="478"/>
      <c r="AW10" s="478"/>
      <c r="AX10" s="478"/>
      <c r="AY10" s="433" t="s">
        <v>115</v>
      </c>
      <c r="AZ10" s="434"/>
      <c r="BA10" s="434"/>
      <c r="BB10" s="434"/>
      <c r="BC10" s="434"/>
      <c r="BD10" s="434"/>
      <c r="BE10" s="434"/>
      <c r="BF10" s="434"/>
      <c r="BG10" s="434"/>
      <c r="BH10" s="434"/>
      <c r="BI10" s="434"/>
      <c r="BJ10" s="434"/>
      <c r="BK10" s="434"/>
      <c r="BL10" s="434"/>
      <c r="BM10" s="435"/>
      <c r="BN10" s="419">
        <v>12676</v>
      </c>
      <c r="BO10" s="420"/>
      <c r="BP10" s="420"/>
      <c r="BQ10" s="420"/>
      <c r="BR10" s="420"/>
      <c r="BS10" s="420"/>
      <c r="BT10" s="420"/>
      <c r="BU10" s="421"/>
      <c r="BV10" s="419">
        <v>396342</v>
      </c>
      <c r="BW10" s="420"/>
      <c r="BX10" s="420"/>
      <c r="BY10" s="420"/>
      <c r="BZ10" s="420"/>
      <c r="CA10" s="420"/>
      <c r="CB10" s="420"/>
      <c r="CC10" s="421"/>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104</v>
      </c>
      <c r="AV11" s="478"/>
      <c r="AW11" s="478"/>
      <c r="AX11" s="478"/>
      <c r="AY11" s="433" t="s">
        <v>120</v>
      </c>
      <c r="AZ11" s="434"/>
      <c r="BA11" s="434"/>
      <c r="BB11" s="434"/>
      <c r="BC11" s="434"/>
      <c r="BD11" s="434"/>
      <c r="BE11" s="434"/>
      <c r="BF11" s="434"/>
      <c r="BG11" s="434"/>
      <c r="BH11" s="434"/>
      <c r="BI11" s="434"/>
      <c r="BJ11" s="434"/>
      <c r="BK11" s="434"/>
      <c r="BL11" s="434"/>
      <c r="BM11" s="435"/>
      <c r="BN11" s="419">
        <v>453633</v>
      </c>
      <c r="BO11" s="420"/>
      <c r="BP11" s="420"/>
      <c r="BQ11" s="420"/>
      <c r="BR11" s="420"/>
      <c r="BS11" s="420"/>
      <c r="BT11" s="420"/>
      <c r="BU11" s="421"/>
      <c r="BV11" s="419">
        <v>0</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15">
      <c r="A12" s="169"/>
      <c r="B12" s="525" t="s">
        <v>123</v>
      </c>
      <c r="C12" s="526"/>
      <c r="D12" s="526"/>
      <c r="E12" s="526"/>
      <c r="F12" s="526"/>
      <c r="G12" s="526"/>
      <c r="H12" s="526"/>
      <c r="I12" s="526"/>
      <c r="J12" s="526"/>
      <c r="K12" s="527"/>
      <c r="L12" s="534" t="s">
        <v>124</v>
      </c>
      <c r="M12" s="535"/>
      <c r="N12" s="535"/>
      <c r="O12" s="535"/>
      <c r="P12" s="535"/>
      <c r="Q12" s="536"/>
      <c r="R12" s="537">
        <v>36928</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90</v>
      </c>
      <c r="AV12" s="478"/>
      <c r="AW12" s="478"/>
      <c r="AX12" s="478"/>
      <c r="AY12" s="433" t="s">
        <v>128</v>
      </c>
      <c r="AZ12" s="434"/>
      <c r="BA12" s="434"/>
      <c r="BB12" s="434"/>
      <c r="BC12" s="434"/>
      <c r="BD12" s="434"/>
      <c r="BE12" s="434"/>
      <c r="BF12" s="434"/>
      <c r="BG12" s="434"/>
      <c r="BH12" s="434"/>
      <c r="BI12" s="434"/>
      <c r="BJ12" s="434"/>
      <c r="BK12" s="434"/>
      <c r="BL12" s="434"/>
      <c r="BM12" s="435"/>
      <c r="BN12" s="419">
        <v>0</v>
      </c>
      <c r="BO12" s="420"/>
      <c r="BP12" s="420"/>
      <c r="BQ12" s="420"/>
      <c r="BR12" s="420"/>
      <c r="BS12" s="420"/>
      <c r="BT12" s="420"/>
      <c r="BU12" s="421"/>
      <c r="BV12" s="419">
        <v>0</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15">
      <c r="A13" s="169"/>
      <c r="B13" s="528"/>
      <c r="C13" s="529"/>
      <c r="D13" s="529"/>
      <c r="E13" s="529"/>
      <c r="F13" s="529"/>
      <c r="G13" s="529"/>
      <c r="H13" s="529"/>
      <c r="I13" s="529"/>
      <c r="J13" s="529"/>
      <c r="K13" s="530"/>
      <c r="L13" s="178"/>
      <c r="M13" s="503" t="s">
        <v>130</v>
      </c>
      <c r="N13" s="504"/>
      <c r="O13" s="504"/>
      <c r="P13" s="504"/>
      <c r="Q13" s="505"/>
      <c r="R13" s="506">
        <v>36232</v>
      </c>
      <c r="S13" s="507"/>
      <c r="T13" s="507"/>
      <c r="U13" s="507"/>
      <c r="V13" s="508"/>
      <c r="W13" s="509" t="s">
        <v>131</v>
      </c>
      <c r="X13" s="405"/>
      <c r="Y13" s="405"/>
      <c r="Z13" s="405"/>
      <c r="AA13" s="405"/>
      <c r="AB13" s="406"/>
      <c r="AC13" s="372">
        <v>607</v>
      </c>
      <c r="AD13" s="373"/>
      <c r="AE13" s="373"/>
      <c r="AF13" s="373"/>
      <c r="AG13" s="374"/>
      <c r="AH13" s="372">
        <v>649</v>
      </c>
      <c r="AI13" s="373"/>
      <c r="AJ13" s="373"/>
      <c r="AK13" s="373"/>
      <c r="AL13" s="432"/>
      <c r="AM13" s="476" t="s">
        <v>132</v>
      </c>
      <c r="AN13" s="376"/>
      <c r="AO13" s="376"/>
      <c r="AP13" s="376"/>
      <c r="AQ13" s="376"/>
      <c r="AR13" s="376"/>
      <c r="AS13" s="376"/>
      <c r="AT13" s="377"/>
      <c r="AU13" s="477" t="s">
        <v>104</v>
      </c>
      <c r="AV13" s="478"/>
      <c r="AW13" s="478"/>
      <c r="AX13" s="478"/>
      <c r="AY13" s="433" t="s">
        <v>133</v>
      </c>
      <c r="AZ13" s="434"/>
      <c r="BA13" s="434"/>
      <c r="BB13" s="434"/>
      <c r="BC13" s="434"/>
      <c r="BD13" s="434"/>
      <c r="BE13" s="434"/>
      <c r="BF13" s="434"/>
      <c r="BG13" s="434"/>
      <c r="BH13" s="434"/>
      <c r="BI13" s="434"/>
      <c r="BJ13" s="434"/>
      <c r="BK13" s="434"/>
      <c r="BL13" s="434"/>
      <c r="BM13" s="435"/>
      <c r="BN13" s="419">
        <v>335989</v>
      </c>
      <c r="BO13" s="420"/>
      <c r="BP13" s="420"/>
      <c r="BQ13" s="420"/>
      <c r="BR13" s="420"/>
      <c r="BS13" s="420"/>
      <c r="BT13" s="420"/>
      <c r="BU13" s="421"/>
      <c r="BV13" s="419">
        <v>455030</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4.0999999999999996</v>
      </c>
      <c r="CU13" s="417"/>
      <c r="CV13" s="417"/>
      <c r="CW13" s="417"/>
      <c r="CX13" s="417"/>
      <c r="CY13" s="417"/>
      <c r="CZ13" s="417"/>
      <c r="DA13" s="418"/>
      <c r="DB13" s="416">
        <v>4.8</v>
      </c>
      <c r="DC13" s="417"/>
      <c r="DD13" s="417"/>
      <c r="DE13" s="417"/>
      <c r="DF13" s="417"/>
      <c r="DG13" s="417"/>
      <c r="DH13" s="417"/>
      <c r="DI13" s="418"/>
    </row>
    <row r="14" spans="1:119" ht="18.75" customHeight="1" thickBot="1" x14ac:dyDescent="0.2">
      <c r="A14" s="169"/>
      <c r="B14" s="528"/>
      <c r="C14" s="529"/>
      <c r="D14" s="529"/>
      <c r="E14" s="529"/>
      <c r="F14" s="529"/>
      <c r="G14" s="529"/>
      <c r="H14" s="529"/>
      <c r="I14" s="529"/>
      <c r="J14" s="529"/>
      <c r="K14" s="530"/>
      <c r="L14" s="493" t="s">
        <v>135</v>
      </c>
      <c r="M14" s="546"/>
      <c r="N14" s="546"/>
      <c r="O14" s="546"/>
      <c r="P14" s="546"/>
      <c r="Q14" s="547"/>
      <c r="R14" s="506">
        <v>37375</v>
      </c>
      <c r="S14" s="507"/>
      <c r="T14" s="507"/>
      <c r="U14" s="507"/>
      <c r="V14" s="508"/>
      <c r="W14" s="510"/>
      <c r="X14" s="408"/>
      <c r="Y14" s="408"/>
      <c r="Z14" s="408"/>
      <c r="AA14" s="408"/>
      <c r="AB14" s="409"/>
      <c r="AC14" s="499">
        <v>3.3</v>
      </c>
      <c r="AD14" s="500"/>
      <c r="AE14" s="500"/>
      <c r="AF14" s="500"/>
      <c r="AG14" s="501"/>
      <c r="AH14" s="499">
        <v>3.5</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t="s">
        <v>122</v>
      </c>
      <c r="CU14" s="517"/>
      <c r="CV14" s="517"/>
      <c r="CW14" s="517"/>
      <c r="CX14" s="517"/>
      <c r="CY14" s="517"/>
      <c r="CZ14" s="517"/>
      <c r="DA14" s="518"/>
      <c r="DB14" s="516" t="s">
        <v>122</v>
      </c>
      <c r="DC14" s="517"/>
      <c r="DD14" s="517"/>
      <c r="DE14" s="517"/>
      <c r="DF14" s="517"/>
      <c r="DG14" s="517"/>
      <c r="DH14" s="517"/>
      <c r="DI14" s="518"/>
    </row>
    <row r="15" spans="1:119" ht="18.75" customHeight="1" x14ac:dyDescent="0.15">
      <c r="A15" s="169"/>
      <c r="B15" s="528"/>
      <c r="C15" s="529"/>
      <c r="D15" s="529"/>
      <c r="E15" s="529"/>
      <c r="F15" s="529"/>
      <c r="G15" s="529"/>
      <c r="H15" s="529"/>
      <c r="I15" s="529"/>
      <c r="J15" s="529"/>
      <c r="K15" s="530"/>
      <c r="L15" s="178"/>
      <c r="M15" s="503" t="s">
        <v>130</v>
      </c>
      <c r="N15" s="504"/>
      <c r="O15" s="504"/>
      <c r="P15" s="504"/>
      <c r="Q15" s="505"/>
      <c r="R15" s="506">
        <v>36701</v>
      </c>
      <c r="S15" s="507"/>
      <c r="T15" s="507"/>
      <c r="U15" s="507"/>
      <c r="V15" s="508"/>
      <c r="W15" s="509" t="s">
        <v>137</v>
      </c>
      <c r="X15" s="405"/>
      <c r="Y15" s="405"/>
      <c r="Z15" s="405"/>
      <c r="AA15" s="405"/>
      <c r="AB15" s="406"/>
      <c r="AC15" s="372">
        <v>6427</v>
      </c>
      <c r="AD15" s="373"/>
      <c r="AE15" s="373"/>
      <c r="AF15" s="373"/>
      <c r="AG15" s="374"/>
      <c r="AH15" s="372">
        <v>6681</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6100417</v>
      </c>
      <c r="BO15" s="449"/>
      <c r="BP15" s="449"/>
      <c r="BQ15" s="449"/>
      <c r="BR15" s="449"/>
      <c r="BS15" s="449"/>
      <c r="BT15" s="449"/>
      <c r="BU15" s="450"/>
      <c r="BV15" s="448">
        <v>5897282</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35.1</v>
      </c>
      <c r="AD16" s="500"/>
      <c r="AE16" s="500"/>
      <c r="AF16" s="500"/>
      <c r="AG16" s="501"/>
      <c r="AH16" s="499">
        <v>35.9</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11767629</v>
      </c>
      <c r="BO16" s="420"/>
      <c r="BP16" s="420"/>
      <c r="BQ16" s="420"/>
      <c r="BR16" s="420"/>
      <c r="BS16" s="420"/>
      <c r="BT16" s="420"/>
      <c r="BU16" s="421"/>
      <c r="BV16" s="419">
        <v>11591422</v>
      </c>
      <c r="BW16" s="420"/>
      <c r="BX16" s="420"/>
      <c r="BY16" s="420"/>
      <c r="BZ16" s="420"/>
      <c r="CA16" s="420"/>
      <c r="CB16" s="420"/>
      <c r="CC16" s="421"/>
      <c r="CD16" s="182"/>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
      <c r="A17" s="169"/>
      <c r="B17" s="531"/>
      <c r="C17" s="532"/>
      <c r="D17" s="532"/>
      <c r="E17" s="532"/>
      <c r="F17" s="532"/>
      <c r="G17" s="532"/>
      <c r="H17" s="532"/>
      <c r="I17" s="532"/>
      <c r="J17" s="532"/>
      <c r="K17" s="533"/>
      <c r="L17" s="183"/>
      <c r="M17" s="512" t="s">
        <v>143</v>
      </c>
      <c r="N17" s="513"/>
      <c r="O17" s="513"/>
      <c r="P17" s="513"/>
      <c r="Q17" s="514"/>
      <c r="R17" s="496" t="s">
        <v>144</v>
      </c>
      <c r="S17" s="497"/>
      <c r="T17" s="497"/>
      <c r="U17" s="497"/>
      <c r="V17" s="498"/>
      <c r="W17" s="509" t="s">
        <v>145</v>
      </c>
      <c r="X17" s="405"/>
      <c r="Y17" s="405"/>
      <c r="Z17" s="405"/>
      <c r="AA17" s="405"/>
      <c r="AB17" s="406"/>
      <c r="AC17" s="372">
        <v>11272</v>
      </c>
      <c r="AD17" s="373"/>
      <c r="AE17" s="373"/>
      <c r="AF17" s="373"/>
      <c r="AG17" s="374"/>
      <c r="AH17" s="372">
        <v>11289</v>
      </c>
      <c r="AI17" s="373"/>
      <c r="AJ17" s="373"/>
      <c r="AK17" s="373"/>
      <c r="AL17" s="432"/>
      <c r="AM17" s="476"/>
      <c r="AN17" s="376"/>
      <c r="AO17" s="376"/>
      <c r="AP17" s="376"/>
      <c r="AQ17" s="376"/>
      <c r="AR17" s="376"/>
      <c r="AS17" s="376"/>
      <c r="AT17" s="377"/>
      <c r="AU17" s="477"/>
      <c r="AV17" s="478"/>
      <c r="AW17" s="478"/>
      <c r="AX17" s="478"/>
      <c r="AY17" s="433" t="s">
        <v>146</v>
      </c>
      <c r="AZ17" s="434"/>
      <c r="BA17" s="434"/>
      <c r="BB17" s="434"/>
      <c r="BC17" s="434"/>
      <c r="BD17" s="434"/>
      <c r="BE17" s="434"/>
      <c r="BF17" s="434"/>
      <c r="BG17" s="434"/>
      <c r="BH17" s="434"/>
      <c r="BI17" s="434"/>
      <c r="BJ17" s="434"/>
      <c r="BK17" s="434"/>
      <c r="BL17" s="434"/>
      <c r="BM17" s="435"/>
      <c r="BN17" s="419">
        <v>7790342</v>
      </c>
      <c r="BO17" s="420"/>
      <c r="BP17" s="420"/>
      <c r="BQ17" s="420"/>
      <c r="BR17" s="420"/>
      <c r="BS17" s="420"/>
      <c r="BT17" s="420"/>
      <c r="BU17" s="421"/>
      <c r="BV17" s="419">
        <v>7522668</v>
      </c>
      <c r="BW17" s="420"/>
      <c r="BX17" s="420"/>
      <c r="BY17" s="420"/>
      <c r="BZ17" s="420"/>
      <c r="CA17" s="420"/>
      <c r="CB17" s="420"/>
      <c r="CC17" s="421"/>
      <c r="CD17" s="182"/>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
      <c r="A18" s="169"/>
      <c r="B18" s="469" t="s">
        <v>147</v>
      </c>
      <c r="C18" s="470"/>
      <c r="D18" s="470"/>
      <c r="E18" s="471"/>
      <c r="F18" s="471"/>
      <c r="G18" s="471"/>
      <c r="H18" s="471"/>
      <c r="I18" s="471"/>
      <c r="J18" s="471"/>
      <c r="K18" s="471"/>
      <c r="L18" s="472">
        <v>250.39</v>
      </c>
      <c r="M18" s="472"/>
      <c r="N18" s="472"/>
      <c r="O18" s="472"/>
      <c r="P18" s="472"/>
      <c r="Q18" s="472"/>
      <c r="R18" s="473"/>
      <c r="S18" s="473"/>
      <c r="T18" s="473"/>
      <c r="U18" s="473"/>
      <c r="V18" s="474"/>
      <c r="W18" s="490"/>
      <c r="X18" s="491"/>
      <c r="Y18" s="491"/>
      <c r="Z18" s="491"/>
      <c r="AA18" s="491"/>
      <c r="AB18" s="515"/>
      <c r="AC18" s="389">
        <v>61.6</v>
      </c>
      <c r="AD18" s="390"/>
      <c r="AE18" s="390"/>
      <c r="AF18" s="390"/>
      <c r="AG18" s="475"/>
      <c r="AH18" s="389">
        <v>60.6</v>
      </c>
      <c r="AI18" s="390"/>
      <c r="AJ18" s="390"/>
      <c r="AK18" s="390"/>
      <c r="AL18" s="391"/>
      <c r="AM18" s="476"/>
      <c r="AN18" s="376"/>
      <c r="AO18" s="376"/>
      <c r="AP18" s="376"/>
      <c r="AQ18" s="376"/>
      <c r="AR18" s="376"/>
      <c r="AS18" s="376"/>
      <c r="AT18" s="377"/>
      <c r="AU18" s="477"/>
      <c r="AV18" s="478"/>
      <c r="AW18" s="478"/>
      <c r="AX18" s="478"/>
      <c r="AY18" s="433" t="s">
        <v>148</v>
      </c>
      <c r="AZ18" s="434"/>
      <c r="BA18" s="434"/>
      <c r="BB18" s="434"/>
      <c r="BC18" s="434"/>
      <c r="BD18" s="434"/>
      <c r="BE18" s="434"/>
      <c r="BF18" s="434"/>
      <c r="BG18" s="434"/>
      <c r="BH18" s="434"/>
      <c r="BI18" s="434"/>
      <c r="BJ18" s="434"/>
      <c r="BK18" s="434"/>
      <c r="BL18" s="434"/>
      <c r="BM18" s="435"/>
      <c r="BN18" s="419">
        <v>12644033</v>
      </c>
      <c r="BO18" s="420"/>
      <c r="BP18" s="420"/>
      <c r="BQ18" s="420"/>
      <c r="BR18" s="420"/>
      <c r="BS18" s="420"/>
      <c r="BT18" s="420"/>
      <c r="BU18" s="421"/>
      <c r="BV18" s="419">
        <v>11976213</v>
      </c>
      <c r="BW18" s="420"/>
      <c r="BX18" s="420"/>
      <c r="BY18" s="420"/>
      <c r="BZ18" s="420"/>
      <c r="CA18" s="420"/>
      <c r="CB18" s="420"/>
      <c r="CC18" s="421"/>
      <c r="CD18" s="182"/>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
      <c r="A19" s="169"/>
      <c r="B19" s="469" t="s">
        <v>149</v>
      </c>
      <c r="C19" s="470"/>
      <c r="D19" s="470"/>
      <c r="E19" s="471"/>
      <c r="F19" s="471"/>
      <c r="G19" s="471"/>
      <c r="H19" s="471"/>
      <c r="I19" s="471"/>
      <c r="J19" s="471"/>
      <c r="K19" s="471"/>
      <c r="L19" s="479">
        <v>149</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150</v>
      </c>
      <c r="AZ19" s="434"/>
      <c r="BA19" s="434"/>
      <c r="BB19" s="434"/>
      <c r="BC19" s="434"/>
      <c r="BD19" s="434"/>
      <c r="BE19" s="434"/>
      <c r="BF19" s="434"/>
      <c r="BG19" s="434"/>
      <c r="BH19" s="434"/>
      <c r="BI19" s="434"/>
      <c r="BJ19" s="434"/>
      <c r="BK19" s="434"/>
      <c r="BL19" s="434"/>
      <c r="BM19" s="435"/>
      <c r="BN19" s="419">
        <v>17768419</v>
      </c>
      <c r="BO19" s="420"/>
      <c r="BP19" s="420"/>
      <c r="BQ19" s="420"/>
      <c r="BR19" s="420"/>
      <c r="BS19" s="420"/>
      <c r="BT19" s="420"/>
      <c r="BU19" s="421"/>
      <c r="BV19" s="419">
        <v>16240011</v>
      </c>
      <c r="BW19" s="420"/>
      <c r="BX19" s="420"/>
      <c r="BY19" s="420"/>
      <c r="BZ19" s="420"/>
      <c r="CA19" s="420"/>
      <c r="CB19" s="420"/>
      <c r="CC19" s="421"/>
      <c r="CD19" s="182"/>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
      <c r="A20" s="169"/>
      <c r="B20" s="469" t="s">
        <v>151</v>
      </c>
      <c r="C20" s="470"/>
      <c r="D20" s="470"/>
      <c r="E20" s="471"/>
      <c r="F20" s="471"/>
      <c r="G20" s="471"/>
      <c r="H20" s="471"/>
      <c r="I20" s="471"/>
      <c r="J20" s="471"/>
      <c r="K20" s="471"/>
      <c r="L20" s="479">
        <v>13385</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82"/>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
      <c r="A21" s="169"/>
      <c r="B21" s="466" t="s">
        <v>152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82"/>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15">
      <c r="A22" s="169"/>
      <c r="B22" s="395" t="s">
        <v>153</v>
      </c>
      <c r="C22" s="396"/>
      <c r="D22" s="397"/>
      <c r="E22" s="404" t="s">
        <v>1</v>
      </c>
      <c r="F22" s="405"/>
      <c r="G22" s="405"/>
      <c r="H22" s="405"/>
      <c r="I22" s="405"/>
      <c r="J22" s="405"/>
      <c r="K22" s="406"/>
      <c r="L22" s="404" t="s">
        <v>154</v>
      </c>
      <c r="M22" s="405"/>
      <c r="N22" s="405"/>
      <c r="O22" s="405"/>
      <c r="P22" s="406"/>
      <c r="Q22" s="410" t="s">
        <v>155</v>
      </c>
      <c r="R22" s="411"/>
      <c r="S22" s="411"/>
      <c r="T22" s="411"/>
      <c r="U22" s="411"/>
      <c r="V22" s="412"/>
      <c r="W22" s="461" t="s">
        <v>156</v>
      </c>
      <c r="X22" s="396"/>
      <c r="Y22" s="397"/>
      <c r="Z22" s="404" t="s">
        <v>1</v>
      </c>
      <c r="AA22" s="405"/>
      <c r="AB22" s="405"/>
      <c r="AC22" s="405"/>
      <c r="AD22" s="405"/>
      <c r="AE22" s="405"/>
      <c r="AF22" s="405"/>
      <c r="AG22" s="406"/>
      <c r="AH22" s="422" t="s">
        <v>157</v>
      </c>
      <c r="AI22" s="405"/>
      <c r="AJ22" s="405"/>
      <c r="AK22" s="405"/>
      <c r="AL22" s="406"/>
      <c r="AM22" s="422" t="s">
        <v>158</v>
      </c>
      <c r="AN22" s="423"/>
      <c r="AO22" s="423"/>
      <c r="AP22" s="423"/>
      <c r="AQ22" s="423"/>
      <c r="AR22" s="424"/>
      <c r="AS22" s="410" t="s">
        <v>155</v>
      </c>
      <c r="AT22" s="411"/>
      <c r="AU22" s="411"/>
      <c r="AV22" s="411"/>
      <c r="AW22" s="411"/>
      <c r="AX22" s="428"/>
      <c r="AY22" s="445" t="s">
        <v>159</v>
      </c>
      <c r="AZ22" s="446"/>
      <c r="BA22" s="446"/>
      <c r="BB22" s="446"/>
      <c r="BC22" s="446"/>
      <c r="BD22" s="446"/>
      <c r="BE22" s="446"/>
      <c r="BF22" s="446"/>
      <c r="BG22" s="446"/>
      <c r="BH22" s="446"/>
      <c r="BI22" s="446"/>
      <c r="BJ22" s="446"/>
      <c r="BK22" s="446"/>
      <c r="BL22" s="446"/>
      <c r="BM22" s="447"/>
      <c r="BN22" s="448">
        <v>25520967</v>
      </c>
      <c r="BO22" s="449"/>
      <c r="BP22" s="449"/>
      <c r="BQ22" s="449"/>
      <c r="BR22" s="449"/>
      <c r="BS22" s="449"/>
      <c r="BT22" s="449"/>
      <c r="BU22" s="450"/>
      <c r="BV22" s="448">
        <v>25410500</v>
      </c>
      <c r="BW22" s="449"/>
      <c r="BX22" s="449"/>
      <c r="BY22" s="449"/>
      <c r="BZ22" s="449"/>
      <c r="CA22" s="449"/>
      <c r="CB22" s="449"/>
      <c r="CC22" s="450"/>
      <c r="CD22" s="182"/>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15">
      <c r="A23" s="169"/>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160</v>
      </c>
      <c r="AZ23" s="434"/>
      <c r="BA23" s="434"/>
      <c r="BB23" s="434"/>
      <c r="BC23" s="434"/>
      <c r="BD23" s="434"/>
      <c r="BE23" s="434"/>
      <c r="BF23" s="434"/>
      <c r="BG23" s="434"/>
      <c r="BH23" s="434"/>
      <c r="BI23" s="434"/>
      <c r="BJ23" s="434"/>
      <c r="BK23" s="434"/>
      <c r="BL23" s="434"/>
      <c r="BM23" s="435"/>
      <c r="BN23" s="419">
        <v>4844587</v>
      </c>
      <c r="BO23" s="420"/>
      <c r="BP23" s="420"/>
      <c r="BQ23" s="420"/>
      <c r="BR23" s="420"/>
      <c r="BS23" s="420"/>
      <c r="BT23" s="420"/>
      <c r="BU23" s="421"/>
      <c r="BV23" s="419">
        <v>4599159</v>
      </c>
      <c r="BW23" s="420"/>
      <c r="BX23" s="420"/>
      <c r="BY23" s="420"/>
      <c r="BZ23" s="420"/>
      <c r="CA23" s="420"/>
      <c r="CB23" s="420"/>
      <c r="CC23" s="421"/>
      <c r="CD23" s="182"/>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
      <c r="A24" s="169"/>
      <c r="B24" s="398"/>
      <c r="C24" s="399"/>
      <c r="D24" s="400"/>
      <c r="E24" s="375" t="s">
        <v>161</v>
      </c>
      <c r="F24" s="376"/>
      <c r="G24" s="376"/>
      <c r="H24" s="376"/>
      <c r="I24" s="376"/>
      <c r="J24" s="376"/>
      <c r="K24" s="377"/>
      <c r="L24" s="372">
        <v>1</v>
      </c>
      <c r="M24" s="373"/>
      <c r="N24" s="373"/>
      <c r="O24" s="373"/>
      <c r="P24" s="374"/>
      <c r="Q24" s="372">
        <v>7850</v>
      </c>
      <c r="R24" s="373"/>
      <c r="S24" s="373"/>
      <c r="T24" s="373"/>
      <c r="U24" s="373"/>
      <c r="V24" s="374"/>
      <c r="W24" s="462"/>
      <c r="X24" s="399"/>
      <c r="Y24" s="400"/>
      <c r="Z24" s="375" t="s">
        <v>162</v>
      </c>
      <c r="AA24" s="376"/>
      <c r="AB24" s="376"/>
      <c r="AC24" s="376"/>
      <c r="AD24" s="376"/>
      <c r="AE24" s="376"/>
      <c r="AF24" s="376"/>
      <c r="AG24" s="377"/>
      <c r="AH24" s="372">
        <v>375</v>
      </c>
      <c r="AI24" s="373"/>
      <c r="AJ24" s="373"/>
      <c r="AK24" s="373"/>
      <c r="AL24" s="374"/>
      <c r="AM24" s="372">
        <v>1157625</v>
      </c>
      <c r="AN24" s="373"/>
      <c r="AO24" s="373"/>
      <c r="AP24" s="373"/>
      <c r="AQ24" s="373"/>
      <c r="AR24" s="374"/>
      <c r="AS24" s="372">
        <v>3087</v>
      </c>
      <c r="AT24" s="373"/>
      <c r="AU24" s="373"/>
      <c r="AV24" s="373"/>
      <c r="AW24" s="373"/>
      <c r="AX24" s="432"/>
      <c r="AY24" s="392" t="s">
        <v>163</v>
      </c>
      <c r="AZ24" s="393"/>
      <c r="BA24" s="393"/>
      <c r="BB24" s="393"/>
      <c r="BC24" s="393"/>
      <c r="BD24" s="393"/>
      <c r="BE24" s="393"/>
      <c r="BF24" s="393"/>
      <c r="BG24" s="393"/>
      <c r="BH24" s="393"/>
      <c r="BI24" s="393"/>
      <c r="BJ24" s="393"/>
      <c r="BK24" s="393"/>
      <c r="BL24" s="393"/>
      <c r="BM24" s="394"/>
      <c r="BN24" s="419">
        <v>20086563</v>
      </c>
      <c r="BO24" s="420"/>
      <c r="BP24" s="420"/>
      <c r="BQ24" s="420"/>
      <c r="BR24" s="420"/>
      <c r="BS24" s="420"/>
      <c r="BT24" s="420"/>
      <c r="BU24" s="421"/>
      <c r="BV24" s="419">
        <v>18980883</v>
      </c>
      <c r="BW24" s="420"/>
      <c r="BX24" s="420"/>
      <c r="BY24" s="420"/>
      <c r="BZ24" s="420"/>
      <c r="CA24" s="420"/>
      <c r="CB24" s="420"/>
      <c r="CC24" s="421"/>
      <c r="CD24" s="182"/>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15">
      <c r="A25" s="169"/>
      <c r="B25" s="398"/>
      <c r="C25" s="399"/>
      <c r="D25" s="400"/>
      <c r="E25" s="375" t="s">
        <v>164</v>
      </c>
      <c r="F25" s="376"/>
      <c r="G25" s="376"/>
      <c r="H25" s="376"/>
      <c r="I25" s="376"/>
      <c r="J25" s="376"/>
      <c r="K25" s="377"/>
      <c r="L25" s="372">
        <v>1</v>
      </c>
      <c r="M25" s="373"/>
      <c r="N25" s="373"/>
      <c r="O25" s="373"/>
      <c r="P25" s="374"/>
      <c r="Q25" s="372">
        <v>6700</v>
      </c>
      <c r="R25" s="373"/>
      <c r="S25" s="373"/>
      <c r="T25" s="373"/>
      <c r="U25" s="373"/>
      <c r="V25" s="374"/>
      <c r="W25" s="462"/>
      <c r="X25" s="399"/>
      <c r="Y25" s="400"/>
      <c r="Z25" s="375" t="s">
        <v>165</v>
      </c>
      <c r="AA25" s="376"/>
      <c r="AB25" s="376"/>
      <c r="AC25" s="376"/>
      <c r="AD25" s="376"/>
      <c r="AE25" s="376"/>
      <c r="AF25" s="376"/>
      <c r="AG25" s="377"/>
      <c r="AH25" s="372" t="s">
        <v>122</v>
      </c>
      <c r="AI25" s="373"/>
      <c r="AJ25" s="373"/>
      <c r="AK25" s="373"/>
      <c r="AL25" s="374"/>
      <c r="AM25" s="372" t="s">
        <v>122</v>
      </c>
      <c r="AN25" s="373"/>
      <c r="AO25" s="373"/>
      <c r="AP25" s="373"/>
      <c r="AQ25" s="373"/>
      <c r="AR25" s="374"/>
      <c r="AS25" s="372" t="s">
        <v>122</v>
      </c>
      <c r="AT25" s="373"/>
      <c r="AU25" s="373"/>
      <c r="AV25" s="373"/>
      <c r="AW25" s="373"/>
      <c r="AX25" s="432"/>
      <c r="AY25" s="445" t="s">
        <v>166</v>
      </c>
      <c r="AZ25" s="446"/>
      <c r="BA25" s="446"/>
      <c r="BB25" s="446"/>
      <c r="BC25" s="446"/>
      <c r="BD25" s="446"/>
      <c r="BE25" s="446"/>
      <c r="BF25" s="446"/>
      <c r="BG25" s="446"/>
      <c r="BH25" s="446"/>
      <c r="BI25" s="446"/>
      <c r="BJ25" s="446"/>
      <c r="BK25" s="446"/>
      <c r="BL25" s="446"/>
      <c r="BM25" s="447"/>
      <c r="BN25" s="448">
        <v>2126239</v>
      </c>
      <c r="BO25" s="449"/>
      <c r="BP25" s="449"/>
      <c r="BQ25" s="449"/>
      <c r="BR25" s="449"/>
      <c r="BS25" s="449"/>
      <c r="BT25" s="449"/>
      <c r="BU25" s="450"/>
      <c r="BV25" s="448">
        <v>3867350</v>
      </c>
      <c r="BW25" s="449"/>
      <c r="BX25" s="449"/>
      <c r="BY25" s="449"/>
      <c r="BZ25" s="449"/>
      <c r="CA25" s="449"/>
      <c r="CB25" s="449"/>
      <c r="CC25" s="450"/>
      <c r="CD25" s="182"/>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15">
      <c r="A26" s="169"/>
      <c r="B26" s="398"/>
      <c r="C26" s="399"/>
      <c r="D26" s="400"/>
      <c r="E26" s="375" t="s">
        <v>167</v>
      </c>
      <c r="F26" s="376"/>
      <c r="G26" s="376"/>
      <c r="H26" s="376"/>
      <c r="I26" s="376"/>
      <c r="J26" s="376"/>
      <c r="K26" s="377"/>
      <c r="L26" s="372">
        <v>1</v>
      </c>
      <c r="M26" s="373"/>
      <c r="N26" s="373"/>
      <c r="O26" s="373"/>
      <c r="P26" s="374"/>
      <c r="Q26" s="372">
        <v>6400</v>
      </c>
      <c r="R26" s="373"/>
      <c r="S26" s="373"/>
      <c r="T26" s="373"/>
      <c r="U26" s="373"/>
      <c r="V26" s="374"/>
      <c r="W26" s="462"/>
      <c r="X26" s="399"/>
      <c r="Y26" s="400"/>
      <c r="Z26" s="375" t="s">
        <v>168</v>
      </c>
      <c r="AA26" s="430"/>
      <c r="AB26" s="430"/>
      <c r="AC26" s="430"/>
      <c r="AD26" s="430"/>
      <c r="AE26" s="430"/>
      <c r="AF26" s="430"/>
      <c r="AG26" s="431"/>
      <c r="AH26" s="372">
        <v>17</v>
      </c>
      <c r="AI26" s="373"/>
      <c r="AJ26" s="373"/>
      <c r="AK26" s="373"/>
      <c r="AL26" s="374"/>
      <c r="AM26" s="372">
        <v>43928</v>
      </c>
      <c r="AN26" s="373"/>
      <c r="AO26" s="373"/>
      <c r="AP26" s="373"/>
      <c r="AQ26" s="373"/>
      <c r="AR26" s="374"/>
      <c r="AS26" s="372">
        <v>2584</v>
      </c>
      <c r="AT26" s="373"/>
      <c r="AU26" s="373"/>
      <c r="AV26" s="373"/>
      <c r="AW26" s="373"/>
      <c r="AX26" s="432"/>
      <c r="AY26" s="459" t="s">
        <v>169</v>
      </c>
      <c r="AZ26" s="379"/>
      <c r="BA26" s="379"/>
      <c r="BB26" s="379"/>
      <c r="BC26" s="379"/>
      <c r="BD26" s="379"/>
      <c r="BE26" s="379"/>
      <c r="BF26" s="379"/>
      <c r="BG26" s="379"/>
      <c r="BH26" s="379"/>
      <c r="BI26" s="379"/>
      <c r="BJ26" s="379"/>
      <c r="BK26" s="379"/>
      <c r="BL26" s="379"/>
      <c r="BM26" s="460"/>
      <c r="BN26" s="419" t="s">
        <v>122</v>
      </c>
      <c r="BO26" s="420"/>
      <c r="BP26" s="420"/>
      <c r="BQ26" s="420"/>
      <c r="BR26" s="420"/>
      <c r="BS26" s="420"/>
      <c r="BT26" s="420"/>
      <c r="BU26" s="421"/>
      <c r="BV26" s="419" t="s">
        <v>122</v>
      </c>
      <c r="BW26" s="420"/>
      <c r="BX26" s="420"/>
      <c r="BY26" s="420"/>
      <c r="BZ26" s="420"/>
      <c r="CA26" s="420"/>
      <c r="CB26" s="420"/>
      <c r="CC26" s="421"/>
      <c r="CD26" s="182"/>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
      <c r="A27" s="169"/>
      <c r="B27" s="398"/>
      <c r="C27" s="399"/>
      <c r="D27" s="400"/>
      <c r="E27" s="375" t="s">
        <v>170</v>
      </c>
      <c r="F27" s="376"/>
      <c r="G27" s="376"/>
      <c r="H27" s="376"/>
      <c r="I27" s="376"/>
      <c r="J27" s="376"/>
      <c r="K27" s="377"/>
      <c r="L27" s="372">
        <v>1</v>
      </c>
      <c r="M27" s="373"/>
      <c r="N27" s="373"/>
      <c r="O27" s="373"/>
      <c r="P27" s="374"/>
      <c r="Q27" s="372">
        <v>4000</v>
      </c>
      <c r="R27" s="373"/>
      <c r="S27" s="373"/>
      <c r="T27" s="373"/>
      <c r="U27" s="373"/>
      <c r="V27" s="374"/>
      <c r="W27" s="462"/>
      <c r="X27" s="399"/>
      <c r="Y27" s="400"/>
      <c r="Z27" s="375" t="s">
        <v>171</v>
      </c>
      <c r="AA27" s="376"/>
      <c r="AB27" s="376"/>
      <c r="AC27" s="376"/>
      <c r="AD27" s="376"/>
      <c r="AE27" s="376"/>
      <c r="AF27" s="376"/>
      <c r="AG27" s="377"/>
      <c r="AH27" s="372">
        <v>11</v>
      </c>
      <c r="AI27" s="373"/>
      <c r="AJ27" s="373"/>
      <c r="AK27" s="373"/>
      <c r="AL27" s="374"/>
      <c r="AM27" s="372">
        <v>43241</v>
      </c>
      <c r="AN27" s="373"/>
      <c r="AO27" s="373"/>
      <c r="AP27" s="373"/>
      <c r="AQ27" s="373"/>
      <c r="AR27" s="374"/>
      <c r="AS27" s="372">
        <v>3931</v>
      </c>
      <c r="AT27" s="373"/>
      <c r="AU27" s="373"/>
      <c r="AV27" s="373"/>
      <c r="AW27" s="373"/>
      <c r="AX27" s="432"/>
      <c r="AY27" s="456" t="s">
        <v>172</v>
      </c>
      <c r="AZ27" s="457"/>
      <c r="BA27" s="457"/>
      <c r="BB27" s="457"/>
      <c r="BC27" s="457"/>
      <c r="BD27" s="457"/>
      <c r="BE27" s="457"/>
      <c r="BF27" s="457"/>
      <c r="BG27" s="457"/>
      <c r="BH27" s="457"/>
      <c r="BI27" s="457"/>
      <c r="BJ27" s="457"/>
      <c r="BK27" s="457"/>
      <c r="BL27" s="457"/>
      <c r="BM27" s="458"/>
      <c r="BN27" s="453">
        <v>500000</v>
      </c>
      <c r="BO27" s="454"/>
      <c r="BP27" s="454"/>
      <c r="BQ27" s="454"/>
      <c r="BR27" s="454"/>
      <c r="BS27" s="454"/>
      <c r="BT27" s="454"/>
      <c r="BU27" s="455"/>
      <c r="BV27" s="453">
        <v>500000</v>
      </c>
      <c r="BW27" s="454"/>
      <c r="BX27" s="454"/>
      <c r="BY27" s="454"/>
      <c r="BZ27" s="454"/>
      <c r="CA27" s="454"/>
      <c r="CB27" s="454"/>
      <c r="CC27" s="455"/>
      <c r="CD27" s="184"/>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15">
      <c r="A28" s="169"/>
      <c r="B28" s="398"/>
      <c r="C28" s="399"/>
      <c r="D28" s="400"/>
      <c r="E28" s="375" t="s">
        <v>173</v>
      </c>
      <c r="F28" s="376"/>
      <c r="G28" s="376"/>
      <c r="H28" s="376"/>
      <c r="I28" s="376"/>
      <c r="J28" s="376"/>
      <c r="K28" s="377"/>
      <c r="L28" s="372">
        <v>1</v>
      </c>
      <c r="M28" s="373"/>
      <c r="N28" s="373"/>
      <c r="O28" s="373"/>
      <c r="P28" s="374"/>
      <c r="Q28" s="372">
        <v>3300</v>
      </c>
      <c r="R28" s="373"/>
      <c r="S28" s="373"/>
      <c r="T28" s="373"/>
      <c r="U28" s="373"/>
      <c r="V28" s="374"/>
      <c r="W28" s="462"/>
      <c r="X28" s="399"/>
      <c r="Y28" s="400"/>
      <c r="Z28" s="375" t="s">
        <v>174</v>
      </c>
      <c r="AA28" s="376"/>
      <c r="AB28" s="376"/>
      <c r="AC28" s="376"/>
      <c r="AD28" s="376"/>
      <c r="AE28" s="376"/>
      <c r="AF28" s="376"/>
      <c r="AG28" s="377"/>
      <c r="AH28" s="372" t="s">
        <v>122</v>
      </c>
      <c r="AI28" s="373"/>
      <c r="AJ28" s="373"/>
      <c r="AK28" s="373"/>
      <c r="AL28" s="374"/>
      <c r="AM28" s="372" t="s">
        <v>122</v>
      </c>
      <c r="AN28" s="373"/>
      <c r="AO28" s="373"/>
      <c r="AP28" s="373"/>
      <c r="AQ28" s="373"/>
      <c r="AR28" s="374"/>
      <c r="AS28" s="372" t="s">
        <v>122</v>
      </c>
      <c r="AT28" s="373"/>
      <c r="AU28" s="373"/>
      <c r="AV28" s="373"/>
      <c r="AW28" s="373"/>
      <c r="AX28" s="432"/>
      <c r="AY28" s="436" t="s">
        <v>175</v>
      </c>
      <c r="AZ28" s="437"/>
      <c r="BA28" s="437"/>
      <c r="BB28" s="438"/>
      <c r="BC28" s="445" t="s">
        <v>46</v>
      </c>
      <c r="BD28" s="446"/>
      <c r="BE28" s="446"/>
      <c r="BF28" s="446"/>
      <c r="BG28" s="446"/>
      <c r="BH28" s="446"/>
      <c r="BI28" s="446"/>
      <c r="BJ28" s="446"/>
      <c r="BK28" s="446"/>
      <c r="BL28" s="446"/>
      <c r="BM28" s="447"/>
      <c r="BN28" s="448">
        <v>3212929</v>
      </c>
      <c r="BO28" s="449"/>
      <c r="BP28" s="449"/>
      <c r="BQ28" s="449"/>
      <c r="BR28" s="449"/>
      <c r="BS28" s="449"/>
      <c r="BT28" s="449"/>
      <c r="BU28" s="450"/>
      <c r="BV28" s="448">
        <v>3200253</v>
      </c>
      <c r="BW28" s="449"/>
      <c r="BX28" s="449"/>
      <c r="BY28" s="449"/>
      <c r="BZ28" s="449"/>
      <c r="CA28" s="449"/>
      <c r="CB28" s="449"/>
      <c r="CC28" s="450"/>
      <c r="CD28" s="182"/>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15">
      <c r="A29" s="169"/>
      <c r="B29" s="398"/>
      <c r="C29" s="399"/>
      <c r="D29" s="400"/>
      <c r="E29" s="375" t="s">
        <v>176</v>
      </c>
      <c r="F29" s="376"/>
      <c r="G29" s="376"/>
      <c r="H29" s="376"/>
      <c r="I29" s="376"/>
      <c r="J29" s="376"/>
      <c r="K29" s="377"/>
      <c r="L29" s="372">
        <v>14</v>
      </c>
      <c r="M29" s="373"/>
      <c r="N29" s="373"/>
      <c r="O29" s="373"/>
      <c r="P29" s="374"/>
      <c r="Q29" s="372">
        <v>3000</v>
      </c>
      <c r="R29" s="373"/>
      <c r="S29" s="373"/>
      <c r="T29" s="373"/>
      <c r="U29" s="373"/>
      <c r="V29" s="374"/>
      <c r="W29" s="463"/>
      <c r="X29" s="464"/>
      <c r="Y29" s="465"/>
      <c r="Z29" s="375" t="s">
        <v>177</v>
      </c>
      <c r="AA29" s="376"/>
      <c r="AB29" s="376"/>
      <c r="AC29" s="376"/>
      <c r="AD29" s="376"/>
      <c r="AE29" s="376"/>
      <c r="AF29" s="376"/>
      <c r="AG29" s="377"/>
      <c r="AH29" s="372">
        <v>386</v>
      </c>
      <c r="AI29" s="373"/>
      <c r="AJ29" s="373"/>
      <c r="AK29" s="373"/>
      <c r="AL29" s="374"/>
      <c r="AM29" s="372">
        <v>1200866</v>
      </c>
      <c r="AN29" s="373"/>
      <c r="AO29" s="373"/>
      <c r="AP29" s="373"/>
      <c r="AQ29" s="373"/>
      <c r="AR29" s="374"/>
      <c r="AS29" s="372">
        <v>3111</v>
      </c>
      <c r="AT29" s="373"/>
      <c r="AU29" s="373"/>
      <c r="AV29" s="373"/>
      <c r="AW29" s="373"/>
      <c r="AX29" s="432"/>
      <c r="AY29" s="439"/>
      <c r="AZ29" s="440"/>
      <c r="BA29" s="440"/>
      <c r="BB29" s="441"/>
      <c r="BC29" s="433" t="s">
        <v>178</v>
      </c>
      <c r="BD29" s="434"/>
      <c r="BE29" s="434"/>
      <c r="BF29" s="434"/>
      <c r="BG29" s="434"/>
      <c r="BH29" s="434"/>
      <c r="BI29" s="434"/>
      <c r="BJ29" s="434"/>
      <c r="BK29" s="434"/>
      <c r="BL29" s="434"/>
      <c r="BM29" s="435"/>
      <c r="BN29" s="419">
        <v>4798033</v>
      </c>
      <c r="BO29" s="420"/>
      <c r="BP29" s="420"/>
      <c r="BQ29" s="420"/>
      <c r="BR29" s="420"/>
      <c r="BS29" s="420"/>
      <c r="BT29" s="420"/>
      <c r="BU29" s="421"/>
      <c r="BV29" s="419">
        <v>4104914</v>
      </c>
      <c r="BW29" s="420"/>
      <c r="BX29" s="420"/>
      <c r="BY29" s="420"/>
      <c r="BZ29" s="420"/>
      <c r="CA29" s="420"/>
      <c r="CB29" s="420"/>
      <c r="CC29" s="421"/>
      <c r="CD29" s="184"/>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
      <c r="A30" s="169"/>
      <c r="B30" s="401"/>
      <c r="C30" s="402"/>
      <c r="D30" s="403"/>
      <c r="E30" s="380"/>
      <c r="F30" s="381"/>
      <c r="G30" s="381"/>
      <c r="H30" s="381"/>
      <c r="I30" s="381"/>
      <c r="J30" s="381"/>
      <c r="K30" s="382"/>
      <c r="L30" s="383"/>
      <c r="M30" s="384"/>
      <c r="N30" s="384"/>
      <c r="O30" s="384"/>
      <c r="P30" s="385"/>
      <c r="Q30" s="383"/>
      <c r="R30" s="384"/>
      <c r="S30" s="384"/>
      <c r="T30" s="384"/>
      <c r="U30" s="384"/>
      <c r="V30" s="385"/>
      <c r="W30" s="386" t="s">
        <v>179</v>
      </c>
      <c r="X30" s="387"/>
      <c r="Y30" s="387"/>
      <c r="Z30" s="387"/>
      <c r="AA30" s="387"/>
      <c r="AB30" s="387"/>
      <c r="AC30" s="387"/>
      <c r="AD30" s="387"/>
      <c r="AE30" s="387"/>
      <c r="AF30" s="387"/>
      <c r="AG30" s="388"/>
      <c r="AH30" s="389">
        <v>99.1</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9561268</v>
      </c>
      <c r="BO30" s="454"/>
      <c r="BP30" s="454"/>
      <c r="BQ30" s="454"/>
      <c r="BR30" s="454"/>
      <c r="BS30" s="454"/>
      <c r="BT30" s="454"/>
      <c r="BU30" s="455"/>
      <c r="BV30" s="453">
        <v>9233811</v>
      </c>
      <c r="BW30" s="454"/>
      <c r="BX30" s="454"/>
      <c r="BY30" s="454"/>
      <c r="BZ30" s="454"/>
      <c r="CA30" s="454"/>
      <c r="CB30" s="454"/>
      <c r="CC30" s="455"/>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378" t="s">
        <v>180</v>
      </c>
      <c r="D32" s="378"/>
      <c r="E32" s="378"/>
      <c r="F32" s="378"/>
      <c r="G32" s="378"/>
      <c r="H32" s="378"/>
      <c r="I32" s="378"/>
      <c r="J32" s="378"/>
      <c r="K32" s="378"/>
      <c r="L32" s="378"/>
      <c r="M32" s="378"/>
      <c r="N32" s="378"/>
      <c r="O32" s="378"/>
      <c r="P32" s="378"/>
      <c r="Q32" s="378"/>
      <c r="R32" s="378"/>
      <c r="S32" s="378"/>
      <c r="U32" s="379" t="s">
        <v>181</v>
      </c>
      <c r="V32" s="379"/>
      <c r="W32" s="379"/>
      <c r="X32" s="379"/>
      <c r="Y32" s="379"/>
      <c r="Z32" s="379"/>
      <c r="AA32" s="379"/>
      <c r="AB32" s="379"/>
      <c r="AC32" s="379"/>
      <c r="AD32" s="379"/>
      <c r="AE32" s="379"/>
      <c r="AF32" s="379"/>
      <c r="AG32" s="379"/>
      <c r="AH32" s="379"/>
      <c r="AI32" s="379"/>
      <c r="AJ32" s="379"/>
      <c r="AK32" s="379"/>
      <c r="AM32" s="379" t="s">
        <v>182</v>
      </c>
      <c r="AN32" s="379"/>
      <c r="AO32" s="379"/>
      <c r="AP32" s="379"/>
      <c r="AQ32" s="379"/>
      <c r="AR32" s="379"/>
      <c r="AS32" s="379"/>
      <c r="AT32" s="379"/>
      <c r="AU32" s="379"/>
      <c r="AV32" s="379"/>
      <c r="AW32" s="379"/>
      <c r="AX32" s="379"/>
      <c r="AY32" s="379"/>
      <c r="AZ32" s="379"/>
      <c r="BA32" s="379"/>
      <c r="BB32" s="379"/>
      <c r="BC32" s="379"/>
      <c r="BE32" s="379" t="s">
        <v>183</v>
      </c>
      <c r="BF32" s="379"/>
      <c r="BG32" s="379"/>
      <c r="BH32" s="379"/>
      <c r="BI32" s="379"/>
      <c r="BJ32" s="379"/>
      <c r="BK32" s="379"/>
      <c r="BL32" s="379"/>
      <c r="BM32" s="379"/>
      <c r="BN32" s="379"/>
      <c r="BO32" s="379"/>
      <c r="BP32" s="379"/>
      <c r="BQ32" s="379"/>
      <c r="BR32" s="379"/>
      <c r="BS32" s="379"/>
      <c r="BT32" s="379"/>
      <c r="BU32" s="379"/>
      <c r="BW32" s="379" t="s">
        <v>184</v>
      </c>
      <c r="BX32" s="379"/>
      <c r="BY32" s="379"/>
      <c r="BZ32" s="379"/>
      <c r="CA32" s="379"/>
      <c r="CB32" s="379"/>
      <c r="CC32" s="379"/>
      <c r="CD32" s="379"/>
      <c r="CE32" s="379"/>
      <c r="CF32" s="379"/>
      <c r="CG32" s="379"/>
      <c r="CH32" s="379"/>
      <c r="CI32" s="379"/>
      <c r="CJ32" s="379"/>
      <c r="CK32" s="379"/>
      <c r="CL32" s="379"/>
      <c r="CM32" s="379"/>
      <c r="CO32" s="379" t="s">
        <v>185</v>
      </c>
      <c r="CP32" s="379"/>
      <c r="CQ32" s="379"/>
      <c r="CR32" s="379"/>
      <c r="CS32" s="379"/>
      <c r="CT32" s="379"/>
      <c r="CU32" s="379"/>
      <c r="CV32" s="379"/>
      <c r="CW32" s="379"/>
      <c r="CX32" s="379"/>
      <c r="CY32" s="379"/>
      <c r="CZ32" s="379"/>
      <c r="DA32" s="379"/>
      <c r="DB32" s="379"/>
      <c r="DC32" s="379"/>
      <c r="DD32" s="379"/>
      <c r="DE32" s="379"/>
      <c r="DI32" s="192"/>
    </row>
    <row r="33" spans="1:113" ht="13.5" customHeight="1" x14ac:dyDescent="0.15">
      <c r="A33" s="169"/>
      <c r="B33" s="193"/>
      <c r="C33" s="371" t="s">
        <v>186</v>
      </c>
      <c r="D33" s="371"/>
      <c r="E33" s="370" t="s">
        <v>187</v>
      </c>
      <c r="F33" s="370"/>
      <c r="G33" s="370"/>
      <c r="H33" s="370"/>
      <c r="I33" s="370"/>
      <c r="J33" s="370"/>
      <c r="K33" s="370"/>
      <c r="L33" s="370"/>
      <c r="M33" s="370"/>
      <c r="N33" s="370"/>
      <c r="O33" s="370"/>
      <c r="P33" s="370"/>
      <c r="Q33" s="370"/>
      <c r="R33" s="370"/>
      <c r="S33" s="370"/>
      <c r="T33" s="194"/>
      <c r="U33" s="371" t="s">
        <v>186</v>
      </c>
      <c r="V33" s="371"/>
      <c r="W33" s="370" t="s">
        <v>187</v>
      </c>
      <c r="X33" s="370"/>
      <c r="Y33" s="370"/>
      <c r="Z33" s="370"/>
      <c r="AA33" s="370"/>
      <c r="AB33" s="370"/>
      <c r="AC33" s="370"/>
      <c r="AD33" s="370"/>
      <c r="AE33" s="370"/>
      <c r="AF33" s="370"/>
      <c r="AG33" s="370"/>
      <c r="AH33" s="370"/>
      <c r="AI33" s="370"/>
      <c r="AJ33" s="370"/>
      <c r="AK33" s="370"/>
      <c r="AL33" s="194"/>
      <c r="AM33" s="371" t="s">
        <v>186</v>
      </c>
      <c r="AN33" s="371"/>
      <c r="AO33" s="370" t="s">
        <v>187</v>
      </c>
      <c r="AP33" s="370"/>
      <c r="AQ33" s="370"/>
      <c r="AR33" s="370"/>
      <c r="AS33" s="370"/>
      <c r="AT33" s="370"/>
      <c r="AU33" s="370"/>
      <c r="AV33" s="370"/>
      <c r="AW33" s="370"/>
      <c r="AX33" s="370"/>
      <c r="AY33" s="370"/>
      <c r="AZ33" s="370"/>
      <c r="BA33" s="370"/>
      <c r="BB33" s="370"/>
      <c r="BC33" s="370"/>
      <c r="BD33" s="195"/>
      <c r="BE33" s="370" t="s">
        <v>188</v>
      </c>
      <c r="BF33" s="370"/>
      <c r="BG33" s="370" t="s">
        <v>189</v>
      </c>
      <c r="BH33" s="370"/>
      <c r="BI33" s="370"/>
      <c r="BJ33" s="370"/>
      <c r="BK33" s="370"/>
      <c r="BL33" s="370"/>
      <c r="BM33" s="370"/>
      <c r="BN33" s="370"/>
      <c r="BO33" s="370"/>
      <c r="BP33" s="370"/>
      <c r="BQ33" s="370"/>
      <c r="BR33" s="370"/>
      <c r="BS33" s="370"/>
      <c r="BT33" s="370"/>
      <c r="BU33" s="370"/>
      <c r="BV33" s="195"/>
      <c r="BW33" s="371" t="s">
        <v>188</v>
      </c>
      <c r="BX33" s="371"/>
      <c r="BY33" s="370" t="s">
        <v>190</v>
      </c>
      <c r="BZ33" s="370"/>
      <c r="CA33" s="370"/>
      <c r="CB33" s="370"/>
      <c r="CC33" s="370"/>
      <c r="CD33" s="370"/>
      <c r="CE33" s="370"/>
      <c r="CF33" s="370"/>
      <c r="CG33" s="370"/>
      <c r="CH33" s="370"/>
      <c r="CI33" s="370"/>
      <c r="CJ33" s="370"/>
      <c r="CK33" s="370"/>
      <c r="CL33" s="370"/>
      <c r="CM33" s="370"/>
      <c r="CN33" s="194"/>
      <c r="CO33" s="371" t="s">
        <v>186</v>
      </c>
      <c r="CP33" s="371"/>
      <c r="CQ33" s="370" t="s">
        <v>191</v>
      </c>
      <c r="CR33" s="370"/>
      <c r="CS33" s="370"/>
      <c r="CT33" s="370"/>
      <c r="CU33" s="370"/>
      <c r="CV33" s="370"/>
      <c r="CW33" s="370"/>
      <c r="CX33" s="370"/>
      <c r="CY33" s="370"/>
      <c r="CZ33" s="370"/>
      <c r="DA33" s="370"/>
      <c r="DB33" s="370"/>
      <c r="DC33" s="370"/>
      <c r="DD33" s="370"/>
      <c r="DE33" s="370"/>
      <c r="DF33" s="194"/>
      <c r="DG33" s="369" t="s">
        <v>192</v>
      </c>
      <c r="DH33" s="369"/>
      <c r="DI33" s="196"/>
    </row>
    <row r="34" spans="1:113" ht="32.25" customHeight="1" x14ac:dyDescent="0.15">
      <c r="A34" s="169"/>
      <c r="B34" s="193"/>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69"/>
      <c r="U34" s="367">
        <f>IF(W34="","",MAX(C34:D43)+1)</f>
        <v>2</v>
      </c>
      <c r="V34" s="367"/>
      <c r="W34" s="368" t="str">
        <f>IF('各会計、関係団体の財政状況及び健全化判断比率'!B28="","",'各会計、関係団体の財政状況及び健全化判断比率'!B28)</f>
        <v>国民健康保険事業特別会計</v>
      </c>
      <c r="X34" s="368"/>
      <c r="Y34" s="368"/>
      <c r="Z34" s="368"/>
      <c r="AA34" s="368"/>
      <c r="AB34" s="368"/>
      <c r="AC34" s="368"/>
      <c r="AD34" s="368"/>
      <c r="AE34" s="368"/>
      <c r="AF34" s="368"/>
      <c r="AG34" s="368"/>
      <c r="AH34" s="368"/>
      <c r="AI34" s="368"/>
      <c r="AJ34" s="368"/>
      <c r="AK34" s="368"/>
      <c r="AL34" s="169"/>
      <c r="AM34" s="367">
        <f>IF(AO34="","",MAX(C34:D43,U34:V43)+1)</f>
        <v>5</v>
      </c>
      <c r="AN34" s="367"/>
      <c r="AO34" s="368" t="str">
        <f>IF('各会計、関係団体の財政状況及び健全化判断比率'!B31="","",'各会計、関係団体の財政状況及び健全化判断比率'!B31)</f>
        <v>水道事業会計</v>
      </c>
      <c r="AP34" s="368"/>
      <c r="AQ34" s="368"/>
      <c r="AR34" s="368"/>
      <c r="AS34" s="368"/>
      <c r="AT34" s="368"/>
      <c r="AU34" s="368"/>
      <c r="AV34" s="368"/>
      <c r="AW34" s="368"/>
      <c r="AX34" s="368"/>
      <c r="AY34" s="368"/>
      <c r="AZ34" s="368"/>
      <c r="BA34" s="368"/>
      <c r="BB34" s="368"/>
      <c r="BC34" s="368"/>
      <c r="BD34" s="169"/>
      <c r="BE34" s="367" t="str">
        <f>IF(BG34="","",MAX(C34:D43,U34:V43,AM34:AN43)+1)</f>
        <v/>
      </c>
      <c r="BF34" s="367"/>
      <c r="BG34" s="368"/>
      <c r="BH34" s="368"/>
      <c r="BI34" s="368"/>
      <c r="BJ34" s="368"/>
      <c r="BK34" s="368"/>
      <c r="BL34" s="368"/>
      <c r="BM34" s="368"/>
      <c r="BN34" s="368"/>
      <c r="BO34" s="368"/>
      <c r="BP34" s="368"/>
      <c r="BQ34" s="368"/>
      <c r="BR34" s="368"/>
      <c r="BS34" s="368"/>
      <c r="BT34" s="368"/>
      <c r="BU34" s="368"/>
      <c r="BV34" s="169"/>
      <c r="BW34" s="367">
        <f>IF(BY34="","",MAX(C34:D43,U34:V43,AM34:AN43,BE34:BF43)+1)</f>
        <v>7</v>
      </c>
      <c r="BX34" s="367"/>
      <c r="BY34" s="368" t="str">
        <f>IF('各会計、関係団体の財政状況及び健全化判断比率'!B68="","",'各会計、関係団体の財政状況及び健全化判断比率'!B68)</f>
        <v>滋賀県市町村職員退職手当組合</v>
      </c>
      <c r="BZ34" s="368"/>
      <c r="CA34" s="368"/>
      <c r="CB34" s="368"/>
      <c r="CC34" s="368"/>
      <c r="CD34" s="368"/>
      <c r="CE34" s="368"/>
      <c r="CF34" s="368"/>
      <c r="CG34" s="368"/>
      <c r="CH34" s="368"/>
      <c r="CI34" s="368"/>
      <c r="CJ34" s="368"/>
      <c r="CK34" s="368"/>
      <c r="CL34" s="368"/>
      <c r="CM34" s="368"/>
      <c r="CN34" s="169"/>
      <c r="CO34" s="367">
        <f>IF(CQ34="","",MAX(C34:D43,U34:V43,AM34:AN43,BE34:BF43,BW34:BX43)+1)</f>
        <v>15</v>
      </c>
      <c r="CP34" s="367"/>
      <c r="CQ34" s="368" t="str">
        <f>IF('各会計、関係団体の財政状況及び健全化判断比率'!BS7="","",'各会計、関係団体の財政状況及び健全化判断比率'!BS7)</f>
        <v>公益財団法人伊吹山麓まいばらスポーツ文化振興事業団</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196"/>
    </row>
    <row r="35" spans="1:113" ht="32.25" customHeight="1" x14ac:dyDescent="0.15">
      <c r="A35" s="169"/>
      <c r="B35" s="193"/>
      <c r="C35" s="367" t="str">
        <f>IF(E35="","",C34+1)</f>
        <v/>
      </c>
      <c r="D35" s="367"/>
      <c r="E35" s="368" t="str">
        <f>IF('各会計、関係団体の財政状況及び健全化判断比率'!B8="","",'各会計、関係団体の財政状況及び健全化判断比率'!B8)</f>
        <v/>
      </c>
      <c r="F35" s="368"/>
      <c r="G35" s="368"/>
      <c r="H35" s="368"/>
      <c r="I35" s="368"/>
      <c r="J35" s="368"/>
      <c r="K35" s="368"/>
      <c r="L35" s="368"/>
      <c r="M35" s="368"/>
      <c r="N35" s="368"/>
      <c r="O35" s="368"/>
      <c r="P35" s="368"/>
      <c r="Q35" s="368"/>
      <c r="R35" s="368"/>
      <c r="S35" s="368"/>
      <c r="T35" s="169"/>
      <c r="U35" s="367">
        <f>IF(W35="","",U34+1)</f>
        <v>3</v>
      </c>
      <c r="V35" s="367"/>
      <c r="W35" s="368" t="str">
        <f>IF('各会計、関係団体の財政状況及び健全化判断比率'!B29="","",'各会計、関係団体の財政状況及び健全化判断比率'!B29)</f>
        <v>介護保険事業特別会計</v>
      </c>
      <c r="X35" s="368"/>
      <c r="Y35" s="368"/>
      <c r="Z35" s="368"/>
      <c r="AA35" s="368"/>
      <c r="AB35" s="368"/>
      <c r="AC35" s="368"/>
      <c r="AD35" s="368"/>
      <c r="AE35" s="368"/>
      <c r="AF35" s="368"/>
      <c r="AG35" s="368"/>
      <c r="AH35" s="368"/>
      <c r="AI35" s="368"/>
      <c r="AJ35" s="368"/>
      <c r="AK35" s="368"/>
      <c r="AL35" s="169"/>
      <c r="AM35" s="367">
        <f t="shared" ref="AM35:AM43" si="0">IF(AO35="","",AM34+1)</f>
        <v>6</v>
      </c>
      <c r="AN35" s="367"/>
      <c r="AO35" s="368" t="str">
        <f>IF('各会計、関係団体の財政状況及び健全化判断比率'!B32="","",'各会計、関係団体の財政状況及び健全化判断比率'!B32)</f>
        <v>下水道事業会計</v>
      </c>
      <c r="AP35" s="368"/>
      <c r="AQ35" s="368"/>
      <c r="AR35" s="368"/>
      <c r="AS35" s="368"/>
      <c r="AT35" s="368"/>
      <c r="AU35" s="368"/>
      <c r="AV35" s="368"/>
      <c r="AW35" s="368"/>
      <c r="AX35" s="368"/>
      <c r="AY35" s="368"/>
      <c r="AZ35" s="368"/>
      <c r="BA35" s="368"/>
      <c r="BB35" s="368"/>
      <c r="BC35" s="368"/>
      <c r="BD35" s="169"/>
      <c r="BE35" s="367" t="str">
        <f t="shared" ref="BE35:BE43" si="1">IF(BG35="","",BE34+1)</f>
        <v/>
      </c>
      <c r="BF35" s="367"/>
      <c r="BG35" s="368"/>
      <c r="BH35" s="368"/>
      <c r="BI35" s="368"/>
      <c r="BJ35" s="368"/>
      <c r="BK35" s="368"/>
      <c r="BL35" s="368"/>
      <c r="BM35" s="368"/>
      <c r="BN35" s="368"/>
      <c r="BO35" s="368"/>
      <c r="BP35" s="368"/>
      <c r="BQ35" s="368"/>
      <c r="BR35" s="368"/>
      <c r="BS35" s="368"/>
      <c r="BT35" s="368"/>
      <c r="BU35" s="368"/>
      <c r="BV35" s="169"/>
      <c r="BW35" s="367">
        <f t="shared" ref="BW35:BW43" si="2">IF(BY35="","",BW34+1)</f>
        <v>8</v>
      </c>
      <c r="BX35" s="367"/>
      <c r="BY35" s="368" t="str">
        <f>IF('各会計、関係団体の財政状況及び健全化判断比率'!B69="","",'各会計、関係団体の財政状況及び健全化判断比率'!B69)</f>
        <v>滋賀県市町村職員研修センター</v>
      </c>
      <c r="BZ35" s="368"/>
      <c r="CA35" s="368"/>
      <c r="CB35" s="368"/>
      <c r="CC35" s="368"/>
      <c r="CD35" s="368"/>
      <c r="CE35" s="368"/>
      <c r="CF35" s="368"/>
      <c r="CG35" s="368"/>
      <c r="CH35" s="368"/>
      <c r="CI35" s="368"/>
      <c r="CJ35" s="368"/>
      <c r="CK35" s="368"/>
      <c r="CL35" s="368"/>
      <c r="CM35" s="368"/>
      <c r="CN35" s="169"/>
      <c r="CO35" s="367" t="str">
        <f t="shared" ref="CO35:CO43" si="3">IF(CQ35="","",CO34+1)</f>
        <v/>
      </c>
      <c r="CP35" s="367"/>
      <c r="CQ35" s="368" t="str">
        <f>IF('各会計、関係団体の財政状況及び健全化判断比率'!BS8="","",'各会計、関係団体の財政状況及び健全化判断比率'!BS8)</f>
        <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196"/>
    </row>
    <row r="36" spans="1:113" ht="32.25" customHeight="1" x14ac:dyDescent="0.15">
      <c r="A36" s="169"/>
      <c r="B36" s="193"/>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69"/>
      <c r="U36" s="367">
        <f t="shared" ref="U36:U43" si="4">IF(W36="","",U35+1)</f>
        <v>4</v>
      </c>
      <c r="V36" s="367"/>
      <c r="W36" s="368" t="str">
        <f>IF('各会計、関係団体の財政状況及び健全化判断比率'!B30="","",'各会計、関係団体の財政状況及び健全化判断比率'!B30)</f>
        <v>後期高齢者医療事業特別会計</v>
      </c>
      <c r="X36" s="368"/>
      <c r="Y36" s="368"/>
      <c r="Z36" s="368"/>
      <c r="AA36" s="368"/>
      <c r="AB36" s="368"/>
      <c r="AC36" s="368"/>
      <c r="AD36" s="368"/>
      <c r="AE36" s="368"/>
      <c r="AF36" s="368"/>
      <c r="AG36" s="368"/>
      <c r="AH36" s="368"/>
      <c r="AI36" s="368"/>
      <c r="AJ36" s="368"/>
      <c r="AK36" s="368"/>
      <c r="AL36" s="169"/>
      <c r="AM36" s="367" t="str">
        <f t="shared" si="0"/>
        <v/>
      </c>
      <c r="AN36" s="367"/>
      <c r="AO36" s="368"/>
      <c r="AP36" s="368"/>
      <c r="AQ36" s="368"/>
      <c r="AR36" s="368"/>
      <c r="AS36" s="368"/>
      <c r="AT36" s="368"/>
      <c r="AU36" s="368"/>
      <c r="AV36" s="368"/>
      <c r="AW36" s="368"/>
      <c r="AX36" s="368"/>
      <c r="AY36" s="368"/>
      <c r="AZ36" s="368"/>
      <c r="BA36" s="368"/>
      <c r="BB36" s="368"/>
      <c r="BC36" s="368"/>
      <c r="BD36" s="169"/>
      <c r="BE36" s="367" t="str">
        <f t="shared" si="1"/>
        <v/>
      </c>
      <c r="BF36" s="367"/>
      <c r="BG36" s="368"/>
      <c r="BH36" s="368"/>
      <c r="BI36" s="368"/>
      <c r="BJ36" s="368"/>
      <c r="BK36" s="368"/>
      <c r="BL36" s="368"/>
      <c r="BM36" s="368"/>
      <c r="BN36" s="368"/>
      <c r="BO36" s="368"/>
      <c r="BP36" s="368"/>
      <c r="BQ36" s="368"/>
      <c r="BR36" s="368"/>
      <c r="BS36" s="368"/>
      <c r="BT36" s="368"/>
      <c r="BU36" s="368"/>
      <c r="BV36" s="169"/>
      <c r="BW36" s="367">
        <f t="shared" si="2"/>
        <v>9</v>
      </c>
      <c r="BX36" s="367"/>
      <c r="BY36" s="368" t="str">
        <f>IF('各会計、関係団体の財政状況及び健全化判断比率'!B70="","",'各会計、関係団体の財政状況及び健全化判断比率'!B70)</f>
        <v>滋賀県後期高齢者医療広域連合（一般会計）</v>
      </c>
      <c r="BZ36" s="368"/>
      <c r="CA36" s="368"/>
      <c r="CB36" s="368"/>
      <c r="CC36" s="368"/>
      <c r="CD36" s="368"/>
      <c r="CE36" s="368"/>
      <c r="CF36" s="368"/>
      <c r="CG36" s="368"/>
      <c r="CH36" s="368"/>
      <c r="CI36" s="368"/>
      <c r="CJ36" s="368"/>
      <c r="CK36" s="368"/>
      <c r="CL36" s="368"/>
      <c r="CM36" s="368"/>
      <c r="CN36" s="169"/>
      <c r="CO36" s="367" t="str">
        <f t="shared" si="3"/>
        <v/>
      </c>
      <c r="CP36" s="367"/>
      <c r="CQ36" s="368" t="str">
        <f>IF('各会計、関係団体の財政状況及び健全化判断比率'!BS9="","",'各会計、関係団体の財政状況及び健全化判断比率'!BS9)</f>
        <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196"/>
    </row>
    <row r="37" spans="1:113" ht="32.25" customHeight="1" x14ac:dyDescent="0.15">
      <c r="A37" s="169"/>
      <c r="B37" s="193"/>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69"/>
      <c r="U37" s="367" t="str">
        <f t="shared" si="4"/>
        <v/>
      </c>
      <c r="V37" s="367"/>
      <c r="W37" s="368"/>
      <c r="X37" s="368"/>
      <c r="Y37" s="368"/>
      <c r="Z37" s="368"/>
      <c r="AA37" s="368"/>
      <c r="AB37" s="368"/>
      <c r="AC37" s="368"/>
      <c r="AD37" s="368"/>
      <c r="AE37" s="368"/>
      <c r="AF37" s="368"/>
      <c r="AG37" s="368"/>
      <c r="AH37" s="368"/>
      <c r="AI37" s="368"/>
      <c r="AJ37" s="368"/>
      <c r="AK37" s="368"/>
      <c r="AL37" s="169"/>
      <c r="AM37" s="367" t="str">
        <f t="shared" si="0"/>
        <v/>
      </c>
      <c r="AN37" s="367"/>
      <c r="AO37" s="368"/>
      <c r="AP37" s="368"/>
      <c r="AQ37" s="368"/>
      <c r="AR37" s="368"/>
      <c r="AS37" s="368"/>
      <c r="AT37" s="368"/>
      <c r="AU37" s="368"/>
      <c r="AV37" s="368"/>
      <c r="AW37" s="368"/>
      <c r="AX37" s="368"/>
      <c r="AY37" s="368"/>
      <c r="AZ37" s="368"/>
      <c r="BA37" s="368"/>
      <c r="BB37" s="368"/>
      <c r="BC37" s="368"/>
      <c r="BD37" s="169"/>
      <c r="BE37" s="367" t="str">
        <f t="shared" si="1"/>
        <v/>
      </c>
      <c r="BF37" s="367"/>
      <c r="BG37" s="368"/>
      <c r="BH37" s="368"/>
      <c r="BI37" s="368"/>
      <c r="BJ37" s="368"/>
      <c r="BK37" s="368"/>
      <c r="BL37" s="368"/>
      <c r="BM37" s="368"/>
      <c r="BN37" s="368"/>
      <c r="BO37" s="368"/>
      <c r="BP37" s="368"/>
      <c r="BQ37" s="368"/>
      <c r="BR37" s="368"/>
      <c r="BS37" s="368"/>
      <c r="BT37" s="368"/>
      <c r="BU37" s="368"/>
      <c r="BV37" s="169"/>
      <c r="BW37" s="367">
        <f t="shared" si="2"/>
        <v>10</v>
      </c>
      <c r="BX37" s="367"/>
      <c r="BY37" s="368" t="str">
        <f>IF('各会計、関係団体の財政状況及び健全化判断比率'!B71="","",'各会計、関係団体の財政状況及び健全化判断比率'!B71)</f>
        <v>滋賀県後期高齢者医療広域連合（後期高齢者医療特別会計）</v>
      </c>
      <c r="BZ37" s="368"/>
      <c r="CA37" s="368"/>
      <c r="CB37" s="368"/>
      <c r="CC37" s="368"/>
      <c r="CD37" s="368"/>
      <c r="CE37" s="368"/>
      <c r="CF37" s="368"/>
      <c r="CG37" s="368"/>
      <c r="CH37" s="368"/>
      <c r="CI37" s="368"/>
      <c r="CJ37" s="368"/>
      <c r="CK37" s="368"/>
      <c r="CL37" s="368"/>
      <c r="CM37" s="368"/>
      <c r="CN37" s="169"/>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196"/>
    </row>
    <row r="38" spans="1:113" ht="32.25" customHeight="1" x14ac:dyDescent="0.15">
      <c r="A38" s="169"/>
      <c r="B38" s="193"/>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69"/>
      <c r="U38" s="367" t="str">
        <f t="shared" si="4"/>
        <v/>
      </c>
      <c r="V38" s="367"/>
      <c r="W38" s="368"/>
      <c r="X38" s="368"/>
      <c r="Y38" s="368"/>
      <c r="Z38" s="368"/>
      <c r="AA38" s="368"/>
      <c r="AB38" s="368"/>
      <c r="AC38" s="368"/>
      <c r="AD38" s="368"/>
      <c r="AE38" s="368"/>
      <c r="AF38" s="368"/>
      <c r="AG38" s="368"/>
      <c r="AH38" s="368"/>
      <c r="AI38" s="368"/>
      <c r="AJ38" s="368"/>
      <c r="AK38" s="368"/>
      <c r="AL38" s="169"/>
      <c r="AM38" s="367" t="str">
        <f t="shared" si="0"/>
        <v/>
      </c>
      <c r="AN38" s="367"/>
      <c r="AO38" s="368"/>
      <c r="AP38" s="368"/>
      <c r="AQ38" s="368"/>
      <c r="AR38" s="368"/>
      <c r="AS38" s="368"/>
      <c r="AT38" s="368"/>
      <c r="AU38" s="368"/>
      <c r="AV38" s="368"/>
      <c r="AW38" s="368"/>
      <c r="AX38" s="368"/>
      <c r="AY38" s="368"/>
      <c r="AZ38" s="368"/>
      <c r="BA38" s="368"/>
      <c r="BB38" s="368"/>
      <c r="BC38" s="368"/>
      <c r="BD38" s="169"/>
      <c r="BE38" s="367" t="str">
        <f t="shared" si="1"/>
        <v/>
      </c>
      <c r="BF38" s="367"/>
      <c r="BG38" s="368"/>
      <c r="BH38" s="368"/>
      <c r="BI38" s="368"/>
      <c r="BJ38" s="368"/>
      <c r="BK38" s="368"/>
      <c r="BL38" s="368"/>
      <c r="BM38" s="368"/>
      <c r="BN38" s="368"/>
      <c r="BO38" s="368"/>
      <c r="BP38" s="368"/>
      <c r="BQ38" s="368"/>
      <c r="BR38" s="368"/>
      <c r="BS38" s="368"/>
      <c r="BT38" s="368"/>
      <c r="BU38" s="368"/>
      <c r="BV38" s="169"/>
      <c r="BW38" s="367">
        <f t="shared" si="2"/>
        <v>11</v>
      </c>
      <c r="BX38" s="367"/>
      <c r="BY38" s="368" t="str">
        <f>IF('各会計、関係団体の財政状況及び健全化判断比率'!B72="","",'各会計、関係団体の財政状況及び健全化判断比率'!B72)</f>
        <v>湖北広域行政事務センター</v>
      </c>
      <c r="BZ38" s="368"/>
      <c r="CA38" s="368"/>
      <c r="CB38" s="368"/>
      <c r="CC38" s="368"/>
      <c r="CD38" s="368"/>
      <c r="CE38" s="368"/>
      <c r="CF38" s="368"/>
      <c r="CG38" s="368"/>
      <c r="CH38" s="368"/>
      <c r="CI38" s="368"/>
      <c r="CJ38" s="368"/>
      <c r="CK38" s="368"/>
      <c r="CL38" s="368"/>
      <c r="CM38" s="368"/>
      <c r="CN38" s="169"/>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196"/>
    </row>
    <row r="39" spans="1:113" ht="32.25" customHeight="1" x14ac:dyDescent="0.15">
      <c r="A39" s="169"/>
      <c r="B39" s="193"/>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69"/>
      <c r="U39" s="367" t="str">
        <f t="shared" si="4"/>
        <v/>
      </c>
      <c r="V39" s="367"/>
      <c r="W39" s="368"/>
      <c r="X39" s="368"/>
      <c r="Y39" s="368"/>
      <c r="Z39" s="368"/>
      <c r="AA39" s="368"/>
      <c r="AB39" s="368"/>
      <c r="AC39" s="368"/>
      <c r="AD39" s="368"/>
      <c r="AE39" s="368"/>
      <c r="AF39" s="368"/>
      <c r="AG39" s="368"/>
      <c r="AH39" s="368"/>
      <c r="AI39" s="368"/>
      <c r="AJ39" s="368"/>
      <c r="AK39" s="368"/>
      <c r="AL39" s="169"/>
      <c r="AM39" s="367" t="str">
        <f t="shared" si="0"/>
        <v/>
      </c>
      <c r="AN39" s="367"/>
      <c r="AO39" s="368"/>
      <c r="AP39" s="368"/>
      <c r="AQ39" s="368"/>
      <c r="AR39" s="368"/>
      <c r="AS39" s="368"/>
      <c r="AT39" s="368"/>
      <c r="AU39" s="368"/>
      <c r="AV39" s="368"/>
      <c r="AW39" s="368"/>
      <c r="AX39" s="368"/>
      <c r="AY39" s="368"/>
      <c r="AZ39" s="368"/>
      <c r="BA39" s="368"/>
      <c r="BB39" s="368"/>
      <c r="BC39" s="368"/>
      <c r="BD39" s="169"/>
      <c r="BE39" s="367" t="str">
        <f t="shared" si="1"/>
        <v/>
      </c>
      <c r="BF39" s="367"/>
      <c r="BG39" s="368"/>
      <c r="BH39" s="368"/>
      <c r="BI39" s="368"/>
      <c r="BJ39" s="368"/>
      <c r="BK39" s="368"/>
      <c r="BL39" s="368"/>
      <c r="BM39" s="368"/>
      <c r="BN39" s="368"/>
      <c r="BO39" s="368"/>
      <c r="BP39" s="368"/>
      <c r="BQ39" s="368"/>
      <c r="BR39" s="368"/>
      <c r="BS39" s="368"/>
      <c r="BT39" s="368"/>
      <c r="BU39" s="368"/>
      <c r="BV39" s="169"/>
      <c r="BW39" s="367">
        <f t="shared" si="2"/>
        <v>12</v>
      </c>
      <c r="BX39" s="367"/>
      <c r="BY39" s="368" t="str">
        <f>IF('各会計、関係団体の財政状況及び健全化判断比率'!B73="","",'各会計、関係団体の財政状況及び健全化判断比率'!B73)</f>
        <v>湖北地域消防組合</v>
      </c>
      <c r="BZ39" s="368"/>
      <c r="CA39" s="368"/>
      <c r="CB39" s="368"/>
      <c r="CC39" s="368"/>
      <c r="CD39" s="368"/>
      <c r="CE39" s="368"/>
      <c r="CF39" s="368"/>
      <c r="CG39" s="368"/>
      <c r="CH39" s="368"/>
      <c r="CI39" s="368"/>
      <c r="CJ39" s="368"/>
      <c r="CK39" s="368"/>
      <c r="CL39" s="368"/>
      <c r="CM39" s="368"/>
      <c r="CN39" s="169"/>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196"/>
    </row>
    <row r="40" spans="1:113" ht="32.25" customHeight="1" x14ac:dyDescent="0.15">
      <c r="A40" s="169"/>
      <c r="B40" s="193"/>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69"/>
      <c r="U40" s="367" t="str">
        <f t="shared" si="4"/>
        <v/>
      </c>
      <c r="V40" s="367"/>
      <c r="W40" s="368"/>
      <c r="X40" s="368"/>
      <c r="Y40" s="368"/>
      <c r="Z40" s="368"/>
      <c r="AA40" s="368"/>
      <c r="AB40" s="368"/>
      <c r="AC40" s="368"/>
      <c r="AD40" s="368"/>
      <c r="AE40" s="368"/>
      <c r="AF40" s="368"/>
      <c r="AG40" s="368"/>
      <c r="AH40" s="368"/>
      <c r="AI40" s="368"/>
      <c r="AJ40" s="368"/>
      <c r="AK40" s="368"/>
      <c r="AL40" s="169"/>
      <c r="AM40" s="367" t="str">
        <f t="shared" si="0"/>
        <v/>
      </c>
      <c r="AN40" s="367"/>
      <c r="AO40" s="368"/>
      <c r="AP40" s="368"/>
      <c r="AQ40" s="368"/>
      <c r="AR40" s="368"/>
      <c r="AS40" s="368"/>
      <c r="AT40" s="368"/>
      <c r="AU40" s="368"/>
      <c r="AV40" s="368"/>
      <c r="AW40" s="368"/>
      <c r="AX40" s="368"/>
      <c r="AY40" s="368"/>
      <c r="AZ40" s="368"/>
      <c r="BA40" s="368"/>
      <c r="BB40" s="368"/>
      <c r="BC40" s="368"/>
      <c r="BD40" s="169"/>
      <c r="BE40" s="367" t="str">
        <f t="shared" si="1"/>
        <v/>
      </c>
      <c r="BF40" s="367"/>
      <c r="BG40" s="368"/>
      <c r="BH40" s="368"/>
      <c r="BI40" s="368"/>
      <c r="BJ40" s="368"/>
      <c r="BK40" s="368"/>
      <c r="BL40" s="368"/>
      <c r="BM40" s="368"/>
      <c r="BN40" s="368"/>
      <c r="BO40" s="368"/>
      <c r="BP40" s="368"/>
      <c r="BQ40" s="368"/>
      <c r="BR40" s="368"/>
      <c r="BS40" s="368"/>
      <c r="BT40" s="368"/>
      <c r="BU40" s="368"/>
      <c r="BV40" s="169"/>
      <c r="BW40" s="367">
        <f t="shared" si="2"/>
        <v>13</v>
      </c>
      <c r="BX40" s="367"/>
      <c r="BY40" s="368" t="str">
        <f>IF('各会計、関係団体の財政状況及び健全化判断比率'!B74="","",'各会計、関係団体の財政状況及び健全化判断比率'!B74)</f>
        <v>長浜水道企業団（水道事業会計）</v>
      </c>
      <c r="BZ40" s="368"/>
      <c r="CA40" s="368"/>
      <c r="CB40" s="368"/>
      <c r="CC40" s="368"/>
      <c r="CD40" s="368"/>
      <c r="CE40" s="368"/>
      <c r="CF40" s="368"/>
      <c r="CG40" s="368"/>
      <c r="CH40" s="368"/>
      <c r="CI40" s="368"/>
      <c r="CJ40" s="368"/>
      <c r="CK40" s="368"/>
      <c r="CL40" s="368"/>
      <c r="CM40" s="368"/>
      <c r="CN40" s="169"/>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196"/>
    </row>
    <row r="41" spans="1:113" ht="32.25" customHeight="1" x14ac:dyDescent="0.15">
      <c r="A41" s="169"/>
      <c r="B41" s="193"/>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69"/>
      <c r="U41" s="367" t="str">
        <f t="shared" si="4"/>
        <v/>
      </c>
      <c r="V41" s="367"/>
      <c r="W41" s="368"/>
      <c r="X41" s="368"/>
      <c r="Y41" s="368"/>
      <c r="Z41" s="368"/>
      <c r="AA41" s="368"/>
      <c r="AB41" s="368"/>
      <c r="AC41" s="368"/>
      <c r="AD41" s="368"/>
      <c r="AE41" s="368"/>
      <c r="AF41" s="368"/>
      <c r="AG41" s="368"/>
      <c r="AH41" s="368"/>
      <c r="AI41" s="368"/>
      <c r="AJ41" s="368"/>
      <c r="AK41" s="368"/>
      <c r="AL41" s="169"/>
      <c r="AM41" s="367" t="str">
        <f t="shared" si="0"/>
        <v/>
      </c>
      <c r="AN41" s="367"/>
      <c r="AO41" s="368"/>
      <c r="AP41" s="368"/>
      <c r="AQ41" s="368"/>
      <c r="AR41" s="368"/>
      <c r="AS41" s="368"/>
      <c r="AT41" s="368"/>
      <c r="AU41" s="368"/>
      <c r="AV41" s="368"/>
      <c r="AW41" s="368"/>
      <c r="AX41" s="368"/>
      <c r="AY41" s="368"/>
      <c r="AZ41" s="368"/>
      <c r="BA41" s="368"/>
      <c r="BB41" s="368"/>
      <c r="BC41" s="368"/>
      <c r="BD41" s="169"/>
      <c r="BE41" s="367" t="str">
        <f t="shared" si="1"/>
        <v/>
      </c>
      <c r="BF41" s="367"/>
      <c r="BG41" s="368"/>
      <c r="BH41" s="368"/>
      <c r="BI41" s="368"/>
      <c r="BJ41" s="368"/>
      <c r="BK41" s="368"/>
      <c r="BL41" s="368"/>
      <c r="BM41" s="368"/>
      <c r="BN41" s="368"/>
      <c r="BO41" s="368"/>
      <c r="BP41" s="368"/>
      <c r="BQ41" s="368"/>
      <c r="BR41" s="368"/>
      <c r="BS41" s="368"/>
      <c r="BT41" s="368"/>
      <c r="BU41" s="368"/>
      <c r="BV41" s="169"/>
      <c r="BW41" s="367">
        <f t="shared" si="2"/>
        <v>14</v>
      </c>
      <c r="BX41" s="367"/>
      <c r="BY41" s="368" t="str">
        <f>IF('各会計、関係団体の財政状況及び健全化判断比率'!B75="","",'各会計、関係団体の財政状況及び健全化判断比率'!B75)</f>
        <v>彦根市米原市山林組合</v>
      </c>
      <c r="BZ41" s="368"/>
      <c r="CA41" s="368"/>
      <c r="CB41" s="368"/>
      <c r="CC41" s="368"/>
      <c r="CD41" s="368"/>
      <c r="CE41" s="368"/>
      <c r="CF41" s="368"/>
      <c r="CG41" s="368"/>
      <c r="CH41" s="368"/>
      <c r="CI41" s="368"/>
      <c r="CJ41" s="368"/>
      <c r="CK41" s="368"/>
      <c r="CL41" s="368"/>
      <c r="CM41" s="368"/>
      <c r="CN41" s="169"/>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196"/>
    </row>
    <row r="42" spans="1:113" ht="32.25" customHeight="1" x14ac:dyDescent="0.15">
      <c r="B42" s="193"/>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69"/>
      <c r="U42" s="367" t="str">
        <f t="shared" si="4"/>
        <v/>
      </c>
      <c r="V42" s="367"/>
      <c r="W42" s="368"/>
      <c r="X42" s="368"/>
      <c r="Y42" s="368"/>
      <c r="Z42" s="368"/>
      <c r="AA42" s="368"/>
      <c r="AB42" s="368"/>
      <c r="AC42" s="368"/>
      <c r="AD42" s="368"/>
      <c r="AE42" s="368"/>
      <c r="AF42" s="368"/>
      <c r="AG42" s="368"/>
      <c r="AH42" s="368"/>
      <c r="AI42" s="368"/>
      <c r="AJ42" s="368"/>
      <c r="AK42" s="368"/>
      <c r="AL42" s="169"/>
      <c r="AM42" s="367" t="str">
        <f t="shared" si="0"/>
        <v/>
      </c>
      <c r="AN42" s="367"/>
      <c r="AO42" s="368"/>
      <c r="AP42" s="368"/>
      <c r="AQ42" s="368"/>
      <c r="AR42" s="368"/>
      <c r="AS42" s="368"/>
      <c r="AT42" s="368"/>
      <c r="AU42" s="368"/>
      <c r="AV42" s="368"/>
      <c r="AW42" s="368"/>
      <c r="AX42" s="368"/>
      <c r="AY42" s="368"/>
      <c r="AZ42" s="368"/>
      <c r="BA42" s="368"/>
      <c r="BB42" s="368"/>
      <c r="BC42" s="368"/>
      <c r="BD42" s="169"/>
      <c r="BE42" s="367" t="str">
        <f t="shared" si="1"/>
        <v/>
      </c>
      <c r="BF42" s="367"/>
      <c r="BG42" s="368"/>
      <c r="BH42" s="368"/>
      <c r="BI42" s="368"/>
      <c r="BJ42" s="368"/>
      <c r="BK42" s="368"/>
      <c r="BL42" s="368"/>
      <c r="BM42" s="368"/>
      <c r="BN42" s="368"/>
      <c r="BO42" s="368"/>
      <c r="BP42" s="368"/>
      <c r="BQ42" s="368"/>
      <c r="BR42" s="368"/>
      <c r="BS42" s="368"/>
      <c r="BT42" s="368"/>
      <c r="BU42" s="368"/>
      <c r="BV42" s="169"/>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69"/>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196"/>
    </row>
    <row r="43" spans="1:113" ht="32.25" customHeight="1" x14ac:dyDescent="0.15">
      <c r="B43" s="193"/>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69"/>
      <c r="U43" s="367" t="str">
        <f t="shared" si="4"/>
        <v/>
      </c>
      <c r="V43" s="367"/>
      <c r="W43" s="368"/>
      <c r="X43" s="368"/>
      <c r="Y43" s="368"/>
      <c r="Z43" s="368"/>
      <c r="AA43" s="368"/>
      <c r="AB43" s="368"/>
      <c r="AC43" s="368"/>
      <c r="AD43" s="368"/>
      <c r="AE43" s="368"/>
      <c r="AF43" s="368"/>
      <c r="AG43" s="368"/>
      <c r="AH43" s="368"/>
      <c r="AI43" s="368"/>
      <c r="AJ43" s="368"/>
      <c r="AK43" s="368"/>
      <c r="AL43" s="169"/>
      <c r="AM43" s="367" t="str">
        <f t="shared" si="0"/>
        <v/>
      </c>
      <c r="AN43" s="367"/>
      <c r="AO43" s="368"/>
      <c r="AP43" s="368"/>
      <c r="AQ43" s="368"/>
      <c r="AR43" s="368"/>
      <c r="AS43" s="368"/>
      <c r="AT43" s="368"/>
      <c r="AU43" s="368"/>
      <c r="AV43" s="368"/>
      <c r="AW43" s="368"/>
      <c r="AX43" s="368"/>
      <c r="AY43" s="368"/>
      <c r="AZ43" s="368"/>
      <c r="BA43" s="368"/>
      <c r="BB43" s="368"/>
      <c r="BC43" s="368"/>
      <c r="BD43" s="169"/>
      <c r="BE43" s="367" t="str">
        <f t="shared" si="1"/>
        <v/>
      </c>
      <c r="BF43" s="367"/>
      <c r="BG43" s="368"/>
      <c r="BH43" s="368"/>
      <c r="BI43" s="368"/>
      <c r="BJ43" s="368"/>
      <c r="BK43" s="368"/>
      <c r="BL43" s="368"/>
      <c r="BM43" s="368"/>
      <c r="BN43" s="368"/>
      <c r="BO43" s="368"/>
      <c r="BP43" s="368"/>
      <c r="BQ43" s="368"/>
      <c r="BR43" s="368"/>
      <c r="BS43" s="368"/>
      <c r="BT43" s="368"/>
      <c r="BU43" s="368"/>
      <c r="BV43" s="169"/>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69"/>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193</v>
      </c>
      <c r="E46" s="364" t="s">
        <v>194</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15">
      <c r="E47" s="364" t="s">
        <v>195</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15">
      <c r="E48" s="364" t="s">
        <v>196</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15">
      <c r="E49" s="366" t="s">
        <v>197</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15">
      <c r="E50" s="364" t="s">
        <v>198</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15">
      <c r="E51" s="364" t="s">
        <v>199</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15">
      <c r="E52" s="364" t="s">
        <v>200</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15">
      <c r="E53" s="364" t="s">
        <v>201</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15"/>
    <row r="55" spans="5:113" x14ac:dyDescent="0.15"/>
    <row r="56" spans="5:113" x14ac:dyDescent="0.15"/>
  </sheetData>
  <sheetProtection algorithmName="SHA-512" hashValue="QWcRmYxDtlBcwOacKWda9jlJEvaFDDQbgnK8qCyuKRAPXgW5Oi6gHd58GCbH0dP08C9EAnPHG5Aw8DmkImYKIg==" saltValue="BazS6wSTRKXY3lZGxDl5+Q=="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A21"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15">
      <c r="A34" s="22"/>
      <c r="B34" s="31"/>
      <c r="C34" s="1151" t="s">
        <v>529</v>
      </c>
      <c r="D34" s="1151"/>
      <c r="E34" s="1152"/>
      <c r="F34" s="32">
        <v>10.97</v>
      </c>
      <c r="G34" s="33">
        <v>12.6</v>
      </c>
      <c r="H34" s="33">
        <v>9.4</v>
      </c>
      <c r="I34" s="33">
        <v>6.26</v>
      </c>
      <c r="J34" s="34">
        <v>6.82</v>
      </c>
      <c r="K34" s="22"/>
      <c r="L34" s="22"/>
      <c r="M34" s="22"/>
      <c r="N34" s="22"/>
      <c r="O34" s="22"/>
      <c r="P34" s="22"/>
    </row>
    <row r="35" spans="1:16" ht="39" customHeight="1" x14ac:dyDescent="0.15">
      <c r="A35" s="22"/>
      <c r="B35" s="35"/>
      <c r="C35" s="1145" t="s">
        <v>530</v>
      </c>
      <c r="D35" s="1146"/>
      <c r="E35" s="1147"/>
      <c r="F35" s="36">
        <v>6.13</v>
      </c>
      <c r="G35" s="37">
        <v>7.84</v>
      </c>
      <c r="H35" s="37">
        <v>5.88</v>
      </c>
      <c r="I35" s="37">
        <v>6.24</v>
      </c>
      <c r="J35" s="38">
        <v>5.19</v>
      </c>
      <c r="K35" s="22"/>
      <c r="L35" s="22"/>
      <c r="M35" s="22"/>
      <c r="N35" s="22"/>
      <c r="O35" s="22"/>
      <c r="P35" s="22"/>
    </row>
    <row r="36" spans="1:16" ht="39" customHeight="1" x14ac:dyDescent="0.15">
      <c r="A36" s="22"/>
      <c r="B36" s="35"/>
      <c r="C36" s="1145" t="s">
        <v>531</v>
      </c>
      <c r="D36" s="1146"/>
      <c r="E36" s="1147"/>
      <c r="F36" s="36">
        <v>0.28999999999999998</v>
      </c>
      <c r="G36" s="37">
        <v>1.67</v>
      </c>
      <c r="H36" s="37">
        <v>0.72</v>
      </c>
      <c r="I36" s="37">
        <v>0.79</v>
      </c>
      <c r="J36" s="38">
        <v>0.71</v>
      </c>
      <c r="K36" s="22"/>
      <c r="L36" s="22"/>
      <c r="M36" s="22"/>
      <c r="N36" s="22"/>
      <c r="O36" s="22"/>
      <c r="P36" s="22"/>
    </row>
    <row r="37" spans="1:16" ht="39" customHeight="1" x14ac:dyDescent="0.15">
      <c r="A37" s="22"/>
      <c r="B37" s="35"/>
      <c r="C37" s="1145" t="s">
        <v>532</v>
      </c>
      <c r="D37" s="1146"/>
      <c r="E37" s="1147"/>
      <c r="F37" s="36">
        <v>0.69</v>
      </c>
      <c r="G37" s="37">
        <v>0.34</v>
      </c>
      <c r="H37" s="37">
        <v>0.37</v>
      </c>
      <c r="I37" s="37">
        <v>0.45</v>
      </c>
      <c r="J37" s="38">
        <v>0.61</v>
      </c>
      <c r="K37" s="22"/>
      <c r="L37" s="22"/>
      <c r="M37" s="22"/>
      <c r="N37" s="22"/>
      <c r="O37" s="22"/>
      <c r="P37" s="22"/>
    </row>
    <row r="38" spans="1:16" ht="39" customHeight="1" x14ac:dyDescent="0.15">
      <c r="A38" s="22"/>
      <c r="B38" s="35"/>
      <c r="C38" s="1145" t="s">
        <v>533</v>
      </c>
      <c r="D38" s="1146"/>
      <c r="E38" s="1147"/>
      <c r="F38" s="36">
        <v>0.24</v>
      </c>
      <c r="G38" s="37">
        <v>7.0000000000000007E-2</v>
      </c>
      <c r="H38" s="37">
        <v>0.01</v>
      </c>
      <c r="I38" s="37">
        <v>0.12</v>
      </c>
      <c r="J38" s="38">
        <v>0.11</v>
      </c>
      <c r="K38" s="22"/>
      <c r="L38" s="22"/>
      <c r="M38" s="22"/>
      <c r="N38" s="22"/>
      <c r="O38" s="22"/>
      <c r="P38" s="22"/>
    </row>
    <row r="39" spans="1:16" ht="39" customHeight="1" x14ac:dyDescent="0.15">
      <c r="A39" s="22"/>
      <c r="B39" s="35"/>
      <c r="C39" s="1145" t="s">
        <v>534</v>
      </c>
      <c r="D39" s="1146"/>
      <c r="E39" s="1147"/>
      <c r="F39" s="36">
        <v>0.06</v>
      </c>
      <c r="G39" s="37">
        <v>0.06</v>
      </c>
      <c r="H39" s="37">
        <v>0.06</v>
      </c>
      <c r="I39" s="37">
        <v>7.0000000000000007E-2</v>
      </c>
      <c r="J39" s="38">
        <v>0.09</v>
      </c>
      <c r="K39" s="22"/>
      <c r="L39" s="22"/>
      <c r="M39" s="22"/>
      <c r="N39" s="22"/>
      <c r="O39" s="22"/>
      <c r="P39" s="22"/>
    </row>
    <row r="40" spans="1:16" ht="39" customHeight="1" x14ac:dyDescent="0.15">
      <c r="A40" s="22"/>
      <c r="B40" s="35"/>
      <c r="C40" s="1145"/>
      <c r="D40" s="1146"/>
      <c r="E40" s="1147"/>
      <c r="F40" s="36"/>
      <c r="G40" s="37"/>
      <c r="H40" s="37"/>
      <c r="I40" s="37"/>
      <c r="J40" s="38"/>
      <c r="K40" s="22"/>
      <c r="L40" s="22"/>
      <c r="M40" s="22"/>
      <c r="N40" s="22"/>
      <c r="O40" s="22"/>
      <c r="P40" s="22"/>
    </row>
    <row r="41" spans="1:16" ht="39" customHeight="1" x14ac:dyDescent="0.15">
      <c r="A41" s="22"/>
      <c r="B41" s="35"/>
      <c r="C41" s="1145"/>
      <c r="D41" s="1146"/>
      <c r="E41" s="1147"/>
      <c r="F41" s="36"/>
      <c r="G41" s="37"/>
      <c r="H41" s="37"/>
      <c r="I41" s="37"/>
      <c r="J41" s="38"/>
      <c r="K41" s="22"/>
      <c r="L41" s="22"/>
      <c r="M41" s="22"/>
      <c r="N41" s="22"/>
      <c r="O41" s="22"/>
      <c r="P41" s="22"/>
    </row>
    <row r="42" spans="1:16" ht="39" customHeight="1" x14ac:dyDescent="0.15">
      <c r="A42" s="22"/>
      <c r="B42" s="39"/>
      <c r="C42" s="1145" t="s">
        <v>535</v>
      </c>
      <c r="D42" s="1146"/>
      <c r="E42" s="1147"/>
      <c r="F42" s="36" t="s">
        <v>486</v>
      </c>
      <c r="G42" s="37" t="s">
        <v>486</v>
      </c>
      <c r="H42" s="37" t="s">
        <v>486</v>
      </c>
      <c r="I42" s="37" t="s">
        <v>486</v>
      </c>
      <c r="J42" s="38" t="s">
        <v>486</v>
      </c>
      <c r="K42" s="22"/>
      <c r="L42" s="22"/>
      <c r="M42" s="22"/>
      <c r="N42" s="22"/>
      <c r="O42" s="22"/>
      <c r="P42" s="22"/>
    </row>
    <row r="43" spans="1:16" ht="39" customHeight="1" thickBot="1" x14ac:dyDescent="0.2">
      <c r="A43" s="22"/>
      <c r="B43" s="40"/>
      <c r="C43" s="1148" t="s">
        <v>536</v>
      </c>
      <c r="D43" s="1149"/>
      <c r="E43" s="1150"/>
      <c r="F43" s="41">
        <v>0</v>
      </c>
      <c r="G43" s="42">
        <v>0</v>
      </c>
      <c r="H43" s="42">
        <v>0</v>
      </c>
      <c r="I43" s="42">
        <v>0</v>
      </c>
      <c r="J43" s="43" t="s">
        <v>486</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X+FKCnpI5I/uZVKo7jJneLhd8X9sTE3yXhXYN94UUKiXmNGL7CyAOyu1ZLzvcrQ8zQQ0pxdnMhp7WDwP2IZc8g==" saltValue="xX1ewJckQbnw7f3HeoRIh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tabSelected="1" topLeftCell="A47" zoomScaleSheetLayoutView="55" workbookViewId="0">
      <selection activeCell="K58" sqref="K58:O60"/>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524</v>
      </c>
      <c r="L44" s="56" t="s">
        <v>525</v>
      </c>
      <c r="M44" s="56" t="s">
        <v>526</v>
      </c>
      <c r="N44" s="56" t="s">
        <v>527</v>
      </c>
      <c r="O44" s="57" t="s">
        <v>528</v>
      </c>
      <c r="P44" s="48"/>
      <c r="Q44" s="48"/>
      <c r="R44" s="48"/>
      <c r="S44" s="48"/>
      <c r="T44" s="48"/>
      <c r="U44" s="48"/>
    </row>
    <row r="45" spans="1:21" ht="30.75" customHeight="1" x14ac:dyDescent="0.15">
      <c r="A45" s="48"/>
      <c r="B45" s="1176" t="s">
        <v>9</v>
      </c>
      <c r="C45" s="1177"/>
      <c r="D45" s="58"/>
      <c r="E45" s="1182" t="s">
        <v>10</v>
      </c>
      <c r="F45" s="1182"/>
      <c r="G45" s="1182"/>
      <c r="H45" s="1182"/>
      <c r="I45" s="1182"/>
      <c r="J45" s="1183"/>
      <c r="K45" s="59">
        <v>1982</v>
      </c>
      <c r="L45" s="60">
        <v>2039</v>
      </c>
      <c r="M45" s="60">
        <v>2072</v>
      </c>
      <c r="N45" s="60">
        <v>2084</v>
      </c>
      <c r="O45" s="61">
        <v>2186</v>
      </c>
      <c r="P45" s="48"/>
      <c r="Q45" s="48"/>
      <c r="R45" s="48"/>
      <c r="S45" s="48"/>
      <c r="T45" s="48"/>
      <c r="U45" s="48"/>
    </row>
    <row r="46" spans="1:21" ht="30.75" customHeight="1" x14ac:dyDescent="0.15">
      <c r="A46" s="48"/>
      <c r="B46" s="1178"/>
      <c r="C46" s="1179"/>
      <c r="D46" s="62"/>
      <c r="E46" s="1155" t="s">
        <v>11</v>
      </c>
      <c r="F46" s="1155"/>
      <c r="G46" s="1155"/>
      <c r="H46" s="1155"/>
      <c r="I46" s="1155"/>
      <c r="J46" s="1156"/>
      <c r="K46" s="63" t="s">
        <v>486</v>
      </c>
      <c r="L46" s="64" t="s">
        <v>486</v>
      </c>
      <c r="M46" s="64" t="s">
        <v>486</v>
      </c>
      <c r="N46" s="64" t="s">
        <v>486</v>
      </c>
      <c r="O46" s="65" t="s">
        <v>486</v>
      </c>
      <c r="P46" s="48"/>
      <c r="Q46" s="48"/>
      <c r="R46" s="48"/>
      <c r="S46" s="48"/>
      <c r="T46" s="48"/>
      <c r="U46" s="48"/>
    </row>
    <row r="47" spans="1:21" ht="30.75" customHeight="1" x14ac:dyDescent="0.15">
      <c r="A47" s="48"/>
      <c r="B47" s="1178"/>
      <c r="C47" s="1179"/>
      <c r="D47" s="62"/>
      <c r="E47" s="1155" t="s">
        <v>12</v>
      </c>
      <c r="F47" s="1155"/>
      <c r="G47" s="1155"/>
      <c r="H47" s="1155"/>
      <c r="I47" s="1155"/>
      <c r="J47" s="1156"/>
      <c r="K47" s="63" t="s">
        <v>486</v>
      </c>
      <c r="L47" s="64" t="s">
        <v>486</v>
      </c>
      <c r="M47" s="64" t="s">
        <v>486</v>
      </c>
      <c r="N47" s="64" t="s">
        <v>486</v>
      </c>
      <c r="O47" s="65" t="s">
        <v>486</v>
      </c>
      <c r="P47" s="48"/>
      <c r="Q47" s="48"/>
      <c r="R47" s="48"/>
      <c r="S47" s="48"/>
      <c r="T47" s="48"/>
      <c r="U47" s="48"/>
    </row>
    <row r="48" spans="1:21" ht="30.75" customHeight="1" x14ac:dyDescent="0.15">
      <c r="A48" s="48"/>
      <c r="B48" s="1178"/>
      <c r="C48" s="1179"/>
      <c r="D48" s="62"/>
      <c r="E48" s="1155" t="s">
        <v>13</v>
      </c>
      <c r="F48" s="1155"/>
      <c r="G48" s="1155"/>
      <c r="H48" s="1155"/>
      <c r="I48" s="1155"/>
      <c r="J48" s="1156"/>
      <c r="K48" s="63">
        <v>1194</v>
      </c>
      <c r="L48" s="64">
        <v>1174</v>
      </c>
      <c r="M48" s="64">
        <v>1144</v>
      </c>
      <c r="N48" s="64">
        <v>1076</v>
      </c>
      <c r="O48" s="65">
        <v>822</v>
      </c>
      <c r="P48" s="48"/>
      <c r="Q48" s="48"/>
      <c r="R48" s="48"/>
      <c r="S48" s="48"/>
      <c r="T48" s="48"/>
      <c r="U48" s="48"/>
    </row>
    <row r="49" spans="1:21" ht="30.75" customHeight="1" x14ac:dyDescent="0.15">
      <c r="A49" s="48"/>
      <c r="B49" s="1178"/>
      <c r="C49" s="1179"/>
      <c r="D49" s="62"/>
      <c r="E49" s="1155" t="s">
        <v>14</v>
      </c>
      <c r="F49" s="1155"/>
      <c r="G49" s="1155"/>
      <c r="H49" s="1155"/>
      <c r="I49" s="1155"/>
      <c r="J49" s="1156"/>
      <c r="K49" s="63">
        <v>23</v>
      </c>
      <c r="L49" s="64">
        <v>27</v>
      </c>
      <c r="M49" s="64">
        <v>28</v>
      </c>
      <c r="N49" s="64">
        <v>29</v>
      </c>
      <c r="O49" s="65">
        <v>30</v>
      </c>
      <c r="P49" s="48"/>
      <c r="Q49" s="48"/>
      <c r="R49" s="48"/>
      <c r="S49" s="48"/>
      <c r="T49" s="48"/>
      <c r="U49" s="48"/>
    </row>
    <row r="50" spans="1:21" ht="30.75" customHeight="1" x14ac:dyDescent="0.15">
      <c r="A50" s="48"/>
      <c r="B50" s="1178"/>
      <c r="C50" s="1179"/>
      <c r="D50" s="62"/>
      <c r="E50" s="1155" t="s">
        <v>15</v>
      </c>
      <c r="F50" s="1155"/>
      <c r="G50" s="1155"/>
      <c r="H50" s="1155"/>
      <c r="I50" s="1155"/>
      <c r="J50" s="1156"/>
      <c r="K50" s="63">
        <v>6</v>
      </c>
      <c r="L50" s="64">
        <v>6</v>
      </c>
      <c r="M50" s="64">
        <v>4</v>
      </c>
      <c r="N50" s="64">
        <v>3</v>
      </c>
      <c r="O50" s="65">
        <v>3</v>
      </c>
      <c r="P50" s="48"/>
      <c r="Q50" s="48"/>
      <c r="R50" s="48"/>
      <c r="S50" s="48"/>
      <c r="T50" s="48"/>
      <c r="U50" s="48"/>
    </row>
    <row r="51" spans="1:21" ht="30.75" customHeight="1" x14ac:dyDescent="0.15">
      <c r="A51" s="48"/>
      <c r="B51" s="1180"/>
      <c r="C51" s="1181"/>
      <c r="D51" s="66"/>
      <c r="E51" s="1155" t="s">
        <v>16</v>
      </c>
      <c r="F51" s="1155"/>
      <c r="G51" s="1155"/>
      <c r="H51" s="1155"/>
      <c r="I51" s="1155"/>
      <c r="J51" s="1156"/>
      <c r="K51" s="63">
        <v>0</v>
      </c>
      <c r="L51" s="64">
        <v>0</v>
      </c>
      <c r="M51" s="64" t="s">
        <v>486</v>
      </c>
      <c r="N51" s="64" t="s">
        <v>486</v>
      </c>
      <c r="O51" s="65" t="s">
        <v>486</v>
      </c>
      <c r="P51" s="48"/>
      <c r="Q51" s="48"/>
      <c r="R51" s="48"/>
      <c r="S51" s="48"/>
      <c r="T51" s="48"/>
      <c r="U51" s="48"/>
    </row>
    <row r="52" spans="1:21" ht="30.75" customHeight="1" x14ac:dyDescent="0.15">
      <c r="A52" s="48"/>
      <c r="B52" s="1153" t="s">
        <v>17</v>
      </c>
      <c r="C52" s="1154"/>
      <c r="D52" s="66"/>
      <c r="E52" s="1155" t="s">
        <v>18</v>
      </c>
      <c r="F52" s="1155"/>
      <c r="G52" s="1155"/>
      <c r="H52" s="1155"/>
      <c r="I52" s="1155"/>
      <c r="J52" s="1156"/>
      <c r="K52" s="63">
        <v>2693</v>
      </c>
      <c r="L52" s="64">
        <v>2715</v>
      </c>
      <c r="M52" s="64">
        <v>2708</v>
      </c>
      <c r="N52" s="64">
        <v>2726</v>
      </c>
      <c r="O52" s="65">
        <v>2726</v>
      </c>
      <c r="P52" s="48"/>
      <c r="Q52" s="48"/>
      <c r="R52" s="48"/>
      <c r="S52" s="48"/>
      <c r="T52" s="48"/>
      <c r="U52" s="48"/>
    </row>
    <row r="53" spans="1:21" ht="30.75" customHeight="1" thickBot="1" x14ac:dyDescent="0.2">
      <c r="A53" s="48"/>
      <c r="B53" s="1157" t="s">
        <v>19</v>
      </c>
      <c r="C53" s="1158"/>
      <c r="D53" s="67"/>
      <c r="E53" s="1159" t="s">
        <v>20</v>
      </c>
      <c r="F53" s="1159"/>
      <c r="G53" s="1159"/>
      <c r="H53" s="1159"/>
      <c r="I53" s="1159"/>
      <c r="J53" s="1160"/>
      <c r="K53" s="68">
        <v>512</v>
      </c>
      <c r="L53" s="69">
        <v>531</v>
      </c>
      <c r="M53" s="69">
        <v>540</v>
      </c>
      <c r="N53" s="69">
        <v>466</v>
      </c>
      <c r="O53" s="70">
        <v>315</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537</v>
      </c>
      <c r="L57" s="81" t="s">
        <v>538</v>
      </c>
      <c r="M57" s="81" t="s">
        <v>539</v>
      </c>
      <c r="N57" s="81" t="s">
        <v>540</v>
      </c>
      <c r="O57" s="82" t="s">
        <v>541</v>
      </c>
      <c r="P57" s="48"/>
      <c r="Q57" s="48"/>
      <c r="R57" s="48"/>
      <c r="S57" s="48"/>
      <c r="T57" s="48"/>
      <c r="U57" s="48"/>
    </row>
    <row r="58" spans="1:21" ht="31.5" customHeight="1" x14ac:dyDescent="0.15">
      <c r="B58" s="1161" t="s">
        <v>24</v>
      </c>
      <c r="C58" s="1162"/>
      <c r="D58" s="1167" t="s">
        <v>25</v>
      </c>
      <c r="E58" s="1168"/>
      <c r="F58" s="1168"/>
      <c r="G58" s="1168"/>
      <c r="H58" s="1168"/>
      <c r="I58" s="1168"/>
      <c r="J58" s="1169"/>
      <c r="K58" s="83" t="s">
        <v>486</v>
      </c>
      <c r="L58" s="84" t="s">
        <v>486</v>
      </c>
      <c r="M58" s="84" t="s">
        <v>486</v>
      </c>
      <c r="N58" s="84" t="s">
        <v>486</v>
      </c>
      <c r="O58" s="85" t="s">
        <v>486</v>
      </c>
    </row>
    <row r="59" spans="1:21" ht="31.5" customHeight="1" x14ac:dyDescent="0.15">
      <c r="B59" s="1163"/>
      <c r="C59" s="1164"/>
      <c r="D59" s="1170" t="s">
        <v>26</v>
      </c>
      <c r="E59" s="1171"/>
      <c r="F59" s="1171"/>
      <c r="G59" s="1171"/>
      <c r="H59" s="1171"/>
      <c r="I59" s="1171"/>
      <c r="J59" s="1172"/>
      <c r="K59" s="86" t="s">
        <v>486</v>
      </c>
      <c r="L59" s="87" t="s">
        <v>486</v>
      </c>
      <c r="M59" s="87" t="s">
        <v>486</v>
      </c>
      <c r="N59" s="87" t="s">
        <v>486</v>
      </c>
      <c r="O59" s="88" t="s">
        <v>486</v>
      </c>
    </row>
    <row r="60" spans="1:21" ht="31.5" customHeight="1" thickBot="1" x14ac:dyDescent="0.2">
      <c r="B60" s="1165"/>
      <c r="C60" s="1166"/>
      <c r="D60" s="1173" t="s">
        <v>27</v>
      </c>
      <c r="E60" s="1174"/>
      <c r="F60" s="1174"/>
      <c r="G60" s="1174"/>
      <c r="H60" s="1174"/>
      <c r="I60" s="1174"/>
      <c r="J60" s="1175"/>
      <c r="K60" s="89" t="s">
        <v>486</v>
      </c>
      <c r="L60" s="90" t="s">
        <v>486</v>
      </c>
      <c r="M60" s="90" t="s">
        <v>486</v>
      </c>
      <c r="N60" s="90" t="s">
        <v>486</v>
      </c>
      <c r="O60" s="91" t="s">
        <v>486</v>
      </c>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F7xXwPtsigHbTtfRkQ037B+f23yK4hLu8lENPN/bEVMi3QIOb3iNThPHd36VPVZ0QaLggGDglXp50Hh/UzH1bA==" saltValue="u47/fVvhKux00VrKT8S6I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topLeftCell="A41"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524</v>
      </c>
      <c r="J40" s="103" t="s">
        <v>525</v>
      </c>
      <c r="K40" s="103" t="s">
        <v>526</v>
      </c>
      <c r="L40" s="103" t="s">
        <v>527</v>
      </c>
      <c r="M40" s="104" t="s">
        <v>528</v>
      </c>
    </row>
    <row r="41" spans="2:13" ht="27.75" customHeight="1" x14ac:dyDescent="0.15">
      <c r="B41" s="1196" t="s">
        <v>30</v>
      </c>
      <c r="C41" s="1197"/>
      <c r="D41" s="105"/>
      <c r="E41" s="1198" t="s">
        <v>31</v>
      </c>
      <c r="F41" s="1198"/>
      <c r="G41" s="1198"/>
      <c r="H41" s="1199"/>
      <c r="I41" s="343">
        <v>27049</v>
      </c>
      <c r="J41" s="344">
        <v>26532</v>
      </c>
      <c r="K41" s="344">
        <v>25646</v>
      </c>
      <c r="L41" s="344">
        <v>25411</v>
      </c>
      <c r="M41" s="345">
        <v>25521</v>
      </c>
    </row>
    <row r="42" spans="2:13" ht="27.75" customHeight="1" x14ac:dyDescent="0.15">
      <c r="B42" s="1186"/>
      <c r="C42" s="1187"/>
      <c r="D42" s="106"/>
      <c r="E42" s="1190" t="s">
        <v>32</v>
      </c>
      <c r="F42" s="1190"/>
      <c r="G42" s="1190"/>
      <c r="H42" s="1191"/>
      <c r="I42" s="346">
        <v>28</v>
      </c>
      <c r="J42" s="347">
        <v>22</v>
      </c>
      <c r="K42" s="347">
        <v>14</v>
      </c>
      <c r="L42" s="347">
        <v>11</v>
      </c>
      <c r="M42" s="348">
        <v>8</v>
      </c>
    </row>
    <row r="43" spans="2:13" ht="27.75" customHeight="1" x14ac:dyDescent="0.15">
      <c r="B43" s="1186"/>
      <c r="C43" s="1187"/>
      <c r="D43" s="106"/>
      <c r="E43" s="1190" t="s">
        <v>33</v>
      </c>
      <c r="F43" s="1190"/>
      <c r="G43" s="1190"/>
      <c r="H43" s="1191"/>
      <c r="I43" s="346">
        <v>13090</v>
      </c>
      <c r="J43" s="347">
        <v>12132</v>
      </c>
      <c r="K43" s="347">
        <v>11123</v>
      </c>
      <c r="L43" s="347">
        <v>10359</v>
      </c>
      <c r="M43" s="348">
        <v>10270</v>
      </c>
    </row>
    <row r="44" spans="2:13" ht="27.75" customHeight="1" x14ac:dyDescent="0.15">
      <c r="B44" s="1186"/>
      <c r="C44" s="1187"/>
      <c r="D44" s="106"/>
      <c r="E44" s="1190" t="s">
        <v>34</v>
      </c>
      <c r="F44" s="1190"/>
      <c r="G44" s="1190"/>
      <c r="H44" s="1191"/>
      <c r="I44" s="346">
        <v>275</v>
      </c>
      <c r="J44" s="347">
        <v>278</v>
      </c>
      <c r="K44" s="347">
        <v>259</v>
      </c>
      <c r="L44" s="347">
        <v>396</v>
      </c>
      <c r="M44" s="348">
        <v>714</v>
      </c>
    </row>
    <row r="45" spans="2:13" ht="27.75" customHeight="1" x14ac:dyDescent="0.15">
      <c r="B45" s="1186"/>
      <c r="C45" s="1187"/>
      <c r="D45" s="106"/>
      <c r="E45" s="1190" t="s">
        <v>35</v>
      </c>
      <c r="F45" s="1190"/>
      <c r="G45" s="1190"/>
      <c r="H45" s="1191"/>
      <c r="I45" s="346">
        <v>3281</v>
      </c>
      <c r="J45" s="347">
        <v>3248</v>
      </c>
      <c r="K45" s="347">
        <v>3169</v>
      </c>
      <c r="L45" s="347">
        <v>3187</v>
      </c>
      <c r="M45" s="348">
        <v>3129</v>
      </c>
    </row>
    <row r="46" spans="2:13" ht="27.75" customHeight="1" x14ac:dyDescent="0.15">
      <c r="B46" s="1186"/>
      <c r="C46" s="1187"/>
      <c r="D46" s="107"/>
      <c r="E46" s="1190" t="s">
        <v>36</v>
      </c>
      <c r="F46" s="1190"/>
      <c r="G46" s="1190"/>
      <c r="H46" s="1191"/>
      <c r="I46" s="346" t="s">
        <v>486</v>
      </c>
      <c r="J46" s="347" t="s">
        <v>486</v>
      </c>
      <c r="K46" s="347" t="s">
        <v>486</v>
      </c>
      <c r="L46" s="347" t="s">
        <v>486</v>
      </c>
      <c r="M46" s="348" t="s">
        <v>486</v>
      </c>
    </row>
    <row r="47" spans="2:13" ht="27.75" customHeight="1" x14ac:dyDescent="0.15">
      <c r="B47" s="1186"/>
      <c r="C47" s="1187"/>
      <c r="D47" s="108"/>
      <c r="E47" s="1200" t="s">
        <v>37</v>
      </c>
      <c r="F47" s="1201"/>
      <c r="G47" s="1201"/>
      <c r="H47" s="1202"/>
      <c r="I47" s="346" t="s">
        <v>486</v>
      </c>
      <c r="J47" s="347" t="s">
        <v>486</v>
      </c>
      <c r="K47" s="347" t="s">
        <v>486</v>
      </c>
      <c r="L47" s="347" t="s">
        <v>486</v>
      </c>
      <c r="M47" s="348" t="s">
        <v>486</v>
      </c>
    </row>
    <row r="48" spans="2:13" ht="27.75" customHeight="1" x14ac:dyDescent="0.15">
      <c r="B48" s="1186"/>
      <c r="C48" s="1187"/>
      <c r="D48" s="106"/>
      <c r="E48" s="1190" t="s">
        <v>38</v>
      </c>
      <c r="F48" s="1190"/>
      <c r="G48" s="1190"/>
      <c r="H48" s="1191"/>
      <c r="I48" s="346" t="s">
        <v>486</v>
      </c>
      <c r="J48" s="347" t="s">
        <v>486</v>
      </c>
      <c r="K48" s="347" t="s">
        <v>486</v>
      </c>
      <c r="L48" s="347" t="s">
        <v>486</v>
      </c>
      <c r="M48" s="348" t="s">
        <v>486</v>
      </c>
    </row>
    <row r="49" spans="2:13" ht="27.75" customHeight="1" x14ac:dyDescent="0.15">
      <c r="B49" s="1188"/>
      <c r="C49" s="1189"/>
      <c r="D49" s="106"/>
      <c r="E49" s="1190" t="s">
        <v>39</v>
      </c>
      <c r="F49" s="1190"/>
      <c r="G49" s="1190"/>
      <c r="H49" s="1191"/>
      <c r="I49" s="346" t="s">
        <v>486</v>
      </c>
      <c r="J49" s="347" t="s">
        <v>486</v>
      </c>
      <c r="K49" s="347" t="s">
        <v>486</v>
      </c>
      <c r="L49" s="347" t="s">
        <v>486</v>
      </c>
      <c r="M49" s="348" t="s">
        <v>486</v>
      </c>
    </row>
    <row r="50" spans="2:13" ht="27.75" customHeight="1" x14ac:dyDescent="0.15">
      <c r="B50" s="1184" t="s">
        <v>40</v>
      </c>
      <c r="C50" s="1185"/>
      <c r="D50" s="109"/>
      <c r="E50" s="1190" t="s">
        <v>41</v>
      </c>
      <c r="F50" s="1190"/>
      <c r="G50" s="1190"/>
      <c r="H50" s="1191"/>
      <c r="I50" s="346">
        <v>13191</v>
      </c>
      <c r="J50" s="347">
        <v>13864</v>
      </c>
      <c r="K50" s="347">
        <v>14405</v>
      </c>
      <c r="L50" s="347">
        <v>15433</v>
      </c>
      <c r="M50" s="348">
        <v>16685</v>
      </c>
    </row>
    <row r="51" spans="2:13" ht="27.75" customHeight="1" x14ac:dyDescent="0.15">
      <c r="B51" s="1186"/>
      <c r="C51" s="1187"/>
      <c r="D51" s="106"/>
      <c r="E51" s="1190" t="s">
        <v>42</v>
      </c>
      <c r="F51" s="1190"/>
      <c r="G51" s="1190"/>
      <c r="H51" s="1191"/>
      <c r="I51" s="346">
        <v>993</v>
      </c>
      <c r="J51" s="347">
        <v>938</v>
      </c>
      <c r="K51" s="347">
        <v>831</v>
      </c>
      <c r="L51" s="347">
        <v>770</v>
      </c>
      <c r="M51" s="348">
        <v>863</v>
      </c>
    </row>
    <row r="52" spans="2:13" ht="27.75" customHeight="1" x14ac:dyDescent="0.15">
      <c r="B52" s="1188"/>
      <c r="C52" s="1189"/>
      <c r="D52" s="106"/>
      <c r="E52" s="1190" t="s">
        <v>43</v>
      </c>
      <c r="F52" s="1190"/>
      <c r="G52" s="1190"/>
      <c r="H52" s="1191"/>
      <c r="I52" s="346">
        <v>32889</v>
      </c>
      <c r="J52" s="347">
        <v>31745</v>
      </c>
      <c r="K52" s="347">
        <v>30207</v>
      </c>
      <c r="L52" s="347">
        <v>28914</v>
      </c>
      <c r="M52" s="348">
        <v>27752</v>
      </c>
    </row>
    <row r="53" spans="2:13" ht="27.75" customHeight="1" thickBot="1" x14ac:dyDescent="0.2">
      <c r="B53" s="1192" t="s">
        <v>19</v>
      </c>
      <c r="C53" s="1193"/>
      <c r="D53" s="110"/>
      <c r="E53" s="1194" t="s">
        <v>44</v>
      </c>
      <c r="F53" s="1194"/>
      <c r="G53" s="1194"/>
      <c r="H53" s="1195"/>
      <c r="I53" s="349">
        <v>-3350</v>
      </c>
      <c r="J53" s="350">
        <v>-4333</v>
      </c>
      <c r="K53" s="350">
        <v>-5231</v>
      </c>
      <c r="L53" s="350">
        <v>-5755</v>
      </c>
      <c r="M53" s="351">
        <v>-5658</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RSJp1dXEX5bToOBHV1xGZAyZjM+d1AgwlLjnZeh0FRScPdFIpXqSAnIXh8sAFsqCNZc/l5XUJoH62i083FRR3Q==" saltValue="K2/L5zxhOZRfmCvjUvq8x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election activeCell="F58" sqref="F58"/>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526</v>
      </c>
      <c r="G54" s="119" t="s">
        <v>527</v>
      </c>
      <c r="H54" s="120" t="s">
        <v>528</v>
      </c>
    </row>
    <row r="55" spans="2:8" ht="52.5" customHeight="1" x14ac:dyDescent="0.15">
      <c r="B55" s="121"/>
      <c r="C55" s="1211" t="s">
        <v>46</v>
      </c>
      <c r="D55" s="1211"/>
      <c r="E55" s="1212"/>
      <c r="F55" s="352">
        <v>2804</v>
      </c>
      <c r="G55" s="352">
        <v>3200</v>
      </c>
      <c r="H55" s="353">
        <v>3213</v>
      </c>
    </row>
    <row r="56" spans="2:8" ht="52.5" customHeight="1" x14ac:dyDescent="0.15">
      <c r="B56" s="122"/>
      <c r="C56" s="1213" t="s">
        <v>47</v>
      </c>
      <c r="D56" s="1213"/>
      <c r="E56" s="1214"/>
      <c r="F56" s="354">
        <v>4021</v>
      </c>
      <c r="G56" s="354">
        <v>4105</v>
      </c>
      <c r="H56" s="355">
        <v>4798</v>
      </c>
    </row>
    <row r="57" spans="2:8" ht="53.25" customHeight="1" x14ac:dyDescent="0.15">
      <c r="B57" s="122"/>
      <c r="C57" s="1215" t="s">
        <v>48</v>
      </c>
      <c r="D57" s="1215"/>
      <c r="E57" s="1216"/>
      <c r="F57" s="356">
        <v>8803</v>
      </c>
      <c r="G57" s="356">
        <v>9234</v>
      </c>
      <c r="H57" s="357">
        <v>9561</v>
      </c>
    </row>
    <row r="58" spans="2:8" ht="45.75" customHeight="1" x14ac:dyDescent="0.15">
      <c r="B58" s="123"/>
      <c r="C58" s="1203" t="s">
        <v>555</v>
      </c>
      <c r="D58" s="1204"/>
      <c r="E58" s="1205"/>
      <c r="F58" s="358">
        <v>2192</v>
      </c>
      <c r="G58" s="358">
        <v>2650</v>
      </c>
      <c r="H58" s="359">
        <v>2450</v>
      </c>
    </row>
    <row r="59" spans="2:8" ht="45.75" customHeight="1" x14ac:dyDescent="0.15">
      <c r="B59" s="123"/>
      <c r="C59" s="1203" t="s">
        <v>556</v>
      </c>
      <c r="D59" s="1204"/>
      <c r="E59" s="1205"/>
      <c r="F59" s="358">
        <v>2374</v>
      </c>
      <c r="G59" s="358">
        <v>2379</v>
      </c>
      <c r="H59" s="359">
        <v>2263</v>
      </c>
    </row>
    <row r="60" spans="2:8" ht="45.75" customHeight="1" x14ac:dyDescent="0.15">
      <c r="B60" s="123"/>
      <c r="C60" s="1203" t="s">
        <v>557</v>
      </c>
      <c r="D60" s="1204"/>
      <c r="E60" s="1205"/>
      <c r="F60" s="358">
        <v>2219</v>
      </c>
      <c r="G60" s="358">
        <v>2040</v>
      </c>
      <c r="H60" s="359">
        <v>1842</v>
      </c>
    </row>
    <row r="61" spans="2:8" ht="45.75" customHeight="1" x14ac:dyDescent="0.15">
      <c r="B61" s="123"/>
      <c r="C61" s="1203" t="s">
        <v>558</v>
      </c>
      <c r="D61" s="1204"/>
      <c r="E61" s="1205"/>
      <c r="F61" s="358">
        <v>949</v>
      </c>
      <c r="G61" s="358">
        <v>1116</v>
      </c>
      <c r="H61" s="359">
        <v>1599</v>
      </c>
    </row>
    <row r="62" spans="2:8" ht="45.75" customHeight="1" thickBot="1" x14ac:dyDescent="0.2">
      <c r="B62" s="124"/>
      <c r="C62" s="1206" t="s">
        <v>559</v>
      </c>
      <c r="D62" s="1207"/>
      <c r="E62" s="1208"/>
      <c r="F62" s="360">
        <v>641</v>
      </c>
      <c r="G62" s="360">
        <v>656</v>
      </c>
      <c r="H62" s="361">
        <v>606</v>
      </c>
    </row>
    <row r="63" spans="2:8" ht="52.5" customHeight="1" thickBot="1" x14ac:dyDescent="0.2">
      <c r="B63" s="125"/>
      <c r="C63" s="1209" t="s">
        <v>49</v>
      </c>
      <c r="D63" s="1209"/>
      <c r="E63" s="1210"/>
      <c r="F63" s="362">
        <v>15628</v>
      </c>
      <c r="G63" s="362">
        <v>16539</v>
      </c>
      <c r="H63" s="363">
        <v>17572</v>
      </c>
    </row>
    <row r="64" spans="2:8" x14ac:dyDescent="0.15"/>
  </sheetData>
  <sheetProtection algorithmName="SHA-512" hashValue="s60TcqcG2bPQcDRzPUpydP4fRa3uzHP5kRcHSjgK7thH3n5n619TZ2A4ADT7C3TIY54uR73aKZsjVWDF9SFX1Q==" saltValue="hCDxogoQ3mlz2MevDV45d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523</v>
      </c>
      <c r="G2" s="139"/>
      <c r="H2" s="140"/>
    </row>
    <row r="3" spans="1:8" x14ac:dyDescent="0.15">
      <c r="A3" s="136" t="s">
        <v>516</v>
      </c>
      <c r="B3" s="141"/>
      <c r="C3" s="142"/>
      <c r="D3" s="143">
        <v>149614</v>
      </c>
      <c r="E3" s="144"/>
      <c r="F3" s="145">
        <v>76347</v>
      </c>
      <c r="G3" s="146"/>
      <c r="H3" s="147"/>
    </row>
    <row r="4" spans="1:8" x14ac:dyDescent="0.15">
      <c r="A4" s="148"/>
      <c r="B4" s="149"/>
      <c r="C4" s="150"/>
      <c r="D4" s="151">
        <v>98194</v>
      </c>
      <c r="E4" s="152"/>
      <c r="F4" s="153">
        <v>41762</v>
      </c>
      <c r="G4" s="154"/>
      <c r="H4" s="155"/>
    </row>
    <row r="5" spans="1:8" x14ac:dyDescent="0.15">
      <c r="A5" s="136" t="s">
        <v>518</v>
      </c>
      <c r="B5" s="141"/>
      <c r="C5" s="142"/>
      <c r="D5" s="143">
        <v>70538</v>
      </c>
      <c r="E5" s="144"/>
      <c r="F5" s="145">
        <v>69604</v>
      </c>
      <c r="G5" s="146"/>
      <c r="H5" s="147"/>
    </row>
    <row r="6" spans="1:8" x14ac:dyDescent="0.15">
      <c r="A6" s="148"/>
      <c r="B6" s="149"/>
      <c r="C6" s="150"/>
      <c r="D6" s="151">
        <v>40633</v>
      </c>
      <c r="E6" s="152"/>
      <c r="F6" s="153">
        <v>36247</v>
      </c>
      <c r="G6" s="154"/>
      <c r="H6" s="155"/>
    </row>
    <row r="7" spans="1:8" x14ac:dyDescent="0.15">
      <c r="A7" s="136" t="s">
        <v>519</v>
      </c>
      <c r="B7" s="141"/>
      <c r="C7" s="142"/>
      <c r="D7" s="143">
        <v>58834</v>
      </c>
      <c r="E7" s="144"/>
      <c r="F7" s="145">
        <v>68410</v>
      </c>
      <c r="G7" s="146"/>
      <c r="H7" s="147"/>
    </row>
    <row r="8" spans="1:8" x14ac:dyDescent="0.15">
      <c r="A8" s="148"/>
      <c r="B8" s="149"/>
      <c r="C8" s="150"/>
      <c r="D8" s="151">
        <v>30245</v>
      </c>
      <c r="E8" s="152"/>
      <c r="F8" s="153">
        <v>35086</v>
      </c>
      <c r="G8" s="154"/>
      <c r="H8" s="155"/>
    </row>
    <row r="9" spans="1:8" x14ac:dyDescent="0.15">
      <c r="A9" s="136" t="s">
        <v>520</v>
      </c>
      <c r="B9" s="141"/>
      <c r="C9" s="142"/>
      <c r="D9" s="143">
        <v>67217</v>
      </c>
      <c r="E9" s="144"/>
      <c r="F9" s="145">
        <v>73019</v>
      </c>
      <c r="G9" s="146"/>
      <c r="H9" s="147"/>
    </row>
    <row r="10" spans="1:8" x14ac:dyDescent="0.15">
      <c r="A10" s="148"/>
      <c r="B10" s="149"/>
      <c r="C10" s="150"/>
      <c r="D10" s="151">
        <v>31786</v>
      </c>
      <c r="E10" s="152"/>
      <c r="F10" s="153">
        <v>39427</v>
      </c>
      <c r="G10" s="154"/>
      <c r="H10" s="155"/>
    </row>
    <row r="11" spans="1:8" x14ac:dyDescent="0.15">
      <c r="A11" s="136" t="s">
        <v>521</v>
      </c>
      <c r="B11" s="141"/>
      <c r="C11" s="142"/>
      <c r="D11" s="143">
        <v>102436</v>
      </c>
      <c r="E11" s="144"/>
      <c r="F11" s="145">
        <v>76590</v>
      </c>
      <c r="G11" s="146"/>
      <c r="H11" s="147"/>
    </row>
    <row r="12" spans="1:8" x14ac:dyDescent="0.15">
      <c r="A12" s="148"/>
      <c r="B12" s="149"/>
      <c r="C12" s="156"/>
      <c r="D12" s="151">
        <v>52313</v>
      </c>
      <c r="E12" s="152"/>
      <c r="F12" s="153">
        <v>42387</v>
      </c>
      <c r="G12" s="154"/>
      <c r="H12" s="155"/>
    </row>
    <row r="13" spans="1:8" x14ac:dyDescent="0.15">
      <c r="A13" s="136"/>
      <c r="B13" s="141"/>
      <c r="C13" s="157"/>
      <c r="D13" s="158">
        <v>89728</v>
      </c>
      <c r="E13" s="159"/>
      <c r="F13" s="160">
        <v>72794</v>
      </c>
      <c r="G13" s="161"/>
      <c r="H13" s="147"/>
    </row>
    <row r="14" spans="1:8" x14ac:dyDescent="0.15">
      <c r="A14" s="148"/>
      <c r="B14" s="149"/>
      <c r="C14" s="150"/>
      <c r="D14" s="151">
        <v>50634</v>
      </c>
      <c r="E14" s="152"/>
      <c r="F14" s="153">
        <v>38982</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6.14</v>
      </c>
      <c r="C19" s="162">
        <f>ROUND(VALUE(SUBSTITUTE(実質収支比率等に係る経年分析!G$48,"▲","-")),2)</f>
        <v>7.85</v>
      </c>
      <c r="D19" s="162">
        <f>ROUND(VALUE(SUBSTITUTE(実質収支比率等に係る経年分析!H$48,"▲","-")),2)</f>
        <v>5.9</v>
      </c>
      <c r="E19" s="162">
        <f>ROUND(VALUE(SUBSTITUTE(実質収支比率等に係る経年分析!I$48,"▲","-")),2)</f>
        <v>6.26</v>
      </c>
      <c r="F19" s="162">
        <f>ROUND(VALUE(SUBSTITUTE(実質収支比率等に係る経年分析!J$48,"▲","-")),2)</f>
        <v>5.2</v>
      </c>
    </row>
    <row r="20" spans="1:11" x14ac:dyDescent="0.15">
      <c r="A20" s="162" t="s">
        <v>53</v>
      </c>
      <c r="B20" s="162">
        <f>ROUND(VALUE(SUBSTITUTE(実質収支比率等に係る経年分析!F$47,"▲","-")),2)</f>
        <v>21.45</v>
      </c>
      <c r="C20" s="162">
        <f>ROUND(VALUE(SUBSTITUTE(実質収支比率等に係る経年分析!G$47,"▲","-")),2)</f>
        <v>20.9</v>
      </c>
      <c r="D20" s="162">
        <f>ROUND(VALUE(SUBSTITUTE(実質収支比率等に係る経年分析!H$47,"▲","-")),2)</f>
        <v>21.38</v>
      </c>
      <c r="E20" s="162">
        <f>ROUND(VALUE(SUBSTITUTE(実質収支比率等に係る経年分析!I$47,"▲","-")),2)</f>
        <v>24.07</v>
      </c>
      <c r="F20" s="162">
        <f>ROUND(VALUE(SUBSTITUTE(実質収支比率等に係る経年分析!J$47,"▲","-")),2)</f>
        <v>23.79</v>
      </c>
    </row>
    <row r="21" spans="1:11" x14ac:dyDescent="0.15">
      <c r="A21" s="162" t="s">
        <v>54</v>
      </c>
      <c r="B21" s="162">
        <f>IF(ISNUMBER(VALUE(SUBSTITUTE(実質収支比率等に係る経年分析!F$49,"▲","-"))),ROUND(VALUE(SUBSTITUTE(実質収支比率等に係る経年分析!F$49,"▲","-")),2),NA())</f>
        <v>3.16</v>
      </c>
      <c r="C21" s="162">
        <f>IF(ISNUMBER(VALUE(SUBSTITUTE(実質収支比率等に係る経年分析!G$49,"▲","-"))),ROUND(VALUE(SUBSTITUTE(実質収支比率等に係る経年分析!G$49,"▲","-")),2),NA())</f>
        <v>4.95</v>
      </c>
      <c r="D21" s="162">
        <f>IF(ISNUMBER(VALUE(SUBSTITUTE(実質収支比率等に係る経年分析!H$49,"▲","-"))),ROUND(VALUE(SUBSTITUTE(実質収支比率等に係る経年分析!H$49,"▲","-")),2),NA())</f>
        <v>1.97</v>
      </c>
      <c r="E21" s="162">
        <f>IF(ISNUMBER(VALUE(SUBSTITUTE(実質収支比率等に係る経年分析!I$49,"▲","-"))),ROUND(VALUE(SUBSTITUTE(実質収支比率等に係る経年分析!I$49,"▲","-")),2),NA())</f>
        <v>3.42</v>
      </c>
      <c r="F21" s="162">
        <f>IF(ISNUMBER(VALUE(SUBSTITUTE(実質収支比率等に係る経年分析!J$49,"▲","-"))),ROUND(VALUE(SUBSTITUTE(実質収支比率等に係る経年分析!J$49,"▲","-")),2),NA())</f>
        <v>2.4900000000000002</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0</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0</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15">
      <c r="A30" s="163" t="e">
        <f>IF(連結実質赤字比率に係る赤字・黒字の構成分析!C$40="",NA(),連結実質赤字比率に係る赤字・黒字の構成分析!C$40)</f>
        <v>#N/A</v>
      </c>
      <c r="B30" s="163" t="e">
        <f>IF(ROUND(VALUE(SUBSTITUTE(連結実質赤字比率に係る赤字・黒字の構成分析!F$40,"▲", "-")), 2) &lt; 0, ABS(ROUND(VALUE(SUBSTITUTE(連結実質赤字比率に係る赤字・黒字の構成分析!F$40,"▲", "-")), 2)), NA())</f>
        <v>#VALUE!</v>
      </c>
      <c r="C30" s="163" t="e">
        <f>IF(ROUND(VALUE(SUBSTITUTE(連結実質赤字比率に係る赤字・黒字の構成分析!F$40,"▲", "-")), 2) &gt;= 0, ABS(ROUND(VALUE(SUBSTITUTE(連結実質赤字比率に係る赤字・黒字の構成分析!F$40,"▲", "-")), 2)), NA())</f>
        <v>#VALUE!</v>
      </c>
      <c r="D30" s="163" t="e">
        <f>IF(ROUND(VALUE(SUBSTITUTE(連結実質赤字比率に係る赤字・黒字の構成分析!G$40,"▲", "-")), 2) &lt; 0, ABS(ROUND(VALUE(SUBSTITUTE(連結実質赤字比率に係る赤字・黒字の構成分析!G$40,"▲", "-")), 2)), NA())</f>
        <v>#VALUE!</v>
      </c>
      <c r="E30" s="163" t="e">
        <f>IF(ROUND(VALUE(SUBSTITUTE(連結実質赤字比率に係る赤字・黒字の構成分析!G$40,"▲", "-")), 2) &gt;= 0, ABS(ROUND(VALUE(SUBSTITUTE(連結実質赤字比率に係る赤字・黒字の構成分析!G$40,"▲", "-")), 2)), NA())</f>
        <v>#VALUE!</v>
      </c>
      <c r="F30" s="163" t="e">
        <f>IF(ROUND(VALUE(SUBSTITUTE(連結実質赤字比率に係る赤字・黒字の構成分析!H$40,"▲", "-")), 2) &lt; 0, ABS(ROUND(VALUE(SUBSTITUTE(連結実質赤字比率に係る赤字・黒字の構成分析!H$40,"▲", "-")), 2)), NA())</f>
        <v>#VALUE!</v>
      </c>
      <c r="G30" s="163" t="e">
        <f>IF(ROUND(VALUE(SUBSTITUTE(連結実質赤字比率に係る赤字・黒字の構成分析!H$40,"▲", "-")), 2) &gt;= 0, ABS(ROUND(VALUE(SUBSTITUTE(連結実質赤字比率に係る赤字・黒字の構成分析!H$40,"▲", "-")), 2)), NA())</f>
        <v>#VALUE!</v>
      </c>
      <c r="H30" s="163" t="e">
        <f>IF(ROUND(VALUE(SUBSTITUTE(連結実質赤字比率に係る赤字・黒字の構成分析!I$40,"▲", "-")), 2) &lt; 0, ABS(ROUND(VALUE(SUBSTITUTE(連結実質赤字比率に係る赤字・黒字の構成分析!I$40,"▲", "-")), 2)), NA())</f>
        <v>#VALUE!</v>
      </c>
      <c r="I30" s="163" t="e">
        <f>IF(ROUND(VALUE(SUBSTITUTE(連結実質赤字比率に係る赤字・黒字の構成分析!I$40,"▲", "-")), 2) &gt;= 0, ABS(ROUND(VALUE(SUBSTITUTE(連結実質赤字比率に係る赤字・黒字の構成分析!I$40,"▲", "-")), 2)), NA())</f>
        <v>#VALUE!</v>
      </c>
      <c r="J30" s="163" t="e">
        <f>IF(ROUND(VALUE(SUBSTITUTE(連結実質赤字比率に係る赤字・黒字の構成分析!J$40,"▲", "-")), 2) &lt; 0, ABS(ROUND(VALUE(SUBSTITUTE(連結実質赤字比率に係る赤字・黒字の構成分析!J$40,"▲", "-")), 2)), NA())</f>
        <v>#VALUE!</v>
      </c>
      <c r="K30" s="163" t="e">
        <f>IF(ROUND(VALUE(SUBSTITUTE(連結実質赤字比率に係る赤字・黒字の構成分析!J$40,"▲", "-")), 2) &gt;= 0, ABS(ROUND(VALUE(SUBSTITUTE(連結実質赤字比率に係る赤字・黒字の構成分析!J$40,"▲", "-")), 2)), NA())</f>
        <v>#VALUE!</v>
      </c>
    </row>
    <row r="31" spans="1:11" x14ac:dyDescent="0.15">
      <c r="A31" s="163" t="str">
        <f>IF(連結実質赤字比率に係る赤字・黒字の構成分析!C$39="",NA(),連結実質赤字比率に係る赤字・黒字の構成分析!C$39)</f>
        <v>後期高齢者医療事業特別会計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0.06</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0.06</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0.06</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7.0000000000000007E-2</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0.09</v>
      </c>
    </row>
    <row r="32" spans="1:11" x14ac:dyDescent="0.15">
      <c r="A32" s="163" t="str">
        <f>IF(連結実質赤字比率に係る赤字・黒字の構成分析!C$38="",NA(),連結実質赤字比率に係る赤字・黒字の構成分析!C$38)</f>
        <v>国民健康保険事業特別会計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0.24</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7.0000000000000007E-2</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0.01</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0.12</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0.11</v>
      </c>
    </row>
    <row r="33" spans="1:16" x14ac:dyDescent="0.15">
      <c r="A33" s="163" t="str">
        <f>IF(連結実質赤字比率に係る赤字・黒字の構成分析!C$37="",NA(),連結実質赤字比率に係る赤字・黒字の構成分析!C$37)</f>
        <v>下水道事業会計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0.69</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0.34</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0.37</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0.45</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0.61</v>
      </c>
    </row>
    <row r="34" spans="1:16" x14ac:dyDescent="0.15">
      <c r="A34" s="163" t="str">
        <f>IF(連結実質赤字比率に係る赤字・黒字の構成分析!C$36="",NA(),連結実質赤字比率に係る赤字・黒字の構成分析!C$36)</f>
        <v>介護保険事業特別会計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0.28999999999999998</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1.67</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0.72</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0.79</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0.71</v>
      </c>
    </row>
    <row r="35" spans="1:16" x14ac:dyDescent="0.15">
      <c r="A35" s="163" t="str">
        <f>IF(連結実質赤字比率に係る赤字・黒字の構成分析!C$35="",NA(),連結実質赤字比率に係る赤字・黒字の構成分析!C$35)</f>
        <v>一般会計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6.13</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7.84</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5.88</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6.24</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5.19</v>
      </c>
    </row>
    <row r="36" spans="1:16" x14ac:dyDescent="0.15">
      <c r="A36" s="163" t="str">
        <f>IF(連結実質赤字比率に係る赤字・黒字の構成分析!C$34="",NA(),連結実質赤字比率に係る赤字・黒字の構成分析!C$34)</f>
        <v>水道事業会計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10.97</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12.6</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9.4</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6.26</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6.82</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2693</v>
      </c>
      <c r="E42" s="164"/>
      <c r="F42" s="164"/>
      <c r="G42" s="164">
        <f>'実質公債費比率（分子）の構造'!L$52</f>
        <v>2715</v>
      </c>
      <c r="H42" s="164"/>
      <c r="I42" s="164"/>
      <c r="J42" s="164">
        <f>'実質公債費比率（分子）の構造'!M$52</f>
        <v>2708</v>
      </c>
      <c r="K42" s="164"/>
      <c r="L42" s="164"/>
      <c r="M42" s="164">
        <f>'実質公債費比率（分子）の構造'!N$52</f>
        <v>2726</v>
      </c>
      <c r="N42" s="164"/>
      <c r="O42" s="164"/>
      <c r="P42" s="164">
        <f>'実質公債費比率（分子）の構造'!O$52</f>
        <v>2726</v>
      </c>
    </row>
    <row r="43" spans="1:16" x14ac:dyDescent="0.15">
      <c r="A43" s="164" t="s">
        <v>16</v>
      </c>
      <c r="B43" s="164">
        <f>'実質公債費比率（分子）の構造'!K$51</f>
        <v>0</v>
      </c>
      <c r="C43" s="164"/>
      <c r="D43" s="164"/>
      <c r="E43" s="164">
        <f>'実質公債費比率（分子）の構造'!L$51</f>
        <v>0</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15">
      <c r="A44" s="164" t="s">
        <v>62</v>
      </c>
      <c r="B44" s="164">
        <f>'実質公債費比率（分子）の構造'!K$50</f>
        <v>6</v>
      </c>
      <c r="C44" s="164"/>
      <c r="D44" s="164"/>
      <c r="E44" s="164">
        <f>'実質公債費比率（分子）の構造'!L$50</f>
        <v>6</v>
      </c>
      <c r="F44" s="164"/>
      <c r="G44" s="164"/>
      <c r="H44" s="164">
        <f>'実質公債費比率（分子）の構造'!M$50</f>
        <v>4</v>
      </c>
      <c r="I44" s="164"/>
      <c r="J44" s="164"/>
      <c r="K44" s="164">
        <f>'実質公債費比率（分子）の構造'!N$50</f>
        <v>3</v>
      </c>
      <c r="L44" s="164"/>
      <c r="M44" s="164"/>
      <c r="N44" s="164">
        <f>'実質公債費比率（分子）の構造'!O$50</f>
        <v>3</v>
      </c>
      <c r="O44" s="164"/>
      <c r="P44" s="164"/>
    </row>
    <row r="45" spans="1:16" x14ac:dyDescent="0.15">
      <c r="A45" s="164" t="s">
        <v>63</v>
      </c>
      <c r="B45" s="164">
        <f>'実質公債費比率（分子）の構造'!K$49</f>
        <v>23</v>
      </c>
      <c r="C45" s="164"/>
      <c r="D45" s="164"/>
      <c r="E45" s="164">
        <f>'実質公債費比率（分子）の構造'!L$49</f>
        <v>27</v>
      </c>
      <c r="F45" s="164"/>
      <c r="G45" s="164"/>
      <c r="H45" s="164">
        <f>'実質公債費比率（分子）の構造'!M$49</f>
        <v>28</v>
      </c>
      <c r="I45" s="164"/>
      <c r="J45" s="164"/>
      <c r="K45" s="164">
        <f>'実質公債費比率（分子）の構造'!N$49</f>
        <v>29</v>
      </c>
      <c r="L45" s="164"/>
      <c r="M45" s="164"/>
      <c r="N45" s="164">
        <f>'実質公債費比率（分子）の構造'!O$49</f>
        <v>30</v>
      </c>
      <c r="O45" s="164"/>
      <c r="P45" s="164"/>
    </row>
    <row r="46" spans="1:16" x14ac:dyDescent="0.15">
      <c r="A46" s="164" t="s">
        <v>64</v>
      </c>
      <c r="B46" s="164">
        <f>'実質公債費比率（分子）の構造'!K$48</f>
        <v>1194</v>
      </c>
      <c r="C46" s="164"/>
      <c r="D46" s="164"/>
      <c r="E46" s="164">
        <f>'実質公債費比率（分子）の構造'!L$48</f>
        <v>1174</v>
      </c>
      <c r="F46" s="164"/>
      <c r="G46" s="164"/>
      <c r="H46" s="164">
        <f>'実質公債費比率（分子）の構造'!M$48</f>
        <v>1144</v>
      </c>
      <c r="I46" s="164"/>
      <c r="J46" s="164"/>
      <c r="K46" s="164">
        <f>'実質公債費比率（分子）の構造'!N$48</f>
        <v>1076</v>
      </c>
      <c r="L46" s="164"/>
      <c r="M46" s="164"/>
      <c r="N46" s="164">
        <f>'実質公債費比率（分子）の構造'!O$48</f>
        <v>822</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1982</v>
      </c>
      <c r="C49" s="164"/>
      <c r="D49" s="164"/>
      <c r="E49" s="164">
        <f>'実質公債費比率（分子）の構造'!L$45</f>
        <v>2039</v>
      </c>
      <c r="F49" s="164"/>
      <c r="G49" s="164"/>
      <c r="H49" s="164">
        <f>'実質公債費比率（分子）の構造'!M$45</f>
        <v>2072</v>
      </c>
      <c r="I49" s="164"/>
      <c r="J49" s="164"/>
      <c r="K49" s="164">
        <f>'実質公債費比率（分子）の構造'!N$45</f>
        <v>2084</v>
      </c>
      <c r="L49" s="164"/>
      <c r="M49" s="164"/>
      <c r="N49" s="164">
        <f>'実質公債費比率（分子）の構造'!O$45</f>
        <v>2186</v>
      </c>
      <c r="O49" s="164"/>
      <c r="P49" s="164"/>
    </row>
    <row r="50" spans="1:16" x14ac:dyDescent="0.15">
      <c r="A50" s="164" t="s">
        <v>67</v>
      </c>
      <c r="B50" s="164" t="e">
        <f>NA()</f>
        <v>#N/A</v>
      </c>
      <c r="C50" s="164">
        <f>IF(ISNUMBER('実質公債費比率（分子）の構造'!K$53),'実質公債費比率（分子）の構造'!K$53,NA())</f>
        <v>512</v>
      </c>
      <c r="D50" s="164" t="e">
        <f>NA()</f>
        <v>#N/A</v>
      </c>
      <c r="E50" s="164" t="e">
        <f>NA()</f>
        <v>#N/A</v>
      </c>
      <c r="F50" s="164">
        <f>IF(ISNUMBER('実質公債費比率（分子）の構造'!L$53),'実質公債費比率（分子）の構造'!L$53,NA())</f>
        <v>531</v>
      </c>
      <c r="G50" s="164" t="e">
        <f>NA()</f>
        <v>#N/A</v>
      </c>
      <c r="H50" s="164" t="e">
        <f>NA()</f>
        <v>#N/A</v>
      </c>
      <c r="I50" s="164">
        <f>IF(ISNUMBER('実質公債費比率（分子）の構造'!M$53),'実質公債費比率（分子）の構造'!M$53,NA())</f>
        <v>540</v>
      </c>
      <c r="J50" s="164" t="e">
        <f>NA()</f>
        <v>#N/A</v>
      </c>
      <c r="K50" s="164" t="e">
        <f>NA()</f>
        <v>#N/A</v>
      </c>
      <c r="L50" s="164">
        <f>IF(ISNUMBER('実質公債費比率（分子）の構造'!N$53),'実質公債費比率（分子）の構造'!N$53,NA())</f>
        <v>466</v>
      </c>
      <c r="M50" s="164" t="e">
        <f>NA()</f>
        <v>#N/A</v>
      </c>
      <c r="N50" s="164" t="e">
        <f>NA()</f>
        <v>#N/A</v>
      </c>
      <c r="O50" s="164">
        <f>IF(ISNUMBER('実質公債費比率（分子）の構造'!O$53),'実質公債費比率（分子）の構造'!O$53,NA())</f>
        <v>315</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32889</v>
      </c>
      <c r="E56" s="163"/>
      <c r="F56" s="163"/>
      <c r="G56" s="163">
        <f>'将来負担比率（分子）の構造'!J$52</f>
        <v>31745</v>
      </c>
      <c r="H56" s="163"/>
      <c r="I56" s="163"/>
      <c r="J56" s="163">
        <f>'将来負担比率（分子）の構造'!K$52</f>
        <v>30207</v>
      </c>
      <c r="K56" s="163"/>
      <c r="L56" s="163"/>
      <c r="M56" s="163">
        <f>'将来負担比率（分子）の構造'!L$52</f>
        <v>28914</v>
      </c>
      <c r="N56" s="163"/>
      <c r="O56" s="163"/>
      <c r="P56" s="163">
        <f>'将来負担比率（分子）の構造'!M$52</f>
        <v>27752</v>
      </c>
    </row>
    <row r="57" spans="1:16" x14ac:dyDescent="0.15">
      <c r="A57" s="163" t="s">
        <v>42</v>
      </c>
      <c r="B57" s="163"/>
      <c r="C57" s="163"/>
      <c r="D57" s="163">
        <f>'将来負担比率（分子）の構造'!I$51</f>
        <v>993</v>
      </c>
      <c r="E57" s="163"/>
      <c r="F57" s="163"/>
      <c r="G57" s="163">
        <f>'将来負担比率（分子）の構造'!J$51</f>
        <v>938</v>
      </c>
      <c r="H57" s="163"/>
      <c r="I57" s="163"/>
      <c r="J57" s="163">
        <f>'将来負担比率（分子）の構造'!K$51</f>
        <v>831</v>
      </c>
      <c r="K57" s="163"/>
      <c r="L57" s="163"/>
      <c r="M57" s="163">
        <f>'将来負担比率（分子）の構造'!L$51</f>
        <v>770</v>
      </c>
      <c r="N57" s="163"/>
      <c r="O57" s="163"/>
      <c r="P57" s="163">
        <f>'将来負担比率（分子）の構造'!M$51</f>
        <v>863</v>
      </c>
    </row>
    <row r="58" spans="1:16" x14ac:dyDescent="0.15">
      <c r="A58" s="163" t="s">
        <v>41</v>
      </c>
      <c r="B58" s="163"/>
      <c r="C58" s="163"/>
      <c r="D58" s="163">
        <f>'将来負担比率（分子）の構造'!I$50</f>
        <v>13191</v>
      </c>
      <c r="E58" s="163"/>
      <c r="F58" s="163"/>
      <c r="G58" s="163">
        <f>'将来負担比率（分子）の構造'!J$50</f>
        <v>13864</v>
      </c>
      <c r="H58" s="163"/>
      <c r="I58" s="163"/>
      <c r="J58" s="163">
        <f>'将来負担比率（分子）の構造'!K$50</f>
        <v>14405</v>
      </c>
      <c r="K58" s="163"/>
      <c r="L58" s="163"/>
      <c r="M58" s="163">
        <f>'将来負担比率（分子）の構造'!L$50</f>
        <v>15433</v>
      </c>
      <c r="N58" s="163"/>
      <c r="O58" s="163"/>
      <c r="P58" s="163">
        <f>'将来負担比率（分子）の構造'!M$50</f>
        <v>16685</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15">
      <c r="A62" s="163" t="s">
        <v>35</v>
      </c>
      <c r="B62" s="163">
        <f>'将来負担比率（分子）の構造'!I$45</f>
        <v>3281</v>
      </c>
      <c r="C62" s="163"/>
      <c r="D62" s="163"/>
      <c r="E62" s="163">
        <f>'将来負担比率（分子）の構造'!J$45</f>
        <v>3248</v>
      </c>
      <c r="F62" s="163"/>
      <c r="G62" s="163"/>
      <c r="H62" s="163">
        <f>'将来負担比率（分子）の構造'!K$45</f>
        <v>3169</v>
      </c>
      <c r="I62" s="163"/>
      <c r="J62" s="163"/>
      <c r="K62" s="163">
        <f>'将来負担比率（分子）の構造'!L$45</f>
        <v>3187</v>
      </c>
      <c r="L62" s="163"/>
      <c r="M62" s="163"/>
      <c r="N62" s="163">
        <f>'将来負担比率（分子）の構造'!M$45</f>
        <v>3129</v>
      </c>
      <c r="O62" s="163"/>
      <c r="P62" s="163"/>
    </row>
    <row r="63" spans="1:16" x14ac:dyDescent="0.15">
      <c r="A63" s="163" t="s">
        <v>34</v>
      </c>
      <c r="B63" s="163">
        <f>'将来負担比率（分子）の構造'!I$44</f>
        <v>275</v>
      </c>
      <c r="C63" s="163"/>
      <c r="D63" s="163"/>
      <c r="E63" s="163">
        <f>'将来負担比率（分子）の構造'!J$44</f>
        <v>278</v>
      </c>
      <c r="F63" s="163"/>
      <c r="G63" s="163"/>
      <c r="H63" s="163">
        <f>'将来負担比率（分子）の構造'!K$44</f>
        <v>259</v>
      </c>
      <c r="I63" s="163"/>
      <c r="J63" s="163"/>
      <c r="K63" s="163">
        <f>'将来負担比率（分子）の構造'!L$44</f>
        <v>396</v>
      </c>
      <c r="L63" s="163"/>
      <c r="M63" s="163"/>
      <c r="N63" s="163">
        <f>'将来負担比率（分子）の構造'!M$44</f>
        <v>714</v>
      </c>
      <c r="O63" s="163"/>
      <c r="P63" s="163"/>
    </row>
    <row r="64" spans="1:16" x14ac:dyDescent="0.15">
      <c r="A64" s="163" t="s">
        <v>33</v>
      </c>
      <c r="B64" s="163">
        <f>'将来負担比率（分子）の構造'!I$43</f>
        <v>13090</v>
      </c>
      <c r="C64" s="163"/>
      <c r="D64" s="163"/>
      <c r="E64" s="163">
        <f>'将来負担比率（分子）の構造'!J$43</f>
        <v>12132</v>
      </c>
      <c r="F64" s="163"/>
      <c r="G64" s="163"/>
      <c r="H64" s="163">
        <f>'将来負担比率（分子）の構造'!K$43</f>
        <v>11123</v>
      </c>
      <c r="I64" s="163"/>
      <c r="J64" s="163"/>
      <c r="K64" s="163">
        <f>'将来負担比率（分子）の構造'!L$43</f>
        <v>10359</v>
      </c>
      <c r="L64" s="163"/>
      <c r="M64" s="163"/>
      <c r="N64" s="163">
        <f>'将来負担比率（分子）の構造'!M$43</f>
        <v>10270</v>
      </c>
      <c r="O64" s="163"/>
      <c r="P64" s="163"/>
    </row>
    <row r="65" spans="1:16" x14ac:dyDescent="0.15">
      <c r="A65" s="163" t="s">
        <v>32</v>
      </c>
      <c r="B65" s="163">
        <f>'将来負担比率（分子）の構造'!I$42</f>
        <v>28</v>
      </c>
      <c r="C65" s="163"/>
      <c r="D65" s="163"/>
      <c r="E65" s="163">
        <f>'将来負担比率（分子）の構造'!J$42</f>
        <v>22</v>
      </c>
      <c r="F65" s="163"/>
      <c r="G65" s="163"/>
      <c r="H65" s="163">
        <f>'将来負担比率（分子）の構造'!K$42</f>
        <v>14</v>
      </c>
      <c r="I65" s="163"/>
      <c r="J65" s="163"/>
      <c r="K65" s="163">
        <f>'将来負担比率（分子）の構造'!L$42</f>
        <v>11</v>
      </c>
      <c r="L65" s="163"/>
      <c r="M65" s="163"/>
      <c r="N65" s="163">
        <f>'将来負担比率（分子）の構造'!M$42</f>
        <v>8</v>
      </c>
      <c r="O65" s="163"/>
      <c r="P65" s="163"/>
    </row>
    <row r="66" spans="1:16" x14ac:dyDescent="0.15">
      <c r="A66" s="163" t="s">
        <v>31</v>
      </c>
      <c r="B66" s="163">
        <f>'将来負担比率（分子）の構造'!I$41</f>
        <v>27049</v>
      </c>
      <c r="C66" s="163"/>
      <c r="D66" s="163"/>
      <c r="E66" s="163">
        <f>'将来負担比率（分子）の構造'!J$41</f>
        <v>26532</v>
      </c>
      <c r="F66" s="163"/>
      <c r="G66" s="163"/>
      <c r="H66" s="163">
        <f>'将来負担比率（分子）の構造'!K$41</f>
        <v>25646</v>
      </c>
      <c r="I66" s="163"/>
      <c r="J66" s="163"/>
      <c r="K66" s="163">
        <f>'将来負担比率（分子）の構造'!L$41</f>
        <v>25411</v>
      </c>
      <c r="L66" s="163"/>
      <c r="M66" s="163"/>
      <c r="N66" s="163">
        <f>'将来負担比率（分子）の構造'!M$41</f>
        <v>25521</v>
      </c>
      <c r="O66" s="163"/>
      <c r="P66" s="163"/>
    </row>
    <row r="67" spans="1:16" x14ac:dyDescent="0.15">
      <c r="A67" s="163" t="s">
        <v>71</v>
      </c>
      <c r="B67" s="163" t="e">
        <f>NA()</f>
        <v>#N/A</v>
      </c>
      <c r="C67" s="163">
        <f>IF(ISNUMBER('将来負担比率（分子）の構造'!I$53), IF('将来負担比率（分子）の構造'!I$53 &lt; 0, 0, '将来負担比率（分子）の構造'!I$53), NA())</f>
        <v>0</v>
      </c>
      <c r="D67" s="163" t="e">
        <f>NA()</f>
        <v>#N/A</v>
      </c>
      <c r="E67" s="163" t="e">
        <f>NA()</f>
        <v>#N/A</v>
      </c>
      <c r="F67" s="163">
        <f>IF(ISNUMBER('将来負担比率（分子）の構造'!J$53), IF('将来負担比率（分子）の構造'!J$53 &lt; 0, 0, '将来負担比率（分子）の構造'!J$53), NA())</f>
        <v>0</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2804</v>
      </c>
      <c r="C72" s="167">
        <f>基金残高に係る経年分析!G55</f>
        <v>3200</v>
      </c>
      <c r="D72" s="167">
        <f>基金残高に係る経年分析!H55</f>
        <v>3213</v>
      </c>
    </row>
    <row r="73" spans="1:16" x14ac:dyDescent="0.15">
      <c r="A73" s="166" t="s">
        <v>74</v>
      </c>
      <c r="B73" s="167">
        <f>基金残高に係る経年分析!F56</f>
        <v>4021</v>
      </c>
      <c r="C73" s="167">
        <f>基金残高に係る経年分析!G56</f>
        <v>4105</v>
      </c>
      <c r="D73" s="167">
        <f>基金残高に係る経年分析!H56</f>
        <v>4798</v>
      </c>
    </row>
    <row r="74" spans="1:16" x14ac:dyDescent="0.15">
      <c r="A74" s="166" t="s">
        <v>75</v>
      </c>
      <c r="B74" s="167">
        <f>基金残高に係る経年分析!F57</f>
        <v>8803</v>
      </c>
      <c r="C74" s="167">
        <f>基金残高に係る経年分析!G57</f>
        <v>9234</v>
      </c>
      <c r="D74" s="167">
        <f>基金残高に係る経年分析!H57</f>
        <v>9561</v>
      </c>
    </row>
  </sheetData>
  <sheetProtection algorithmName="SHA-512" hashValue="A77S9IkeGb3iBJsYqUJKuE6zqKIqQrUw1YW/p+1UwDfoULjxh/EFv58RGw21iFhHJb+AdTcHGAMhAdABPddazA==" saltValue="pxPyhDEeQfogxjbCuZ8GXg==" spinCount="100000" sheet="1" objects="1" scenarios="1"/>
  <phoneticPr fontId="2"/>
  <pageMargins left="0.78700000000000003" right="0.78700000000000003" top="0.98399999999999999" bottom="0.98399999999999999" header="0.51200000000000001" footer="0.51200000000000001"/>
  <pageSetup paperSize="9"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topLeftCell="A5" workbookViewId="0"/>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717" t="s">
        <v>202</v>
      </c>
      <c r="DI1" s="718"/>
      <c r="DJ1" s="718"/>
      <c r="DK1" s="718"/>
      <c r="DL1" s="718"/>
      <c r="DM1" s="718"/>
      <c r="DN1" s="719"/>
      <c r="DO1" s="202"/>
      <c r="DP1" s="717" t="s">
        <v>203</v>
      </c>
      <c r="DQ1" s="718"/>
      <c r="DR1" s="718"/>
      <c r="DS1" s="718"/>
      <c r="DT1" s="718"/>
      <c r="DU1" s="718"/>
      <c r="DV1" s="718"/>
      <c r="DW1" s="718"/>
      <c r="DX1" s="718"/>
      <c r="DY1" s="718"/>
      <c r="DZ1" s="718"/>
      <c r="EA1" s="718"/>
      <c r="EB1" s="718"/>
      <c r="EC1" s="719"/>
      <c r="ED1" s="201"/>
      <c r="EE1" s="201"/>
      <c r="EF1" s="201"/>
      <c r="EG1" s="201"/>
      <c r="EH1" s="201"/>
      <c r="EI1" s="201"/>
      <c r="EJ1" s="201"/>
      <c r="EK1" s="201"/>
      <c r="EL1" s="201"/>
      <c r="EM1" s="201"/>
    </row>
    <row r="2" spans="2:143" ht="22.5" customHeight="1" x14ac:dyDescent="0.15">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73" t="s">
        <v>205</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206</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207</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15">
      <c r="B4" s="673" t="s">
        <v>1</v>
      </c>
      <c r="C4" s="674"/>
      <c r="D4" s="674"/>
      <c r="E4" s="674"/>
      <c r="F4" s="674"/>
      <c r="G4" s="674"/>
      <c r="H4" s="674"/>
      <c r="I4" s="674"/>
      <c r="J4" s="674"/>
      <c r="K4" s="674"/>
      <c r="L4" s="674"/>
      <c r="M4" s="674"/>
      <c r="N4" s="674"/>
      <c r="O4" s="674"/>
      <c r="P4" s="674"/>
      <c r="Q4" s="675"/>
      <c r="R4" s="673" t="s">
        <v>208</v>
      </c>
      <c r="S4" s="674"/>
      <c r="T4" s="674"/>
      <c r="U4" s="674"/>
      <c r="V4" s="674"/>
      <c r="W4" s="674"/>
      <c r="X4" s="674"/>
      <c r="Y4" s="675"/>
      <c r="Z4" s="673" t="s">
        <v>209</v>
      </c>
      <c r="AA4" s="674"/>
      <c r="AB4" s="674"/>
      <c r="AC4" s="675"/>
      <c r="AD4" s="673" t="s">
        <v>210</v>
      </c>
      <c r="AE4" s="674"/>
      <c r="AF4" s="674"/>
      <c r="AG4" s="674"/>
      <c r="AH4" s="674"/>
      <c r="AI4" s="674"/>
      <c r="AJ4" s="674"/>
      <c r="AK4" s="675"/>
      <c r="AL4" s="673" t="s">
        <v>209</v>
      </c>
      <c r="AM4" s="674"/>
      <c r="AN4" s="674"/>
      <c r="AO4" s="675"/>
      <c r="AP4" s="720" t="s">
        <v>211</v>
      </c>
      <c r="AQ4" s="720"/>
      <c r="AR4" s="720"/>
      <c r="AS4" s="720"/>
      <c r="AT4" s="720"/>
      <c r="AU4" s="720"/>
      <c r="AV4" s="720"/>
      <c r="AW4" s="720"/>
      <c r="AX4" s="720"/>
      <c r="AY4" s="720"/>
      <c r="AZ4" s="720"/>
      <c r="BA4" s="720"/>
      <c r="BB4" s="720"/>
      <c r="BC4" s="720"/>
      <c r="BD4" s="720"/>
      <c r="BE4" s="720"/>
      <c r="BF4" s="720"/>
      <c r="BG4" s="720" t="s">
        <v>212</v>
      </c>
      <c r="BH4" s="720"/>
      <c r="BI4" s="720"/>
      <c r="BJ4" s="720"/>
      <c r="BK4" s="720"/>
      <c r="BL4" s="720"/>
      <c r="BM4" s="720"/>
      <c r="BN4" s="720"/>
      <c r="BO4" s="720" t="s">
        <v>209</v>
      </c>
      <c r="BP4" s="720"/>
      <c r="BQ4" s="720"/>
      <c r="BR4" s="720"/>
      <c r="BS4" s="720" t="s">
        <v>213</v>
      </c>
      <c r="BT4" s="720"/>
      <c r="BU4" s="720"/>
      <c r="BV4" s="720"/>
      <c r="BW4" s="720"/>
      <c r="BX4" s="720"/>
      <c r="BY4" s="720"/>
      <c r="BZ4" s="720"/>
      <c r="CA4" s="720"/>
      <c r="CB4" s="720"/>
      <c r="CD4" s="673" t="s">
        <v>214</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15">
      <c r="B5" s="679" t="s">
        <v>215</v>
      </c>
      <c r="C5" s="680"/>
      <c r="D5" s="680"/>
      <c r="E5" s="680"/>
      <c r="F5" s="680"/>
      <c r="G5" s="680"/>
      <c r="H5" s="680"/>
      <c r="I5" s="680"/>
      <c r="J5" s="680"/>
      <c r="K5" s="680"/>
      <c r="L5" s="680"/>
      <c r="M5" s="680"/>
      <c r="N5" s="680"/>
      <c r="O5" s="680"/>
      <c r="P5" s="680"/>
      <c r="Q5" s="681"/>
      <c r="R5" s="676">
        <v>6528764</v>
      </c>
      <c r="S5" s="677"/>
      <c r="T5" s="677"/>
      <c r="U5" s="677"/>
      <c r="V5" s="677"/>
      <c r="W5" s="677"/>
      <c r="X5" s="677"/>
      <c r="Y5" s="702"/>
      <c r="Z5" s="715">
        <v>23.9</v>
      </c>
      <c r="AA5" s="715"/>
      <c r="AB5" s="715"/>
      <c r="AC5" s="715"/>
      <c r="AD5" s="716">
        <v>6432698</v>
      </c>
      <c r="AE5" s="716"/>
      <c r="AF5" s="716"/>
      <c r="AG5" s="716"/>
      <c r="AH5" s="716"/>
      <c r="AI5" s="716"/>
      <c r="AJ5" s="716"/>
      <c r="AK5" s="716"/>
      <c r="AL5" s="703">
        <v>46.9</v>
      </c>
      <c r="AM5" s="685"/>
      <c r="AN5" s="685"/>
      <c r="AO5" s="704"/>
      <c r="AP5" s="679" t="s">
        <v>216</v>
      </c>
      <c r="AQ5" s="680"/>
      <c r="AR5" s="680"/>
      <c r="AS5" s="680"/>
      <c r="AT5" s="680"/>
      <c r="AU5" s="680"/>
      <c r="AV5" s="680"/>
      <c r="AW5" s="680"/>
      <c r="AX5" s="680"/>
      <c r="AY5" s="680"/>
      <c r="AZ5" s="680"/>
      <c r="BA5" s="680"/>
      <c r="BB5" s="680"/>
      <c r="BC5" s="680"/>
      <c r="BD5" s="680"/>
      <c r="BE5" s="680"/>
      <c r="BF5" s="681"/>
      <c r="BG5" s="621">
        <v>6411185</v>
      </c>
      <c r="BH5" s="622"/>
      <c r="BI5" s="622"/>
      <c r="BJ5" s="622"/>
      <c r="BK5" s="622"/>
      <c r="BL5" s="622"/>
      <c r="BM5" s="622"/>
      <c r="BN5" s="623"/>
      <c r="BO5" s="659">
        <v>98.2</v>
      </c>
      <c r="BP5" s="659"/>
      <c r="BQ5" s="659"/>
      <c r="BR5" s="659"/>
      <c r="BS5" s="660">
        <v>127868</v>
      </c>
      <c r="BT5" s="660"/>
      <c r="BU5" s="660"/>
      <c r="BV5" s="660"/>
      <c r="BW5" s="660"/>
      <c r="BX5" s="660"/>
      <c r="BY5" s="660"/>
      <c r="BZ5" s="660"/>
      <c r="CA5" s="660"/>
      <c r="CB5" s="700"/>
      <c r="CD5" s="673" t="s">
        <v>211</v>
      </c>
      <c r="CE5" s="674"/>
      <c r="CF5" s="674"/>
      <c r="CG5" s="674"/>
      <c r="CH5" s="674"/>
      <c r="CI5" s="674"/>
      <c r="CJ5" s="674"/>
      <c r="CK5" s="674"/>
      <c r="CL5" s="674"/>
      <c r="CM5" s="674"/>
      <c r="CN5" s="674"/>
      <c r="CO5" s="674"/>
      <c r="CP5" s="674"/>
      <c r="CQ5" s="675"/>
      <c r="CR5" s="673" t="s">
        <v>217</v>
      </c>
      <c r="CS5" s="674"/>
      <c r="CT5" s="674"/>
      <c r="CU5" s="674"/>
      <c r="CV5" s="674"/>
      <c r="CW5" s="674"/>
      <c r="CX5" s="674"/>
      <c r="CY5" s="675"/>
      <c r="CZ5" s="673" t="s">
        <v>209</v>
      </c>
      <c r="DA5" s="674"/>
      <c r="DB5" s="674"/>
      <c r="DC5" s="675"/>
      <c r="DD5" s="673" t="s">
        <v>218</v>
      </c>
      <c r="DE5" s="674"/>
      <c r="DF5" s="674"/>
      <c r="DG5" s="674"/>
      <c r="DH5" s="674"/>
      <c r="DI5" s="674"/>
      <c r="DJ5" s="674"/>
      <c r="DK5" s="674"/>
      <c r="DL5" s="674"/>
      <c r="DM5" s="674"/>
      <c r="DN5" s="674"/>
      <c r="DO5" s="674"/>
      <c r="DP5" s="675"/>
      <c r="DQ5" s="673" t="s">
        <v>219</v>
      </c>
      <c r="DR5" s="674"/>
      <c r="DS5" s="674"/>
      <c r="DT5" s="674"/>
      <c r="DU5" s="674"/>
      <c r="DV5" s="674"/>
      <c r="DW5" s="674"/>
      <c r="DX5" s="674"/>
      <c r="DY5" s="674"/>
      <c r="DZ5" s="674"/>
      <c r="EA5" s="674"/>
      <c r="EB5" s="674"/>
      <c r="EC5" s="675"/>
    </row>
    <row r="6" spans="2:143" ht="11.25" customHeight="1" x14ac:dyDescent="0.15">
      <c r="B6" s="618" t="s">
        <v>220</v>
      </c>
      <c r="C6" s="619"/>
      <c r="D6" s="619"/>
      <c r="E6" s="619"/>
      <c r="F6" s="619"/>
      <c r="G6" s="619"/>
      <c r="H6" s="619"/>
      <c r="I6" s="619"/>
      <c r="J6" s="619"/>
      <c r="K6" s="619"/>
      <c r="L6" s="619"/>
      <c r="M6" s="619"/>
      <c r="N6" s="619"/>
      <c r="O6" s="619"/>
      <c r="P6" s="619"/>
      <c r="Q6" s="620"/>
      <c r="R6" s="621">
        <v>166712</v>
      </c>
      <c r="S6" s="622"/>
      <c r="T6" s="622"/>
      <c r="U6" s="622"/>
      <c r="V6" s="622"/>
      <c r="W6" s="622"/>
      <c r="X6" s="622"/>
      <c r="Y6" s="623"/>
      <c r="Z6" s="659">
        <v>0.6</v>
      </c>
      <c r="AA6" s="659"/>
      <c r="AB6" s="659"/>
      <c r="AC6" s="659"/>
      <c r="AD6" s="660">
        <v>166712</v>
      </c>
      <c r="AE6" s="660"/>
      <c r="AF6" s="660"/>
      <c r="AG6" s="660"/>
      <c r="AH6" s="660"/>
      <c r="AI6" s="660"/>
      <c r="AJ6" s="660"/>
      <c r="AK6" s="660"/>
      <c r="AL6" s="624">
        <v>1.2</v>
      </c>
      <c r="AM6" s="625"/>
      <c r="AN6" s="625"/>
      <c r="AO6" s="661"/>
      <c r="AP6" s="618" t="s">
        <v>221</v>
      </c>
      <c r="AQ6" s="619"/>
      <c r="AR6" s="619"/>
      <c r="AS6" s="619"/>
      <c r="AT6" s="619"/>
      <c r="AU6" s="619"/>
      <c r="AV6" s="619"/>
      <c r="AW6" s="619"/>
      <c r="AX6" s="619"/>
      <c r="AY6" s="619"/>
      <c r="AZ6" s="619"/>
      <c r="BA6" s="619"/>
      <c r="BB6" s="619"/>
      <c r="BC6" s="619"/>
      <c r="BD6" s="619"/>
      <c r="BE6" s="619"/>
      <c r="BF6" s="620"/>
      <c r="BG6" s="621">
        <v>6411185</v>
      </c>
      <c r="BH6" s="622"/>
      <c r="BI6" s="622"/>
      <c r="BJ6" s="622"/>
      <c r="BK6" s="622"/>
      <c r="BL6" s="622"/>
      <c r="BM6" s="622"/>
      <c r="BN6" s="623"/>
      <c r="BO6" s="659">
        <v>98.2</v>
      </c>
      <c r="BP6" s="659"/>
      <c r="BQ6" s="659"/>
      <c r="BR6" s="659"/>
      <c r="BS6" s="660">
        <v>127868</v>
      </c>
      <c r="BT6" s="660"/>
      <c r="BU6" s="660"/>
      <c r="BV6" s="660"/>
      <c r="BW6" s="660"/>
      <c r="BX6" s="660"/>
      <c r="BY6" s="660"/>
      <c r="BZ6" s="660"/>
      <c r="CA6" s="660"/>
      <c r="CB6" s="700"/>
      <c r="CD6" s="679" t="s">
        <v>222</v>
      </c>
      <c r="CE6" s="680"/>
      <c r="CF6" s="680"/>
      <c r="CG6" s="680"/>
      <c r="CH6" s="680"/>
      <c r="CI6" s="680"/>
      <c r="CJ6" s="680"/>
      <c r="CK6" s="680"/>
      <c r="CL6" s="680"/>
      <c r="CM6" s="680"/>
      <c r="CN6" s="680"/>
      <c r="CO6" s="680"/>
      <c r="CP6" s="680"/>
      <c r="CQ6" s="681"/>
      <c r="CR6" s="621">
        <v>145606</v>
      </c>
      <c r="CS6" s="622"/>
      <c r="CT6" s="622"/>
      <c r="CU6" s="622"/>
      <c r="CV6" s="622"/>
      <c r="CW6" s="622"/>
      <c r="CX6" s="622"/>
      <c r="CY6" s="623"/>
      <c r="CZ6" s="703">
        <v>0.6</v>
      </c>
      <c r="DA6" s="685"/>
      <c r="DB6" s="685"/>
      <c r="DC6" s="705"/>
      <c r="DD6" s="627" t="s">
        <v>122</v>
      </c>
      <c r="DE6" s="622"/>
      <c r="DF6" s="622"/>
      <c r="DG6" s="622"/>
      <c r="DH6" s="622"/>
      <c r="DI6" s="622"/>
      <c r="DJ6" s="622"/>
      <c r="DK6" s="622"/>
      <c r="DL6" s="622"/>
      <c r="DM6" s="622"/>
      <c r="DN6" s="622"/>
      <c r="DO6" s="622"/>
      <c r="DP6" s="623"/>
      <c r="DQ6" s="627">
        <v>145467</v>
      </c>
      <c r="DR6" s="622"/>
      <c r="DS6" s="622"/>
      <c r="DT6" s="622"/>
      <c r="DU6" s="622"/>
      <c r="DV6" s="622"/>
      <c r="DW6" s="622"/>
      <c r="DX6" s="622"/>
      <c r="DY6" s="622"/>
      <c r="DZ6" s="622"/>
      <c r="EA6" s="622"/>
      <c r="EB6" s="622"/>
      <c r="EC6" s="658"/>
    </row>
    <row r="7" spans="2:143" ht="11.25" customHeight="1" x14ac:dyDescent="0.15">
      <c r="B7" s="618" t="s">
        <v>223</v>
      </c>
      <c r="C7" s="619"/>
      <c r="D7" s="619"/>
      <c r="E7" s="619"/>
      <c r="F7" s="619"/>
      <c r="G7" s="619"/>
      <c r="H7" s="619"/>
      <c r="I7" s="619"/>
      <c r="J7" s="619"/>
      <c r="K7" s="619"/>
      <c r="L7" s="619"/>
      <c r="M7" s="619"/>
      <c r="N7" s="619"/>
      <c r="O7" s="619"/>
      <c r="P7" s="619"/>
      <c r="Q7" s="620"/>
      <c r="R7" s="621">
        <v>2949</v>
      </c>
      <c r="S7" s="622"/>
      <c r="T7" s="622"/>
      <c r="U7" s="622"/>
      <c r="V7" s="622"/>
      <c r="W7" s="622"/>
      <c r="X7" s="622"/>
      <c r="Y7" s="623"/>
      <c r="Z7" s="659">
        <v>0</v>
      </c>
      <c r="AA7" s="659"/>
      <c r="AB7" s="659"/>
      <c r="AC7" s="659"/>
      <c r="AD7" s="660">
        <v>2949</v>
      </c>
      <c r="AE7" s="660"/>
      <c r="AF7" s="660"/>
      <c r="AG7" s="660"/>
      <c r="AH7" s="660"/>
      <c r="AI7" s="660"/>
      <c r="AJ7" s="660"/>
      <c r="AK7" s="660"/>
      <c r="AL7" s="624">
        <v>0</v>
      </c>
      <c r="AM7" s="625"/>
      <c r="AN7" s="625"/>
      <c r="AO7" s="661"/>
      <c r="AP7" s="618" t="s">
        <v>224</v>
      </c>
      <c r="AQ7" s="619"/>
      <c r="AR7" s="619"/>
      <c r="AS7" s="619"/>
      <c r="AT7" s="619"/>
      <c r="AU7" s="619"/>
      <c r="AV7" s="619"/>
      <c r="AW7" s="619"/>
      <c r="AX7" s="619"/>
      <c r="AY7" s="619"/>
      <c r="AZ7" s="619"/>
      <c r="BA7" s="619"/>
      <c r="BB7" s="619"/>
      <c r="BC7" s="619"/>
      <c r="BD7" s="619"/>
      <c r="BE7" s="619"/>
      <c r="BF7" s="620"/>
      <c r="BG7" s="621">
        <v>2445128</v>
      </c>
      <c r="BH7" s="622"/>
      <c r="BI7" s="622"/>
      <c r="BJ7" s="622"/>
      <c r="BK7" s="622"/>
      <c r="BL7" s="622"/>
      <c r="BM7" s="622"/>
      <c r="BN7" s="623"/>
      <c r="BO7" s="659">
        <v>37.5</v>
      </c>
      <c r="BP7" s="659"/>
      <c r="BQ7" s="659"/>
      <c r="BR7" s="659"/>
      <c r="BS7" s="660">
        <v>127868</v>
      </c>
      <c r="BT7" s="660"/>
      <c r="BU7" s="660"/>
      <c r="BV7" s="660"/>
      <c r="BW7" s="660"/>
      <c r="BX7" s="660"/>
      <c r="BY7" s="660"/>
      <c r="BZ7" s="660"/>
      <c r="CA7" s="660"/>
      <c r="CB7" s="700"/>
      <c r="CD7" s="618" t="s">
        <v>225</v>
      </c>
      <c r="CE7" s="619"/>
      <c r="CF7" s="619"/>
      <c r="CG7" s="619"/>
      <c r="CH7" s="619"/>
      <c r="CI7" s="619"/>
      <c r="CJ7" s="619"/>
      <c r="CK7" s="619"/>
      <c r="CL7" s="619"/>
      <c r="CM7" s="619"/>
      <c r="CN7" s="619"/>
      <c r="CO7" s="619"/>
      <c r="CP7" s="619"/>
      <c r="CQ7" s="620"/>
      <c r="CR7" s="621">
        <v>3949781</v>
      </c>
      <c r="CS7" s="622"/>
      <c r="CT7" s="622"/>
      <c r="CU7" s="622"/>
      <c r="CV7" s="622"/>
      <c r="CW7" s="622"/>
      <c r="CX7" s="622"/>
      <c r="CY7" s="623"/>
      <c r="CZ7" s="659">
        <v>15</v>
      </c>
      <c r="DA7" s="659"/>
      <c r="DB7" s="659"/>
      <c r="DC7" s="659"/>
      <c r="DD7" s="627">
        <v>108986</v>
      </c>
      <c r="DE7" s="622"/>
      <c r="DF7" s="622"/>
      <c r="DG7" s="622"/>
      <c r="DH7" s="622"/>
      <c r="DI7" s="622"/>
      <c r="DJ7" s="622"/>
      <c r="DK7" s="622"/>
      <c r="DL7" s="622"/>
      <c r="DM7" s="622"/>
      <c r="DN7" s="622"/>
      <c r="DO7" s="622"/>
      <c r="DP7" s="623"/>
      <c r="DQ7" s="627">
        <v>2734367</v>
      </c>
      <c r="DR7" s="622"/>
      <c r="DS7" s="622"/>
      <c r="DT7" s="622"/>
      <c r="DU7" s="622"/>
      <c r="DV7" s="622"/>
      <c r="DW7" s="622"/>
      <c r="DX7" s="622"/>
      <c r="DY7" s="622"/>
      <c r="DZ7" s="622"/>
      <c r="EA7" s="622"/>
      <c r="EB7" s="622"/>
      <c r="EC7" s="658"/>
    </row>
    <row r="8" spans="2:143" ht="11.25" customHeight="1" x14ac:dyDescent="0.15">
      <c r="B8" s="618" t="s">
        <v>226</v>
      </c>
      <c r="C8" s="619"/>
      <c r="D8" s="619"/>
      <c r="E8" s="619"/>
      <c r="F8" s="619"/>
      <c r="G8" s="619"/>
      <c r="H8" s="619"/>
      <c r="I8" s="619"/>
      <c r="J8" s="619"/>
      <c r="K8" s="619"/>
      <c r="L8" s="619"/>
      <c r="M8" s="619"/>
      <c r="N8" s="619"/>
      <c r="O8" s="619"/>
      <c r="P8" s="619"/>
      <c r="Q8" s="620"/>
      <c r="R8" s="621">
        <v>51263</v>
      </c>
      <c r="S8" s="622"/>
      <c r="T8" s="622"/>
      <c r="U8" s="622"/>
      <c r="V8" s="622"/>
      <c r="W8" s="622"/>
      <c r="X8" s="622"/>
      <c r="Y8" s="623"/>
      <c r="Z8" s="659">
        <v>0.2</v>
      </c>
      <c r="AA8" s="659"/>
      <c r="AB8" s="659"/>
      <c r="AC8" s="659"/>
      <c r="AD8" s="660">
        <v>51263</v>
      </c>
      <c r="AE8" s="660"/>
      <c r="AF8" s="660"/>
      <c r="AG8" s="660"/>
      <c r="AH8" s="660"/>
      <c r="AI8" s="660"/>
      <c r="AJ8" s="660"/>
      <c r="AK8" s="660"/>
      <c r="AL8" s="624">
        <v>0.4</v>
      </c>
      <c r="AM8" s="625"/>
      <c r="AN8" s="625"/>
      <c r="AO8" s="661"/>
      <c r="AP8" s="618" t="s">
        <v>227</v>
      </c>
      <c r="AQ8" s="619"/>
      <c r="AR8" s="619"/>
      <c r="AS8" s="619"/>
      <c r="AT8" s="619"/>
      <c r="AU8" s="619"/>
      <c r="AV8" s="619"/>
      <c r="AW8" s="619"/>
      <c r="AX8" s="619"/>
      <c r="AY8" s="619"/>
      <c r="AZ8" s="619"/>
      <c r="BA8" s="619"/>
      <c r="BB8" s="619"/>
      <c r="BC8" s="619"/>
      <c r="BD8" s="619"/>
      <c r="BE8" s="619"/>
      <c r="BF8" s="620"/>
      <c r="BG8" s="621">
        <v>60144</v>
      </c>
      <c r="BH8" s="622"/>
      <c r="BI8" s="622"/>
      <c r="BJ8" s="622"/>
      <c r="BK8" s="622"/>
      <c r="BL8" s="622"/>
      <c r="BM8" s="622"/>
      <c r="BN8" s="623"/>
      <c r="BO8" s="659">
        <v>0.9</v>
      </c>
      <c r="BP8" s="659"/>
      <c r="BQ8" s="659"/>
      <c r="BR8" s="659"/>
      <c r="BS8" s="660" t="s">
        <v>122</v>
      </c>
      <c r="BT8" s="660"/>
      <c r="BU8" s="660"/>
      <c r="BV8" s="660"/>
      <c r="BW8" s="660"/>
      <c r="BX8" s="660"/>
      <c r="BY8" s="660"/>
      <c r="BZ8" s="660"/>
      <c r="CA8" s="660"/>
      <c r="CB8" s="700"/>
      <c r="CD8" s="618" t="s">
        <v>228</v>
      </c>
      <c r="CE8" s="619"/>
      <c r="CF8" s="619"/>
      <c r="CG8" s="619"/>
      <c r="CH8" s="619"/>
      <c r="CI8" s="619"/>
      <c r="CJ8" s="619"/>
      <c r="CK8" s="619"/>
      <c r="CL8" s="619"/>
      <c r="CM8" s="619"/>
      <c r="CN8" s="619"/>
      <c r="CO8" s="619"/>
      <c r="CP8" s="619"/>
      <c r="CQ8" s="620"/>
      <c r="CR8" s="621">
        <v>8221103</v>
      </c>
      <c r="CS8" s="622"/>
      <c r="CT8" s="622"/>
      <c r="CU8" s="622"/>
      <c r="CV8" s="622"/>
      <c r="CW8" s="622"/>
      <c r="CX8" s="622"/>
      <c r="CY8" s="623"/>
      <c r="CZ8" s="659">
        <v>31.2</v>
      </c>
      <c r="DA8" s="659"/>
      <c r="DB8" s="659"/>
      <c r="DC8" s="659"/>
      <c r="DD8" s="627">
        <v>347838</v>
      </c>
      <c r="DE8" s="622"/>
      <c r="DF8" s="622"/>
      <c r="DG8" s="622"/>
      <c r="DH8" s="622"/>
      <c r="DI8" s="622"/>
      <c r="DJ8" s="622"/>
      <c r="DK8" s="622"/>
      <c r="DL8" s="622"/>
      <c r="DM8" s="622"/>
      <c r="DN8" s="622"/>
      <c r="DO8" s="622"/>
      <c r="DP8" s="623"/>
      <c r="DQ8" s="627">
        <v>4588837</v>
      </c>
      <c r="DR8" s="622"/>
      <c r="DS8" s="622"/>
      <c r="DT8" s="622"/>
      <c r="DU8" s="622"/>
      <c r="DV8" s="622"/>
      <c r="DW8" s="622"/>
      <c r="DX8" s="622"/>
      <c r="DY8" s="622"/>
      <c r="DZ8" s="622"/>
      <c r="EA8" s="622"/>
      <c r="EB8" s="622"/>
      <c r="EC8" s="658"/>
    </row>
    <row r="9" spans="2:143" ht="11.25" customHeight="1" x14ac:dyDescent="0.15">
      <c r="B9" s="618" t="s">
        <v>229</v>
      </c>
      <c r="C9" s="619"/>
      <c r="D9" s="619"/>
      <c r="E9" s="619"/>
      <c r="F9" s="619"/>
      <c r="G9" s="619"/>
      <c r="H9" s="619"/>
      <c r="I9" s="619"/>
      <c r="J9" s="619"/>
      <c r="K9" s="619"/>
      <c r="L9" s="619"/>
      <c r="M9" s="619"/>
      <c r="N9" s="619"/>
      <c r="O9" s="619"/>
      <c r="P9" s="619"/>
      <c r="Q9" s="620"/>
      <c r="R9" s="621">
        <v>63360</v>
      </c>
      <c r="S9" s="622"/>
      <c r="T9" s="622"/>
      <c r="U9" s="622"/>
      <c r="V9" s="622"/>
      <c r="W9" s="622"/>
      <c r="X9" s="622"/>
      <c r="Y9" s="623"/>
      <c r="Z9" s="659">
        <v>0.2</v>
      </c>
      <c r="AA9" s="659"/>
      <c r="AB9" s="659"/>
      <c r="AC9" s="659"/>
      <c r="AD9" s="660">
        <v>63360</v>
      </c>
      <c r="AE9" s="660"/>
      <c r="AF9" s="660"/>
      <c r="AG9" s="660"/>
      <c r="AH9" s="660"/>
      <c r="AI9" s="660"/>
      <c r="AJ9" s="660"/>
      <c r="AK9" s="660"/>
      <c r="AL9" s="624">
        <v>0.5</v>
      </c>
      <c r="AM9" s="625"/>
      <c r="AN9" s="625"/>
      <c r="AO9" s="661"/>
      <c r="AP9" s="618" t="s">
        <v>230</v>
      </c>
      <c r="AQ9" s="619"/>
      <c r="AR9" s="619"/>
      <c r="AS9" s="619"/>
      <c r="AT9" s="619"/>
      <c r="AU9" s="619"/>
      <c r="AV9" s="619"/>
      <c r="AW9" s="619"/>
      <c r="AX9" s="619"/>
      <c r="AY9" s="619"/>
      <c r="AZ9" s="619"/>
      <c r="BA9" s="619"/>
      <c r="BB9" s="619"/>
      <c r="BC9" s="619"/>
      <c r="BD9" s="619"/>
      <c r="BE9" s="619"/>
      <c r="BF9" s="620"/>
      <c r="BG9" s="621">
        <v>1762808</v>
      </c>
      <c r="BH9" s="622"/>
      <c r="BI9" s="622"/>
      <c r="BJ9" s="622"/>
      <c r="BK9" s="622"/>
      <c r="BL9" s="622"/>
      <c r="BM9" s="622"/>
      <c r="BN9" s="623"/>
      <c r="BO9" s="659">
        <v>27</v>
      </c>
      <c r="BP9" s="659"/>
      <c r="BQ9" s="659"/>
      <c r="BR9" s="659"/>
      <c r="BS9" s="660" t="s">
        <v>122</v>
      </c>
      <c r="BT9" s="660"/>
      <c r="BU9" s="660"/>
      <c r="BV9" s="660"/>
      <c r="BW9" s="660"/>
      <c r="BX9" s="660"/>
      <c r="BY9" s="660"/>
      <c r="BZ9" s="660"/>
      <c r="CA9" s="660"/>
      <c r="CB9" s="700"/>
      <c r="CD9" s="618" t="s">
        <v>231</v>
      </c>
      <c r="CE9" s="619"/>
      <c r="CF9" s="619"/>
      <c r="CG9" s="619"/>
      <c r="CH9" s="619"/>
      <c r="CI9" s="619"/>
      <c r="CJ9" s="619"/>
      <c r="CK9" s="619"/>
      <c r="CL9" s="619"/>
      <c r="CM9" s="619"/>
      <c r="CN9" s="619"/>
      <c r="CO9" s="619"/>
      <c r="CP9" s="619"/>
      <c r="CQ9" s="620"/>
      <c r="CR9" s="621">
        <v>1425077</v>
      </c>
      <c r="CS9" s="622"/>
      <c r="CT9" s="622"/>
      <c r="CU9" s="622"/>
      <c r="CV9" s="622"/>
      <c r="CW9" s="622"/>
      <c r="CX9" s="622"/>
      <c r="CY9" s="623"/>
      <c r="CZ9" s="659">
        <v>5.4</v>
      </c>
      <c r="DA9" s="659"/>
      <c r="DB9" s="659"/>
      <c r="DC9" s="659"/>
      <c r="DD9" s="627">
        <v>268878</v>
      </c>
      <c r="DE9" s="622"/>
      <c r="DF9" s="622"/>
      <c r="DG9" s="622"/>
      <c r="DH9" s="622"/>
      <c r="DI9" s="622"/>
      <c r="DJ9" s="622"/>
      <c r="DK9" s="622"/>
      <c r="DL9" s="622"/>
      <c r="DM9" s="622"/>
      <c r="DN9" s="622"/>
      <c r="DO9" s="622"/>
      <c r="DP9" s="623"/>
      <c r="DQ9" s="627">
        <v>888858</v>
      </c>
      <c r="DR9" s="622"/>
      <c r="DS9" s="622"/>
      <c r="DT9" s="622"/>
      <c r="DU9" s="622"/>
      <c r="DV9" s="622"/>
      <c r="DW9" s="622"/>
      <c r="DX9" s="622"/>
      <c r="DY9" s="622"/>
      <c r="DZ9" s="622"/>
      <c r="EA9" s="622"/>
      <c r="EB9" s="622"/>
      <c r="EC9" s="658"/>
    </row>
    <row r="10" spans="2:143" ht="11.25" customHeight="1" x14ac:dyDescent="0.15">
      <c r="B10" s="618" t="s">
        <v>232</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233</v>
      </c>
      <c r="AQ10" s="619"/>
      <c r="AR10" s="619"/>
      <c r="AS10" s="619"/>
      <c r="AT10" s="619"/>
      <c r="AU10" s="619"/>
      <c r="AV10" s="619"/>
      <c r="AW10" s="619"/>
      <c r="AX10" s="619"/>
      <c r="AY10" s="619"/>
      <c r="AZ10" s="619"/>
      <c r="BA10" s="619"/>
      <c r="BB10" s="619"/>
      <c r="BC10" s="619"/>
      <c r="BD10" s="619"/>
      <c r="BE10" s="619"/>
      <c r="BF10" s="620"/>
      <c r="BG10" s="621">
        <v>111118</v>
      </c>
      <c r="BH10" s="622"/>
      <c r="BI10" s="622"/>
      <c r="BJ10" s="622"/>
      <c r="BK10" s="622"/>
      <c r="BL10" s="622"/>
      <c r="BM10" s="622"/>
      <c r="BN10" s="623"/>
      <c r="BO10" s="659">
        <v>1.7</v>
      </c>
      <c r="BP10" s="659"/>
      <c r="BQ10" s="659"/>
      <c r="BR10" s="659"/>
      <c r="BS10" s="660" t="s">
        <v>122</v>
      </c>
      <c r="BT10" s="660"/>
      <c r="BU10" s="660"/>
      <c r="BV10" s="660"/>
      <c r="BW10" s="660"/>
      <c r="BX10" s="660"/>
      <c r="BY10" s="660"/>
      <c r="BZ10" s="660"/>
      <c r="CA10" s="660"/>
      <c r="CB10" s="700"/>
      <c r="CD10" s="618" t="s">
        <v>234</v>
      </c>
      <c r="CE10" s="619"/>
      <c r="CF10" s="619"/>
      <c r="CG10" s="619"/>
      <c r="CH10" s="619"/>
      <c r="CI10" s="619"/>
      <c r="CJ10" s="619"/>
      <c r="CK10" s="619"/>
      <c r="CL10" s="619"/>
      <c r="CM10" s="619"/>
      <c r="CN10" s="619"/>
      <c r="CO10" s="619"/>
      <c r="CP10" s="619"/>
      <c r="CQ10" s="620"/>
      <c r="CR10" s="621">
        <v>8582</v>
      </c>
      <c r="CS10" s="622"/>
      <c r="CT10" s="622"/>
      <c r="CU10" s="622"/>
      <c r="CV10" s="622"/>
      <c r="CW10" s="622"/>
      <c r="CX10" s="622"/>
      <c r="CY10" s="623"/>
      <c r="CZ10" s="659">
        <v>0</v>
      </c>
      <c r="DA10" s="659"/>
      <c r="DB10" s="659"/>
      <c r="DC10" s="659"/>
      <c r="DD10" s="627" t="s">
        <v>122</v>
      </c>
      <c r="DE10" s="622"/>
      <c r="DF10" s="622"/>
      <c r="DG10" s="622"/>
      <c r="DH10" s="622"/>
      <c r="DI10" s="622"/>
      <c r="DJ10" s="622"/>
      <c r="DK10" s="622"/>
      <c r="DL10" s="622"/>
      <c r="DM10" s="622"/>
      <c r="DN10" s="622"/>
      <c r="DO10" s="622"/>
      <c r="DP10" s="623"/>
      <c r="DQ10" s="627">
        <v>8082</v>
      </c>
      <c r="DR10" s="622"/>
      <c r="DS10" s="622"/>
      <c r="DT10" s="622"/>
      <c r="DU10" s="622"/>
      <c r="DV10" s="622"/>
      <c r="DW10" s="622"/>
      <c r="DX10" s="622"/>
      <c r="DY10" s="622"/>
      <c r="DZ10" s="622"/>
      <c r="EA10" s="622"/>
      <c r="EB10" s="622"/>
      <c r="EC10" s="658"/>
    </row>
    <row r="11" spans="2:143" ht="11.25" customHeight="1" x14ac:dyDescent="0.15">
      <c r="B11" s="618" t="s">
        <v>235</v>
      </c>
      <c r="C11" s="619"/>
      <c r="D11" s="619"/>
      <c r="E11" s="619"/>
      <c r="F11" s="619"/>
      <c r="G11" s="619"/>
      <c r="H11" s="619"/>
      <c r="I11" s="619"/>
      <c r="J11" s="619"/>
      <c r="K11" s="619"/>
      <c r="L11" s="619"/>
      <c r="M11" s="619"/>
      <c r="N11" s="619"/>
      <c r="O11" s="619"/>
      <c r="P11" s="619"/>
      <c r="Q11" s="620"/>
      <c r="R11" s="621">
        <v>923911</v>
      </c>
      <c r="S11" s="622"/>
      <c r="T11" s="622"/>
      <c r="U11" s="622"/>
      <c r="V11" s="622"/>
      <c r="W11" s="622"/>
      <c r="X11" s="622"/>
      <c r="Y11" s="623"/>
      <c r="Z11" s="624">
        <v>3.4</v>
      </c>
      <c r="AA11" s="625"/>
      <c r="AB11" s="625"/>
      <c r="AC11" s="626"/>
      <c r="AD11" s="627">
        <v>923911</v>
      </c>
      <c r="AE11" s="622"/>
      <c r="AF11" s="622"/>
      <c r="AG11" s="622"/>
      <c r="AH11" s="622"/>
      <c r="AI11" s="622"/>
      <c r="AJ11" s="622"/>
      <c r="AK11" s="623"/>
      <c r="AL11" s="624">
        <v>6.7</v>
      </c>
      <c r="AM11" s="625"/>
      <c r="AN11" s="625"/>
      <c r="AO11" s="661"/>
      <c r="AP11" s="618" t="s">
        <v>236</v>
      </c>
      <c r="AQ11" s="619"/>
      <c r="AR11" s="619"/>
      <c r="AS11" s="619"/>
      <c r="AT11" s="619"/>
      <c r="AU11" s="619"/>
      <c r="AV11" s="619"/>
      <c r="AW11" s="619"/>
      <c r="AX11" s="619"/>
      <c r="AY11" s="619"/>
      <c r="AZ11" s="619"/>
      <c r="BA11" s="619"/>
      <c r="BB11" s="619"/>
      <c r="BC11" s="619"/>
      <c r="BD11" s="619"/>
      <c r="BE11" s="619"/>
      <c r="BF11" s="620"/>
      <c r="BG11" s="621">
        <v>511058</v>
      </c>
      <c r="BH11" s="622"/>
      <c r="BI11" s="622"/>
      <c r="BJ11" s="622"/>
      <c r="BK11" s="622"/>
      <c r="BL11" s="622"/>
      <c r="BM11" s="622"/>
      <c r="BN11" s="623"/>
      <c r="BO11" s="659">
        <v>7.8</v>
      </c>
      <c r="BP11" s="659"/>
      <c r="BQ11" s="659"/>
      <c r="BR11" s="659"/>
      <c r="BS11" s="660">
        <v>127868</v>
      </c>
      <c r="BT11" s="660"/>
      <c r="BU11" s="660"/>
      <c r="BV11" s="660"/>
      <c r="BW11" s="660"/>
      <c r="BX11" s="660"/>
      <c r="BY11" s="660"/>
      <c r="BZ11" s="660"/>
      <c r="CA11" s="660"/>
      <c r="CB11" s="700"/>
      <c r="CD11" s="618" t="s">
        <v>237</v>
      </c>
      <c r="CE11" s="619"/>
      <c r="CF11" s="619"/>
      <c r="CG11" s="619"/>
      <c r="CH11" s="619"/>
      <c r="CI11" s="619"/>
      <c r="CJ11" s="619"/>
      <c r="CK11" s="619"/>
      <c r="CL11" s="619"/>
      <c r="CM11" s="619"/>
      <c r="CN11" s="619"/>
      <c r="CO11" s="619"/>
      <c r="CP11" s="619"/>
      <c r="CQ11" s="620"/>
      <c r="CR11" s="621">
        <v>878514</v>
      </c>
      <c r="CS11" s="622"/>
      <c r="CT11" s="622"/>
      <c r="CU11" s="622"/>
      <c r="CV11" s="622"/>
      <c r="CW11" s="622"/>
      <c r="CX11" s="622"/>
      <c r="CY11" s="623"/>
      <c r="CZ11" s="659">
        <v>3.3</v>
      </c>
      <c r="DA11" s="659"/>
      <c r="DB11" s="659"/>
      <c r="DC11" s="659"/>
      <c r="DD11" s="627">
        <v>273400</v>
      </c>
      <c r="DE11" s="622"/>
      <c r="DF11" s="622"/>
      <c r="DG11" s="622"/>
      <c r="DH11" s="622"/>
      <c r="DI11" s="622"/>
      <c r="DJ11" s="622"/>
      <c r="DK11" s="622"/>
      <c r="DL11" s="622"/>
      <c r="DM11" s="622"/>
      <c r="DN11" s="622"/>
      <c r="DO11" s="622"/>
      <c r="DP11" s="623"/>
      <c r="DQ11" s="627">
        <v>528049</v>
      </c>
      <c r="DR11" s="622"/>
      <c r="DS11" s="622"/>
      <c r="DT11" s="622"/>
      <c r="DU11" s="622"/>
      <c r="DV11" s="622"/>
      <c r="DW11" s="622"/>
      <c r="DX11" s="622"/>
      <c r="DY11" s="622"/>
      <c r="DZ11" s="622"/>
      <c r="EA11" s="622"/>
      <c r="EB11" s="622"/>
      <c r="EC11" s="658"/>
    </row>
    <row r="12" spans="2:143" ht="11.25" customHeight="1" x14ac:dyDescent="0.15">
      <c r="B12" s="618" t="s">
        <v>238</v>
      </c>
      <c r="C12" s="619"/>
      <c r="D12" s="619"/>
      <c r="E12" s="619"/>
      <c r="F12" s="619"/>
      <c r="G12" s="619"/>
      <c r="H12" s="619"/>
      <c r="I12" s="619"/>
      <c r="J12" s="619"/>
      <c r="K12" s="619"/>
      <c r="L12" s="619"/>
      <c r="M12" s="619"/>
      <c r="N12" s="619"/>
      <c r="O12" s="619"/>
      <c r="P12" s="619"/>
      <c r="Q12" s="620"/>
      <c r="R12" s="621" t="s">
        <v>122</v>
      </c>
      <c r="S12" s="622"/>
      <c r="T12" s="622"/>
      <c r="U12" s="622"/>
      <c r="V12" s="622"/>
      <c r="W12" s="622"/>
      <c r="X12" s="622"/>
      <c r="Y12" s="623"/>
      <c r="Z12" s="659" t="s">
        <v>122</v>
      </c>
      <c r="AA12" s="659"/>
      <c r="AB12" s="659"/>
      <c r="AC12" s="659"/>
      <c r="AD12" s="660" t="s">
        <v>122</v>
      </c>
      <c r="AE12" s="660"/>
      <c r="AF12" s="660"/>
      <c r="AG12" s="660"/>
      <c r="AH12" s="660"/>
      <c r="AI12" s="660"/>
      <c r="AJ12" s="660"/>
      <c r="AK12" s="660"/>
      <c r="AL12" s="624" t="s">
        <v>122</v>
      </c>
      <c r="AM12" s="625"/>
      <c r="AN12" s="625"/>
      <c r="AO12" s="661"/>
      <c r="AP12" s="618" t="s">
        <v>239</v>
      </c>
      <c r="AQ12" s="619"/>
      <c r="AR12" s="619"/>
      <c r="AS12" s="619"/>
      <c r="AT12" s="619"/>
      <c r="AU12" s="619"/>
      <c r="AV12" s="619"/>
      <c r="AW12" s="619"/>
      <c r="AX12" s="619"/>
      <c r="AY12" s="619"/>
      <c r="AZ12" s="619"/>
      <c r="BA12" s="619"/>
      <c r="BB12" s="619"/>
      <c r="BC12" s="619"/>
      <c r="BD12" s="619"/>
      <c r="BE12" s="619"/>
      <c r="BF12" s="620"/>
      <c r="BG12" s="621">
        <v>3540718</v>
      </c>
      <c r="BH12" s="622"/>
      <c r="BI12" s="622"/>
      <c r="BJ12" s="622"/>
      <c r="BK12" s="622"/>
      <c r="BL12" s="622"/>
      <c r="BM12" s="622"/>
      <c r="BN12" s="623"/>
      <c r="BO12" s="659">
        <v>54.2</v>
      </c>
      <c r="BP12" s="659"/>
      <c r="BQ12" s="659"/>
      <c r="BR12" s="659"/>
      <c r="BS12" s="660" t="s">
        <v>122</v>
      </c>
      <c r="BT12" s="660"/>
      <c r="BU12" s="660"/>
      <c r="BV12" s="660"/>
      <c r="BW12" s="660"/>
      <c r="BX12" s="660"/>
      <c r="BY12" s="660"/>
      <c r="BZ12" s="660"/>
      <c r="CA12" s="660"/>
      <c r="CB12" s="700"/>
      <c r="CD12" s="618" t="s">
        <v>240</v>
      </c>
      <c r="CE12" s="619"/>
      <c r="CF12" s="619"/>
      <c r="CG12" s="619"/>
      <c r="CH12" s="619"/>
      <c r="CI12" s="619"/>
      <c r="CJ12" s="619"/>
      <c r="CK12" s="619"/>
      <c r="CL12" s="619"/>
      <c r="CM12" s="619"/>
      <c r="CN12" s="619"/>
      <c r="CO12" s="619"/>
      <c r="CP12" s="619"/>
      <c r="CQ12" s="620"/>
      <c r="CR12" s="621">
        <v>265620</v>
      </c>
      <c r="CS12" s="622"/>
      <c r="CT12" s="622"/>
      <c r="CU12" s="622"/>
      <c r="CV12" s="622"/>
      <c r="CW12" s="622"/>
      <c r="CX12" s="622"/>
      <c r="CY12" s="623"/>
      <c r="CZ12" s="659">
        <v>1</v>
      </c>
      <c r="DA12" s="659"/>
      <c r="DB12" s="659"/>
      <c r="DC12" s="659"/>
      <c r="DD12" s="627">
        <v>16990</v>
      </c>
      <c r="DE12" s="622"/>
      <c r="DF12" s="622"/>
      <c r="DG12" s="622"/>
      <c r="DH12" s="622"/>
      <c r="DI12" s="622"/>
      <c r="DJ12" s="622"/>
      <c r="DK12" s="622"/>
      <c r="DL12" s="622"/>
      <c r="DM12" s="622"/>
      <c r="DN12" s="622"/>
      <c r="DO12" s="622"/>
      <c r="DP12" s="623"/>
      <c r="DQ12" s="627">
        <v>143999</v>
      </c>
      <c r="DR12" s="622"/>
      <c r="DS12" s="622"/>
      <c r="DT12" s="622"/>
      <c r="DU12" s="622"/>
      <c r="DV12" s="622"/>
      <c r="DW12" s="622"/>
      <c r="DX12" s="622"/>
      <c r="DY12" s="622"/>
      <c r="DZ12" s="622"/>
      <c r="EA12" s="622"/>
      <c r="EB12" s="622"/>
      <c r="EC12" s="658"/>
    </row>
    <row r="13" spans="2:143" ht="11.25" customHeight="1" x14ac:dyDescent="0.15">
      <c r="B13" s="618" t="s">
        <v>241</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59" t="s">
        <v>122</v>
      </c>
      <c r="AA13" s="659"/>
      <c r="AB13" s="659"/>
      <c r="AC13" s="659"/>
      <c r="AD13" s="660" t="s">
        <v>122</v>
      </c>
      <c r="AE13" s="660"/>
      <c r="AF13" s="660"/>
      <c r="AG13" s="660"/>
      <c r="AH13" s="660"/>
      <c r="AI13" s="660"/>
      <c r="AJ13" s="660"/>
      <c r="AK13" s="660"/>
      <c r="AL13" s="624" t="s">
        <v>122</v>
      </c>
      <c r="AM13" s="625"/>
      <c r="AN13" s="625"/>
      <c r="AO13" s="661"/>
      <c r="AP13" s="618" t="s">
        <v>242</v>
      </c>
      <c r="AQ13" s="619"/>
      <c r="AR13" s="619"/>
      <c r="AS13" s="619"/>
      <c r="AT13" s="619"/>
      <c r="AU13" s="619"/>
      <c r="AV13" s="619"/>
      <c r="AW13" s="619"/>
      <c r="AX13" s="619"/>
      <c r="AY13" s="619"/>
      <c r="AZ13" s="619"/>
      <c r="BA13" s="619"/>
      <c r="BB13" s="619"/>
      <c r="BC13" s="619"/>
      <c r="BD13" s="619"/>
      <c r="BE13" s="619"/>
      <c r="BF13" s="620"/>
      <c r="BG13" s="621">
        <v>3539295</v>
      </c>
      <c r="BH13" s="622"/>
      <c r="BI13" s="622"/>
      <c r="BJ13" s="622"/>
      <c r="BK13" s="622"/>
      <c r="BL13" s="622"/>
      <c r="BM13" s="622"/>
      <c r="BN13" s="623"/>
      <c r="BO13" s="659">
        <v>54.2</v>
      </c>
      <c r="BP13" s="659"/>
      <c r="BQ13" s="659"/>
      <c r="BR13" s="659"/>
      <c r="BS13" s="660" t="s">
        <v>122</v>
      </c>
      <c r="BT13" s="660"/>
      <c r="BU13" s="660"/>
      <c r="BV13" s="660"/>
      <c r="BW13" s="660"/>
      <c r="BX13" s="660"/>
      <c r="BY13" s="660"/>
      <c r="BZ13" s="660"/>
      <c r="CA13" s="660"/>
      <c r="CB13" s="700"/>
      <c r="CD13" s="618" t="s">
        <v>243</v>
      </c>
      <c r="CE13" s="619"/>
      <c r="CF13" s="619"/>
      <c r="CG13" s="619"/>
      <c r="CH13" s="619"/>
      <c r="CI13" s="619"/>
      <c r="CJ13" s="619"/>
      <c r="CK13" s="619"/>
      <c r="CL13" s="619"/>
      <c r="CM13" s="619"/>
      <c r="CN13" s="619"/>
      <c r="CO13" s="619"/>
      <c r="CP13" s="619"/>
      <c r="CQ13" s="620"/>
      <c r="CR13" s="621">
        <v>2829291</v>
      </c>
      <c r="CS13" s="622"/>
      <c r="CT13" s="622"/>
      <c r="CU13" s="622"/>
      <c r="CV13" s="622"/>
      <c r="CW13" s="622"/>
      <c r="CX13" s="622"/>
      <c r="CY13" s="623"/>
      <c r="CZ13" s="659">
        <v>10.7</v>
      </c>
      <c r="DA13" s="659"/>
      <c r="DB13" s="659"/>
      <c r="DC13" s="659"/>
      <c r="DD13" s="627">
        <v>688518</v>
      </c>
      <c r="DE13" s="622"/>
      <c r="DF13" s="622"/>
      <c r="DG13" s="622"/>
      <c r="DH13" s="622"/>
      <c r="DI13" s="622"/>
      <c r="DJ13" s="622"/>
      <c r="DK13" s="622"/>
      <c r="DL13" s="622"/>
      <c r="DM13" s="622"/>
      <c r="DN13" s="622"/>
      <c r="DO13" s="622"/>
      <c r="DP13" s="623"/>
      <c r="DQ13" s="627">
        <v>2133676</v>
      </c>
      <c r="DR13" s="622"/>
      <c r="DS13" s="622"/>
      <c r="DT13" s="622"/>
      <c r="DU13" s="622"/>
      <c r="DV13" s="622"/>
      <c r="DW13" s="622"/>
      <c r="DX13" s="622"/>
      <c r="DY13" s="622"/>
      <c r="DZ13" s="622"/>
      <c r="EA13" s="622"/>
      <c r="EB13" s="622"/>
      <c r="EC13" s="658"/>
    </row>
    <row r="14" spans="2:143" ht="11.25" customHeight="1" x14ac:dyDescent="0.15">
      <c r="B14" s="618" t="s">
        <v>244</v>
      </c>
      <c r="C14" s="619"/>
      <c r="D14" s="619"/>
      <c r="E14" s="619"/>
      <c r="F14" s="619"/>
      <c r="G14" s="619"/>
      <c r="H14" s="619"/>
      <c r="I14" s="619"/>
      <c r="J14" s="619"/>
      <c r="K14" s="619"/>
      <c r="L14" s="619"/>
      <c r="M14" s="619"/>
      <c r="N14" s="619"/>
      <c r="O14" s="619"/>
      <c r="P14" s="619"/>
      <c r="Q14" s="620"/>
      <c r="R14" s="621" t="s">
        <v>122</v>
      </c>
      <c r="S14" s="622"/>
      <c r="T14" s="622"/>
      <c r="U14" s="622"/>
      <c r="V14" s="622"/>
      <c r="W14" s="622"/>
      <c r="X14" s="622"/>
      <c r="Y14" s="623"/>
      <c r="Z14" s="659" t="s">
        <v>122</v>
      </c>
      <c r="AA14" s="659"/>
      <c r="AB14" s="659"/>
      <c r="AC14" s="659"/>
      <c r="AD14" s="660" t="s">
        <v>122</v>
      </c>
      <c r="AE14" s="660"/>
      <c r="AF14" s="660"/>
      <c r="AG14" s="660"/>
      <c r="AH14" s="660"/>
      <c r="AI14" s="660"/>
      <c r="AJ14" s="660"/>
      <c r="AK14" s="660"/>
      <c r="AL14" s="624" t="s">
        <v>122</v>
      </c>
      <c r="AM14" s="625"/>
      <c r="AN14" s="625"/>
      <c r="AO14" s="661"/>
      <c r="AP14" s="618" t="s">
        <v>245</v>
      </c>
      <c r="AQ14" s="619"/>
      <c r="AR14" s="619"/>
      <c r="AS14" s="619"/>
      <c r="AT14" s="619"/>
      <c r="AU14" s="619"/>
      <c r="AV14" s="619"/>
      <c r="AW14" s="619"/>
      <c r="AX14" s="619"/>
      <c r="AY14" s="619"/>
      <c r="AZ14" s="619"/>
      <c r="BA14" s="619"/>
      <c r="BB14" s="619"/>
      <c r="BC14" s="619"/>
      <c r="BD14" s="619"/>
      <c r="BE14" s="619"/>
      <c r="BF14" s="620"/>
      <c r="BG14" s="621">
        <v>164547</v>
      </c>
      <c r="BH14" s="622"/>
      <c r="BI14" s="622"/>
      <c r="BJ14" s="622"/>
      <c r="BK14" s="622"/>
      <c r="BL14" s="622"/>
      <c r="BM14" s="622"/>
      <c r="BN14" s="623"/>
      <c r="BO14" s="659">
        <v>2.5</v>
      </c>
      <c r="BP14" s="659"/>
      <c r="BQ14" s="659"/>
      <c r="BR14" s="659"/>
      <c r="BS14" s="660" t="s">
        <v>122</v>
      </c>
      <c r="BT14" s="660"/>
      <c r="BU14" s="660"/>
      <c r="BV14" s="660"/>
      <c r="BW14" s="660"/>
      <c r="BX14" s="660"/>
      <c r="BY14" s="660"/>
      <c r="BZ14" s="660"/>
      <c r="CA14" s="660"/>
      <c r="CB14" s="700"/>
      <c r="CD14" s="618" t="s">
        <v>246</v>
      </c>
      <c r="CE14" s="619"/>
      <c r="CF14" s="619"/>
      <c r="CG14" s="619"/>
      <c r="CH14" s="619"/>
      <c r="CI14" s="619"/>
      <c r="CJ14" s="619"/>
      <c r="CK14" s="619"/>
      <c r="CL14" s="619"/>
      <c r="CM14" s="619"/>
      <c r="CN14" s="619"/>
      <c r="CO14" s="619"/>
      <c r="CP14" s="619"/>
      <c r="CQ14" s="620"/>
      <c r="CR14" s="621">
        <v>1523879</v>
      </c>
      <c r="CS14" s="622"/>
      <c r="CT14" s="622"/>
      <c r="CU14" s="622"/>
      <c r="CV14" s="622"/>
      <c r="CW14" s="622"/>
      <c r="CX14" s="622"/>
      <c r="CY14" s="623"/>
      <c r="CZ14" s="659">
        <v>5.8</v>
      </c>
      <c r="DA14" s="659"/>
      <c r="DB14" s="659"/>
      <c r="DC14" s="659"/>
      <c r="DD14" s="627">
        <v>43925</v>
      </c>
      <c r="DE14" s="622"/>
      <c r="DF14" s="622"/>
      <c r="DG14" s="622"/>
      <c r="DH14" s="622"/>
      <c r="DI14" s="622"/>
      <c r="DJ14" s="622"/>
      <c r="DK14" s="622"/>
      <c r="DL14" s="622"/>
      <c r="DM14" s="622"/>
      <c r="DN14" s="622"/>
      <c r="DO14" s="622"/>
      <c r="DP14" s="623"/>
      <c r="DQ14" s="627">
        <v>788546</v>
      </c>
      <c r="DR14" s="622"/>
      <c r="DS14" s="622"/>
      <c r="DT14" s="622"/>
      <c r="DU14" s="622"/>
      <c r="DV14" s="622"/>
      <c r="DW14" s="622"/>
      <c r="DX14" s="622"/>
      <c r="DY14" s="622"/>
      <c r="DZ14" s="622"/>
      <c r="EA14" s="622"/>
      <c r="EB14" s="622"/>
      <c r="EC14" s="658"/>
    </row>
    <row r="15" spans="2:143" ht="11.25" customHeight="1" x14ac:dyDescent="0.15">
      <c r="B15" s="618" t="s">
        <v>247</v>
      </c>
      <c r="C15" s="619"/>
      <c r="D15" s="619"/>
      <c r="E15" s="619"/>
      <c r="F15" s="619"/>
      <c r="G15" s="619"/>
      <c r="H15" s="619"/>
      <c r="I15" s="619"/>
      <c r="J15" s="619"/>
      <c r="K15" s="619"/>
      <c r="L15" s="619"/>
      <c r="M15" s="619"/>
      <c r="N15" s="619"/>
      <c r="O15" s="619"/>
      <c r="P15" s="619"/>
      <c r="Q15" s="620"/>
      <c r="R15" s="621">
        <v>27516</v>
      </c>
      <c r="S15" s="622"/>
      <c r="T15" s="622"/>
      <c r="U15" s="622"/>
      <c r="V15" s="622"/>
      <c r="W15" s="622"/>
      <c r="X15" s="622"/>
      <c r="Y15" s="623"/>
      <c r="Z15" s="659">
        <v>0.1</v>
      </c>
      <c r="AA15" s="659"/>
      <c r="AB15" s="659"/>
      <c r="AC15" s="659"/>
      <c r="AD15" s="660">
        <v>27516</v>
      </c>
      <c r="AE15" s="660"/>
      <c r="AF15" s="660"/>
      <c r="AG15" s="660"/>
      <c r="AH15" s="660"/>
      <c r="AI15" s="660"/>
      <c r="AJ15" s="660"/>
      <c r="AK15" s="660"/>
      <c r="AL15" s="624">
        <v>0.2</v>
      </c>
      <c r="AM15" s="625"/>
      <c r="AN15" s="625"/>
      <c r="AO15" s="661"/>
      <c r="AP15" s="618" t="s">
        <v>248</v>
      </c>
      <c r="AQ15" s="619"/>
      <c r="AR15" s="619"/>
      <c r="AS15" s="619"/>
      <c r="AT15" s="619"/>
      <c r="AU15" s="619"/>
      <c r="AV15" s="619"/>
      <c r="AW15" s="619"/>
      <c r="AX15" s="619"/>
      <c r="AY15" s="619"/>
      <c r="AZ15" s="619"/>
      <c r="BA15" s="619"/>
      <c r="BB15" s="619"/>
      <c r="BC15" s="619"/>
      <c r="BD15" s="619"/>
      <c r="BE15" s="619"/>
      <c r="BF15" s="620"/>
      <c r="BG15" s="621">
        <v>254519</v>
      </c>
      <c r="BH15" s="622"/>
      <c r="BI15" s="622"/>
      <c r="BJ15" s="622"/>
      <c r="BK15" s="622"/>
      <c r="BL15" s="622"/>
      <c r="BM15" s="622"/>
      <c r="BN15" s="623"/>
      <c r="BO15" s="659">
        <v>3.9</v>
      </c>
      <c r="BP15" s="659"/>
      <c r="BQ15" s="659"/>
      <c r="BR15" s="659"/>
      <c r="BS15" s="660" t="s">
        <v>122</v>
      </c>
      <c r="BT15" s="660"/>
      <c r="BU15" s="660"/>
      <c r="BV15" s="660"/>
      <c r="BW15" s="660"/>
      <c r="BX15" s="660"/>
      <c r="BY15" s="660"/>
      <c r="BZ15" s="660"/>
      <c r="CA15" s="660"/>
      <c r="CB15" s="700"/>
      <c r="CD15" s="618" t="s">
        <v>249</v>
      </c>
      <c r="CE15" s="619"/>
      <c r="CF15" s="619"/>
      <c r="CG15" s="619"/>
      <c r="CH15" s="619"/>
      <c r="CI15" s="619"/>
      <c r="CJ15" s="619"/>
      <c r="CK15" s="619"/>
      <c r="CL15" s="619"/>
      <c r="CM15" s="619"/>
      <c r="CN15" s="619"/>
      <c r="CO15" s="619"/>
      <c r="CP15" s="619"/>
      <c r="CQ15" s="620"/>
      <c r="CR15" s="621">
        <v>4385811</v>
      </c>
      <c r="CS15" s="622"/>
      <c r="CT15" s="622"/>
      <c r="CU15" s="622"/>
      <c r="CV15" s="622"/>
      <c r="CW15" s="622"/>
      <c r="CX15" s="622"/>
      <c r="CY15" s="623"/>
      <c r="CZ15" s="659">
        <v>16.600000000000001</v>
      </c>
      <c r="DA15" s="659"/>
      <c r="DB15" s="659"/>
      <c r="DC15" s="659"/>
      <c r="DD15" s="627">
        <v>2034211</v>
      </c>
      <c r="DE15" s="622"/>
      <c r="DF15" s="622"/>
      <c r="DG15" s="622"/>
      <c r="DH15" s="622"/>
      <c r="DI15" s="622"/>
      <c r="DJ15" s="622"/>
      <c r="DK15" s="622"/>
      <c r="DL15" s="622"/>
      <c r="DM15" s="622"/>
      <c r="DN15" s="622"/>
      <c r="DO15" s="622"/>
      <c r="DP15" s="623"/>
      <c r="DQ15" s="627">
        <v>2190503</v>
      </c>
      <c r="DR15" s="622"/>
      <c r="DS15" s="622"/>
      <c r="DT15" s="622"/>
      <c r="DU15" s="622"/>
      <c r="DV15" s="622"/>
      <c r="DW15" s="622"/>
      <c r="DX15" s="622"/>
      <c r="DY15" s="622"/>
      <c r="DZ15" s="622"/>
      <c r="EA15" s="622"/>
      <c r="EB15" s="622"/>
      <c r="EC15" s="658"/>
    </row>
    <row r="16" spans="2:143" ht="11.25" customHeight="1" x14ac:dyDescent="0.15">
      <c r="B16" s="618" t="s">
        <v>250</v>
      </c>
      <c r="C16" s="619"/>
      <c r="D16" s="619"/>
      <c r="E16" s="619"/>
      <c r="F16" s="619"/>
      <c r="G16" s="619"/>
      <c r="H16" s="619"/>
      <c r="I16" s="619"/>
      <c r="J16" s="619"/>
      <c r="K16" s="619"/>
      <c r="L16" s="619"/>
      <c r="M16" s="619"/>
      <c r="N16" s="619"/>
      <c r="O16" s="619"/>
      <c r="P16" s="619"/>
      <c r="Q16" s="620"/>
      <c r="R16" s="621">
        <v>109478</v>
      </c>
      <c r="S16" s="622"/>
      <c r="T16" s="622"/>
      <c r="U16" s="622"/>
      <c r="V16" s="622"/>
      <c r="W16" s="622"/>
      <c r="X16" s="622"/>
      <c r="Y16" s="623"/>
      <c r="Z16" s="659">
        <v>0.4</v>
      </c>
      <c r="AA16" s="659"/>
      <c r="AB16" s="659"/>
      <c r="AC16" s="659"/>
      <c r="AD16" s="660">
        <v>109478</v>
      </c>
      <c r="AE16" s="660"/>
      <c r="AF16" s="660"/>
      <c r="AG16" s="660"/>
      <c r="AH16" s="660"/>
      <c r="AI16" s="660"/>
      <c r="AJ16" s="660"/>
      <c r="AK16" s="660"/>
      <c r="AL16" s="624">
        <v>0.8</v>
      </c>
      <c r="AM16" s="625"/>
      <c r="AN16" s="625"/>
      <c r="AO16" s="661"/>
      <c r="AP16" s="618" t="s">
        <v>251</v>
      </c>
      <c r="AQ16" s="619"/>
      <c r="AR16" s="619"/>
      <c r="AS16" s="619"/>
      <c r="AT16" s="619"/>
      <c r="AU16" s="619"/>
      <c r="AV16" s="619"/>
      <c r="AW16" s="619"/>
      <c r="AX16" s="619"/>
      <c r="AY16" s="619"/>
      <c r="AZ16" s="619"/>
      <c r="BA16" s="619"/>
      <c r="BB16" s="619"/>
      <c r="BC16" s="619"/>
      <c r="BD16" s="619"/>
      <c r="BE16" s="619"/>
      <c r="BF16" s="620"/>
      <c r="BG16" s="621">
        <v>6273</v>
      </c>
      <c r="BH16" s="622"/>
      <c r="BI16" s="622"/>
      <c r="BJ16" s="622"/>
      <c r="BK16" s="622"/>
      <c r="BL16" s="622"/>
      <c r="BM16" s="622"/>
      <c r="BN16" s="623"/>
      <c r="BO16" s="659">
        <v>0.1</v>
      </c>
      <c r="BP16" s="659"/>
      <c r="BQ16" s="659"/>
      <c r="BR16" s="659"/>
      <c r="BS16" s="660" t="s">
        <v>122</v>
      </c>
      <c r="BT16" s="660"/>
      <c r="BU16" s="660"/>
      <c r="BV16" s="660"/>
      <c r="BW16" s="660"/>
      <c r="BX16" s="660"/>
      <c r="BY16" s="660"/>
      <c r="BZ16" s="660"/>
      <c r="CA16" s="660"/>
      <c r="CB16" s="700"/>
      <c r="CD16" s="618" t="s">
        <v>252</v>
      </c>
      <c r="CE16" s="619"/>
      <c r="CF16" s="619"/>
      <c r="CG16" s="619"/>
      <c r="CH16" s="619"/>
      <c r="CI16" s="619"/>
      <c r="CJ16" s="619"/>
      <c r="CK16" s="619"/>
      <c r="CL16" s="619"/>
      <c r="CM16" s="619"/>
      <c r="CN16" s="619"/>
      <c r="CO16" s="619"/>
      <c r="CP16" s="619"/>
      <c r="CQ16" s="620"/>
      <c r="CR16" s="621">
        <v>79031</v>
      </c>
      <c r="CS16" s="622"/>
      <c r="CT16" s="622"/>
      <c r="CU16" s="622"/>
      <c r="CV16" s="622"/>
      <c r="CW16" s="622"/>
      <c r="CX16" s="622"/>
      <c r="CY16" s="623"/>
      <c r="CZ16" s="659">
        <v>0.3</v>
      </c>
      <c r="DA16" s="659"/>
      <c r="DB16" s="659"/>
      <c r="DC16" s="659"/>
      <c r="DD16" s="627" t="s">
        <v>122</v>
      </c>
      <c r="DE16" s="622"/>
      <c r="DF16" s="622"/>
      <c r="DG16" s="622"/>
      <c r="DH16" s="622"/>
      <c r="DI16" s="622"/>
      <c r="DJ16" s="622"/>
      <c r="DK16" s="622"/>
      <c r="DL16" s="622"/>
      <c r="DM16" s="622"/>
      <c r="DN16" s="622"/>
      <c r="DO16" s="622"/>
      <c r="DP16" s="623"/>
      <c r="DQ16" s="627">
        <v>10499</v>
      </c>
      <c r="DR16" s="622"/>
      <c r="DS16" s="622"/>
      <c r="DT16" s="622"/>
      <c r="DU16" s="622"/>
      <c r="DV16" s="622"/>
      <c r="DW16" s="622"/>
      <c r="DX16" s="622"/>
      <c r="DY16" s="622"/>
      <c r="DZ16" s="622"/>
      <c r="EA16" s="622"/>
      <c r="EB16" s="622"/>
      <c r="EC16" s="658"/>
    </row>
    <row r="17" spans="2:133" ht="11.25" customHeight="1" x14ac:dyDescent="0.15">
      <c r="B17" s="618" t="s">
        <v>253</v>
      </c>
      <c r="C17" s="619"/>
      <c r="D17" s="619"/>
      <c r="E17" s="619"/>
      <c r="F17" s="619"/>
      <c r="G17" s="619"/>
      <c r="H17" s="619"/>
      <c r="I17" s="619"/>
      <c r="J17" s="619"/>
      <c r="K17" s="619"/>
      <c r="L17" s="619"/>
      <c r="M17" s="619"/>
      <c r="N17" s="619"/>
      <c r="O17" s="619"/>
      <c r="P17" s="619"/>
      <c r="Q17" s="620"/>
      <c r="R17" s="621">
        <v>209851</v>
      </c>
      <c r="S17" s="622"/>
      <c r="T17" s="622"/>
      <c r="U17" s="622"/>
      <c r="V17" s="622"/>
      <c r="W17" s="622"/>
      <c r="X17" s="622"/>
      <c r="Y17" s="623"/>
      <c r="Z17" s="659">
        <v>0.8</v>
      </c>
      <c r="AA17" s="659"/>
      <c r="AB17" s="659"/>
      <c r="AC17" s="659"/>
      <c r="AD17" s="660">
        <v>209851</v>
      </c>
      <c r="AE17" s="660"/>
      <c r="AF17" s="660"/>
      <c r="AG17" s="660"/>
      <c r="AH17" s="660"/>
      <c r="AI17" s="660"/>
      <c r="AJ17" s="660"/>
      <c r="AK17" s="660"/>
      <c r="AL17" s="624">
        <v>1.5</v>
      </c>
      <c r="AM17" s="625"/>
      <c r="AN17" s="625"/>
      <c r="AO17" s="661"/>
      <c r="AP17" s="618" t="s">
        <v>254</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700"/>
      <c r="CD17" s="618" t="s">
        <v>255</v>
      </c>
      <c r="CE17" s="619"/>
      <c r="CF17" s="619"/>
      <c r="CG17" s="619"/>
      <c r="CH17" s="619"/>
      <c r="CI17" s="619"/>
      <c r="CJ17" s="619"/>
      <c r="CK17" s="619"/>
      <c r="CL17" s="619"/>
      <c r="CM17" s="619"/>
      <c r="CN17" s="619"/>
      <c r="CO17" s="619"/>
      <c r="CP17" s="619"/>
      <c r="CQ17" s="620"/>
      <c r="CR17" s="621">
        <v>2639638</v>
      </c>
      <c r="CS17" s="622"/>
      <c r="CT17" s="622"/>
      <c r="CU17" s="622"/>
      <c r="CV17" s="622"/>
      <c r="CW17" s="622"/>
      <c r="CX17" s="622"/>
      <c r="CY17" s="623"/>
      <c r="CZ17" s="659">
        <v>10</v>
      </c>
      <c r="DA17" s="659"/>
      <c r="DB17" s="659"/>
      <c r="DC17" s="659"/>
      <c r="DD17" s="627" t="s">
        <v>122</v>
      </c>
      <c r="DE17" s="622"/>
      <c r="DF17" s="622"/>
      <c r="DG17" s="622"/>
      <c r="DH17" s="622"/>
      <c r="DI17" s="622"/>
      <c r="DJ17" s="622"/>
      <c r="DK17" s="622"/>
      <c r="DL17" s="622"/>
      <c r="DM17" s="622"/>
      <c r="DN17" s="622"/>
      <c r="DO17" s="622"/>
      <c r="DP17" s="623"/>
      <c r="DQ17" s="627">
        <v>2639638</v>
      </c>
      <c r="DR17" s="622"/>
      <c r="DS17" s="622"/>
      <c r="DT17" s="622"/>
      <c r="DU17" s="622"/>
      <c r="DV17" s="622"/>
      <c r="DW17" s="622"/>
      <c r="DX17" s="622"/>
      <c r="DY17" s="622"/>
      <c r="DZ17" s="622"/>
      <c r="EA17" s="622"/>
      <c r="EB17" s="622"/>
      <c r="EC17" s="658"/>
    </row>
    <row r="18" spans="2:133" ht="11.25" customHeight="1" x14ac:dyDescent="0.15">
      <c r="B18" s="618" t="s">
        <v>256</v>
      </c>
      <c r="C18" s="619"/>
      <c r="D18" s="619"/>
      <c r="E18" s="619"/>
      <c r="F18" s="619"/>
      <c r="G18" s="619"/>
      <c r="H18" s="619"/>
      <c r="I18" s="619"/>
      <c r="J18" s="619"/>
      <c r="K18" s="619"/>
      <c r="L18" s="619"/>
      <c r="M18" s="619"/>
      <c r="N18" s="619"/>
      <c r="O18" s="619"/>
      <c r="P18" s="619"/>
      <c r="Q18" s="620"/>
      <c r="R18" s="621">
        <v>36833</v>
      </c>
      <c r="S18" s="622"/>
      <c r="T18" s="622"/>
      <c r="U18" s="622"/>
      <c r="V18" s="622"/>
      <c r="W18" s="622"/>
      <c r="X18" s="622"/>
      <c r="Y18" s="623"/>
      <c r="Z18" s="659">
        <v>0.1</v>
      </c>
      <c r="AA18" s="659"/>
      <c r="AB18" s="659"/>
      <c r="AC18" s="659"/>
      <c r="AD18" s="660">
        <v>36833</v>
      </c>
      <c r="AE18" s="660"/>
      <c r="AF18" s="660"/>
      <c r="AG18" s="660"/>
      <c r="AH18" s="660"/>
      <c r="AI18" s="660"/>
      <c r="AJ18" s="660"/>
      <c r="AK18" s="660"/>
      <c r="AL18" s="624">
        <v>0.3</v>
      </c>
      <c r="AM18" s="625"/>
      <c r="AN18" s="625"/>
      <c r="AO18" s="661"/>
      <c r="AP18" s="618" t="s">
        <v>257</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700"/>
      <c r="CD18" s="618" t="s">
        <v>258</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x14ac:dyDescent="0.15">
      <c r="B19" s="618" t="s">
        <v>259</v>
      </c>
      <c r="C19" s="619"/>
      <c r="D19" s="619"/>
      <c r="E19" s="619"/>
      <c r="F19" s="619"/>
      <c r="G19" s="619"/>
      <c r="H19" s="619"/>
      <c r="I19" s="619"/>
      <c r="J19" s="619"/>
      <c r="K19" s="619"/>
      <c r="L19" s="619"/>
      <c r="M19" s="619"/>
      <c r="N19" s="619"/>
      <c r="O19" s="619"/>
      <c r="P19" s="619"/>
      <c r="Q19" s="620"/>
      <c r="R19" s="621">
        <v>170003</v>
      </c>
      <c r="S19" s="622"/>
      <c r="T19" s="622"/>
      <c r="U19" s="622"/>
      <c r="V19" s="622"/>
      <c r="W19" s="622"/>
      <c r="X19" s="622"/>
      <c r="Y19" s="623"/>
      <c r="Z19" s="659">
        <v>0.6</v>
      </c>
      <c r="AA19" s="659"/>
      <c r="AB19" s="659"/>
      <c r="AC19" s="659"/>
      <c r="AD19" s="660">
        <v>170003</v>
      </c>
      <c r="AE19" s="660"/>
      <c r="AF19" s="660"/>
      <c r="AG19" s="660"/>
      <c r="AH19" s="660"/>
      <c r="AI19" s="660"/>
      <c r="AJ19" s="660"/>
      <c r="AK19" s="660"/>
      <c r="AL19" s="624">
        <v>1.2</v>
      </c>
      <c r="AM19" s="625"/>
      <c r="AN19" s="625"/>
      <c r="AO19" s="661"/>
      <c r="AP19" s="618" t="s">
        <v>260</v>
      </c>
      <c r="AQ19" s="619"/>
      <c r="AR19" s="619"/>
      <c r="AS19" s="619"/>
      <c r="AT19" s="619"/>
      <c r="AU19" s="619"/>
      <c r="AV19" s="619"/>
      <c r="AW19" s="619"/>
      <c r="AX19" s="619"/>
      <c r="AY19" s="619"/>
      <c r="AZ19" s="619"/>
      <c r="BA19" s="619"/>
      <c r="BB19" s="619"/>
      <c r="BC19" s="619"/>
      <c r="BD19" s="619"/>
      <c r="BE19" s="619"/>
      <c r="BF19" s="620"/>
      <c r="BG19" s="621">
        <v>117579</v>
      </c>
      <c r="BH19" s="622"/>
      <c r="BI19" s="622"/>
      <c r="BJ19" s="622"/>
      <c r="BK19" s="622"/>
      <c r="BL19" s="622"/>
      <c r="BM19" s="622"/>
      <c r="BN19" s="623"/>
      <c r="BO19" s="659">
        <v>1.8</v>
      </c>
      <c r="BP19" s="659"/>
      <c r="BQ19" s="659"/>
      <c r="BR19" s="659"/>
      <c r="BS19" s="660" t="s">
        <v>122</v>
      </c>
      <c r="BT19" s="660"/>
      <c r="BU19" s="660"/>
      <c r="BV19" s="660"/>
      <c r="BW19" s="660"/>
      <c r="BX19" s="660"/>
      <c r="BY19" s="660"/>
      <c r="BZ19" s="660"/>
      <c r="CA19" s="660"/>
      <c r="CB19" s="700"/>
      <c r="CD19" s="618" t="s">
        <v>261</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x14ac:dyDescent="0.15">
      <c r="B20" s="688" t="s">
        <v>262</v>
      </c>
      <c r="C20" s="689"/>
      <c r="D20" s="689"/>
      <c r="E20" s="689"/>
      <c r="F20" s="689"/>
      <c r="G20" s="689"/>
      <c r="H20" s="689"/>
      <c r="I20" s="689"/>
      <c r="J20" s="689"/>
      <c r="K20" s="689"/>
      <c r="L20" s="689"/>
      <c r="M20" s="689"/>
      <c r="N20" s="689"/>
      <c r="O20" s="689"/>
      <c r="P20" s="689"/>
      <c r="Q20" s="690"/>
      <c r="R20" s="621">
        <v>3015</v>
      </c>
      <c r="S20" s="622"/>
      <c r="T20" s="622"/>
      <c r="U20" s="622"/>
      <c r="V20" s="622"/>
      <c r="W20" s="622"/>
      <c r="X20" s="622"/>
      <c r="Y20" s="623"/>
      <c r="Z20" s="659">
        <v>0</v>
      </c>
      <c r="AA20" s="659"/>
      <c r="AB20" s="659"/>
      <c r="AC20" s="659"/>
      <c r="AD20" s="660">
        <v>3015</v>
      </c>
      <c r="AE20" s="660"/>
      <c r="AF20" s="660"/>
      <c r="AG20" s="660"/>
      <c r="AH20" s="660"/>
      <c r="AI20" s="660"/>
      <c r="AJ20" s="660"/>
      <c r="AK20" s="660"/>
      <c r="AL20" s="624">
        <v>0</v>
      </c>
      <c r="AM20" s="625"/>
      <c r="AN20" s="625"/>
      <c r="AO20" s="661"/>
      <c r="AP20" s="618" t="s">
        <v>263</v>
      </c>
      <c r="AQ20" s="619"/>
      <c r="AR20" s="619"/>
      <c r="AS20" s="619"/>
      <c r="AT20" s="619"/>
      <c r="AU20" s="619"/>
      <c r="AV20" s="619"/>
      <c r="AW20" s="619"/>
      <c r="AX20" s="619"/>
      <c r="AY20" s="619"/>
      <c r="AZ20" s="619"/>
      <c r="BA20" s="619"/>
      <c r="BB20" s="619"/>
      <c r="BC20" s="619"/>
      <c r="BD20" s="619"/>
      <c r="BE20" s="619"/>
      <c r="BF20" s="620"/>
      <c r="BG20" s="621">
        <v>117579</v>
      </c>
      <c r="BH20" s="622"/>
      <c r="BI20" s="622"/>
      <c r="BJ20" s="622"/>
      <c r="BK20" s="622"/>
      <c r="BL20" s="622"/>
      <c r="BM20" s="622"/>
      <c r="BN20" s="623"/>
      <c r="BO20" s="659">
        <v>1.8</v>
      </c>
      <c r="BP20" s="659"/>
      <c r="BQ20" s="659"/>
      <c r="BR20" s="659"/>
      <c r="BS20" s="660" t="s">
        <v>122</v>
      </c>
      <c r="BT20" s="660"/>
      <c r="BU20" s="660"/>
      <c r="BV20" s="660"/>
      <c r="BW20" s="660"/>
      <c r="BX20" s="660"/>
      <c r="BY20" s="660"/>
      <c r="BZ20" s="660"/>
      <c r="CA20" s="660"/>
      <c r="CB20" s="700"/>
      <c r="CD20" s="618" t="s">
        <v>264</v>
      </c>
      <c r="CE20" s="619"/>
      <c r="CF20" s="619"/>
      <c r="CG20" s="619"/>
      <c r="CH20" s="619"/>
      <c r="CI20" s="619"/>
      <c r="CJ20" s="619"/>
      <c r="CK20" s="619"/>
      <c r="CL20" s="619"/>
      <c r="CM20" s="619"/>
      <c r="CN20" s="619"/>
      <c r="CO20" s="619"/>
      <c r="CP20" s="619"/>
      <c r="CQ20" s="620"/>
      <c r="CR20" s="621">
        <v>26351933</v>
      </c>
      <c r="CS20" s="622"/>
      <c r="CT20" s="622"/>
      <c r="CU20" s="622"/>
      <c r="CV20" s="622"/>
      <c r="CW20" s="622"/>
      <c r="CX20" s="622"/>
      <c r="CY20" s="623"/>
      <c r="CZ20" s="659">
        <v>100</v>
      </c>
      <c r="DA20" s="659"/>
      <c r="DB20" s="659"/>
      <c r="DC20" s="659"/>
      <c r="DD20" s="627">
        <v>3782746</v>
      </c>
      <c r="DE20" s="622"/>
      <c r="DF20" s="622"/>
      <c r="DG20" s="622"/>
      <c r="DH20" s="622"/>
      <c r="DI20" s="622"/>
      <c r="DJ20" s="622"/>
      <c r="DK20" s="622"/>
      <c r="DL20" s="622"/>
      <c r="DM20" s="622"/>
      <c r="DN20" s="622"/>
      <c r="DO20" s="622"/>
      <c r="DP20" s="623"/>
      <c r="DQ20" s="627">
        <v>16800521</v>
      </c>
      <c r="DR20" s="622"/>
      <c r="DS20" s="622"/>
      <c r="DT20" s="622"/>
      <c r="DU20" s="622"/>
      <c r="DV20" s="622"/>
      <c r="DW20" s="622"/>
      <c r="DX20" s="622"/>
      <c r="DY20" s="622"/>
      <c r="DZ20" s="622"/>
      <c r="EA20" s="622"/>
      <c r="EB20" s="622"/>
      <c r="EC20" s="658"/>
    </row>
    <row r="21" spans="2:133" ht="11.25" customHeight="1" x14ac:dyDescent="0.15">
      <c r="B21" s="618" t="s">
        <v>265</v>
      </c>
      <c r="C21" s="619"/>
      <c r="D21" s="619"/>
      <c r="E21" s="619"/>
      <c r="F21" s="619"/>
      <c r="G21" s="619"/>
      <c r="H21" s="619"/>
      <c r="I21" s="619"/>
      <c r="J21" s="619"/>
      <c r="K21" s="619"/>
      <c r="L21" s="619"/>
      <c r="M21" s="619"/>
      <c r="N21" s="619"/>
      <c r="O21" s="619"/>
      <c r="P21" s="619"/>
      <c r="Q21" s="620"/>
      <c r="R21" s="621">
        <v>6675471</v>
      </c>
      <c r="S21" s="622"/>
      <c r="T21" s="622"/>
      <c r="U21" s="622"/>
      <c r="V21" s="622"/>
      <c r="W21" s="622"/>
      <c r="X21" s="622"/>
      <c r="Y21" s="623"/>
      <c r="Z21" s="659">
        <v>24.4</v>
      </c>
      <c r="AA21" s="659"/>
      <c r="AB21" s="659"/>
      <c r="AC21" s="659"/>
      <c r="AD21" s="660">
        <v>5667209</v>
      </c>
      <c r="AE21" s="660"/>
      <c r="AF21" s="660"/>
      <c r="AG21" s="660"/>
      <c r="AH21" s="660"/>
      <c r="AI21" s="660"/>
      <c r="AJ21" s="660"/>
      <c r="AK21" s="660"/>
      <c r="AL21" s="624">
        <v>41.3</v>
      </c>
      <c r="AM21" s="625"/>
      <c r="AN21" s="625"/>
      <c r="AO21" s="661"/>
      <c r="AP21" s="618" t="s">
        <v>266</v>
      </c>
      <c r="AQ21" s="698"/>
      <c r="AR21" s="698"/>
      <c r="AS21" s="698"/>
      <c r="AT21" s="698"/>
      <c r="AU21" s="698"/>
      <c r="AV21" s="698"/>
      <c r="AW21" s="698"/>
      <c r="AX21" s="698"/>
      <c r="AY21" s="698"/>
      <c r="AZ21" s="698"/>
      <c r="BA21" s="698"/>
      <c r="BB21" s="698"/>
      <c r="BC21" s="698"/>
      <c r="BD21" s="698"/>
      <c r="BE21" s="698"/>
      <c r="BF21" s="699"/>
      <c r="BG21" s="621">
        <v>21513</v>
      </c>
      <c r="BH21" s="622"/>
      <c r="BI21" s="622"/>
      <c r="BJ21" s="622"/>
      <c r="BK21" s="622"/>
      <c r="BL21" s="622"/>
      <c r="BM21" s="622"/>
      <c r="BN21" s="623"/>
      <c r="BO21" s="659">
        <v>0.3</v>
      </c>
      <c r="BP21" s="659"/>
      <c r="BQ21" s="659"/>
      <c r="BR21" s="659"/>
      <c r="BS21" s="660" t="s">
        <v>122</v>
      </c>
      <c r="BT21" s="660"/>
      <c r="BU21" s="660"/>
      <c r="BV21" s="660"/>
      <c r="BW21" s="660"/>
      <c r="BX21" s="660"/>
      <c r="BY21" s="660"/>
      <c r="BZ21" s="660"/>
      <c r="CA21" s="660"/>
      <c r="CB21" s="700"/>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15">
      <c r="B22" s="618" t="s">
        <v>267</v>
      </c>
      <c r="C22" s="619"/>
      <c r="D22" s="619"/>
      <c r="E22" s="619"/>
      <c r="F22" s="619"/>
      <c r="G22" s="619"/>
      <c r="H22" s="619"/>
      <c r="I22" s="619"/>
      <c r="J22" s="619"/>
      <c r="K22" s="619"/>
      <c r="L22" s="619"/>
      <c r="M22" s="619"/>
      <c r="N22" s="619"/>
      <c r="O22" s="619"/>
      <c r="P22" s="619"/>
      <c r="Q22" s="620"/>
      <c r="R22" s="621">
        <v>5667209</v>
      </c>
      <c r="S22" s="622"/>
      <c r="T22" s="622"/>
      <c r="U22" s="622"/>
      <c r="V22" s="622"/>
      <c r="W22" s="622"/>
      <c r="X22" s="622"/>
      <c r="Y22" s="623"/>
      <c r="Z22" s="659">
        <v>20.7</v>
      </c>
      <c r="AA22" s="659"/>
      <c r="AB22" s="659"/>
      <c r="AC22" s="659"/>
      <c r="AD22" s="660">
        <v>5667209</v>
      </c>
      <c r="AE22" s="660"/>
      <c r="AF22" s="660"/>
      <c r="AG22" s="660"/>
      <c r="AH22" s="660"/>
      <c r="AI22" s="660"/>
      <c r="AJ22" s="660"/>
      <c r="AK22" s="660"/>
      <c r="AL22" s="624">
        <v>41.3</v>
      </c>
      <c r="AM22" s="625"/>
      <c r="AN22" s="625"/>
      <c r="AO22" s="661"/>
      <c r="AP22" s="618" t="s">
        <v>268</v>
      </c>
      <c r="AQ22" s="698"/>
      <c r="AR22" s="698"/>
      <c r="AS22" s="698"/>
      <c r="AT22" s="698"/>
      <c r="AU22" s="698"/>
      <c r="AV22" s="698"/>
      <c r="AW22" s="698"/>
      <c r="AX22" s="698"/>
      <c r="AY22" s="698"/>
      <c r="AZ22" s="698"/>
      <c r="BA22" s="698"/>
      <c r="BB22" s="698"/>
      <c r="BC22" s="698"/>
      <c r="BD22" s="698"/>
      <c r="BE22" s="698"/>
      <c r="BF22" s="699"/>
      <c r="BG22" s="621" t="s">
        <v>122</v>
      </c>
      <c r="BH22" s="622"/>
      <c r="BI22" s="622"/>
      <c r="BJ22" s="622"/>
      <c r="BK22" s="622"/>
      <c r="BL22" s="622"/>
      <c r="BM22" s="622"/>
      <c r="BN22" s="623"/>
      <c r="BO22" s="659" t="s">
        <v>122</v>
      </c>
      <c r="BP22" s="659"/>
      <c r="BQ22" s="659"/>
      <c r="BR22" s="659"/>
      <c r="BS22" s="660" t="s">
        <v>122</v>
      </c>
      <c r="BT22" s="660"/>
      <c r="BU22" s="660"/>
      <c r="BV22" s="660"/>
      <c r="BW22" s="660"/>
      <c r="BX22" s="660"/>
      <c r="BY22" s="660"/>
      <c r="BZ22" s="660"/>
      <c r="CA22" s="660"/>
      <c r="CB22" s="700"/>
      <c r="CD22" s="673" t="s">
        <v>269</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15">
      <c r="B23" s="618" t="s">
        <v>270</v>
      </c>
      <c r="C23" s="619"/>
      <c r="D23" s="619"/>
      <c r="E23" s="619"/>
      <c r="F23" s="619"/>
      <c r="G23" s="619"/>
      <c r="H23" s="619"/>
      <c r="I23" s="619"/>
      <c r="J23" s="619"/>
      <c r="K23" s="619"/>
      <c r="L23" s="619"/>
      <c r="M23" s="619"/>
      <c r="N23" s="619"/>
      <c r="O23" s="619"/>
      <c r="P23" s="619"/>
      <c r="Q23" s="620"/>
      <c r="R23" s="621">
        <v>1008262</v>
      </c>
      <c r="S23" s="622"/>
      <c r="T23" s="622"/>
      <c r="U23" s="622"/>
      <c r="V23" s="622"/>
      <c r="W23" s="622"/>
      <c r="X23" s="622"/>
      <c r="Y23" s="623"/>
      <c r="Z23" s="659">
        <v>3.7</v>
      </c>
      <c r="AA23" s="659"/>
      <c r="AB23" s="659"/>
      <c r="AC23" s="659"/>
      <c r="AD23" s="660" t="s">
        <v>122</v>
      </c>
      <c r="AE23" s="660"/>
      <c r="AF23" s="660"/>
      <c r="AG23" s="660"/>
      <c r="AH23" s="660"/>
      <c r="AI23" s="660"/>
      <c r="AJ23" s="660"/>
      <c r="AK23" s="660"/>
      <c r="AL23" s="624" t="s">
        <v>122</v>
      </c>
      <c r="AM23" s="625"/>
      <c r="AN23" s="625"/>
      <c r="AO23" s="661"/>
      <c r="AP23" s="618" t="s">
        <v>271</v>
      </c>
      <c r="AQ23" s="698"/>
      <c r="AR23" s="698"/>
      <c r="AS23" s="698"/>
      <c r="AT23" s="698"/>
      <c r="AU23" s="698"/>
      <c r="AV23" s="698"/>
      <c r="AW23" s="698"/>
      <c r="AX23" s="698"/>
      <c r="AY23" s="698"/>
      <c r="AZ23" s="698"/>
      <c r="BA23" s="698"/>
      <c r="BB23" s="698"/>
      <c r="BC23" s="698"/>
      <c r="BD23" s="698"/>
      <c r="BE23" s="698"/>
      <c r="BF23" s="699"/>
      <c r="BG23" s="621">
        <v>96066</v>
      </c>
      <c r="BH23" s="622"/>
      <c r="BI23" s="622"/>
      <c r="BJ23" s="622"/>
      <c r="BK23" s="622"/>
      <c r="BL23" s="622"/>
      <c r="BM23" s="622"/>
      <c r="BN23" s="623"/>
      <c r="BO23" s="659">
        <v>1.5</v>
      </c>
      <c r="BP23" s="659"/>
      <c r="BQ23" s="659"/>
      <c r="BR23" s="659"/>
      <c r="BS23" s="660" t="s">
        <v>122</v>
      </c>
      <c r="BT23" s="660"/>
      <c r="BU23" s="660"/>
      <c r="BV23" s="660"/>
      <c r="BW23" s="660"/>
      <c r="BX23" s="660"/>
      <c r="BY23" s="660"/>
      <c r="BZ23" s="660"/>
      <c r="CA23" s="660"/>
      <c r="CB23" s="700"/>
      <c r="CD23" s="673" t="s">
        <v>211</v>
      </c>
      <c r="CE23" s="674"/>
      <c r="CF23" s="674"/>
      <c r="CG23" s="674"/>
      <c r="CH23" s="674"/>
      <c r="CI23" s="674"/>
      <c r="CJ23" s="674"/>
      <c r="CK23" s="674"/>
      <c r="CL23" s="674"/>
      <c r="CM23" s="674"/>
      <c r="CN23" s="674"/>
      <c r="CO23" s="674"/>
      <c r="CP23" s="674"/>
      <c r="CQ23" s="675"/>
      <c r="CR23" s="673" t="s">
        <v>272</v>
      </c>
      <c r="CS23" s="674"/>
      <c r="CT23" s="674"/>
      <c r="CU23" s="674"/>
      <c r="CV23" s="674"/>
      <c r="CW23" s="674"/>
      <c r="CX23" s="674"/>
      <c r="CY23" s="675"/>
      <c r="CZ23" s="673" t="s">
        <v>273</v>
      </c>
      <c r="DA23" s="674"/>
      <c r="DB23" s="674"/>
      <c r="DC23" s="675"/>
      <c r="DD23" s="673" t="s">
        <v>274</v>
      </c>
      <c r="DE23" s="674"/>
      <c r="DF23" s="674"/>
      <c r="DG23" s="674"/>
      <c r="DH23" s="674"/>
      <c r="DI23" s="674"/>
      <c r="DJ23" s="674"/>
      <c r="DK23" s="675"/>
      <c r="DL23" s="711" t="s">
        <v>275</v>
      </c>
      <c r="DM23" s="712"/>
      <c r="DN23" s="712"/>
      <c r="DO23" s="712"/>
      <c r="DP23" s="712"/>
      <c r="DQ23" s="712"/>
      <c r="DR23" s="712"/>
      <c r="DS23" s="712"/>
      <c r="DT23" s="712"/>
      <c r="DU23" s="712"/>
      <c r="DV23" s="713"/>
      <c r="DW23" s="673" t="s">
        <v>276</v>
      </c>
      <c r="DX23" s="674"/>
      <c r="DY23" s="674"/>
      <c r="DZ23" s="674"/>
      <c r="EA23" s="674"/>
      <c r="EB23" s="674"/>
      <c r="EC23" s="675"/>
    </row>
    <row r="24" spans="2:133" ht="11.25" customHeight="1" x14ac:dyDescent="0.15">
      <c r="B24" s="618" t="s">
        <v>277</v>
      </c>
      <c r="C24" s="619"/>
      <c r="D24" s="619"/>
      <c r="E24" s="619"/>
      <c r="F24" s="619"/>
      <c r="G24" s="619"/>
      <c r="H24" s="619"/>
      <c r="I24" s="619"/>
      <c r="J24" s="619"/>
      <c r="K24" s="619"/>
      <c r="L24" s="619"/>
      <c r="M24" s="619"/>
      <c r="N24" s="619"/>
      <c r="O24" s="619"/>
      <c r="P24" s="619"/>
      <c r="Q24" s="620"/>
      <c r="R24" s="621" t="s">
        <v>122</v>
      </c>
      <c r="S24" s="622"/>
      <c r="T24" s="622"/>
      <c r="U24" s="622"/>
      <c r="V24" s="622"/>
      <c r="W24" s="622"/>
      <c r="X24" s="622"/>
      <c r="Y24" s="623"/>
      <c r="Z24" s="659" t="s">
        <v>122</v>
      </c>
      <c r="AA24" s="659"/>
      <c r="AB24" s="659"/>
      <c r="AC24" s="659"/>
      <c r="AD24" s="660" t="s">
        <v>122</v>
      </c>
      <c r="AE24" s="660"/>
      <c r="AF24" s="660"/>
      <c r="AG24" s="660"/>
      <c r="AH24" s="660"/>
      <c r="AI24" s="660"/>
      <c r="AJ24" s="660"/>
      <c r="AK24" s="660"/>
      <c r="AL24" s="624" t="s">
        <v>122</v>
      </c>
      <c r="AM24" s="625"/>
      <c r="AN24" s="625"/>
      <c r="AO24" s="661"/>
      <c r="AP24" s="618" t="s">
        <v>278</v>
      </c>
      <c r="AQ24" s="698"/>
      <c r="AR24" s="698"/>
      <c r="AS24" s="698"/>
      <c r="AT24" s="698"/>
      <c r="AU24" s="698"/>
      <c r="AV24" s="698"/>
      <c r="AW24" s="698"/>
      <c r="AX24" s="698"/>
      <c r="AY24" s="698"/>
      <c r="AZ24" s="698"/>
      <c r="BA24" s="698"/>
      <c r="BB24" s="698"/>
      <c r="BC24" s="698"/>
      <c r="BD24" s="698"/>
      <c r="BE24" s="698"/>
      <c r="BF24" s="699"/>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700"/>
      <c r="CD24" s="679" t="s">
        <v>279</v>
      </c>
      <c r="CE24" s="680"/>
      <c r="CF24" s="680"/>
      <c r="CG24" s="680"/>
      <c r="CH24" s="680"/>
      <c r="CI24" s="680"/>
      <c r="CJ24" s="680"/>
      <c r="CK24" s="680"/>
      <c r="CL24" s="680"/>
      <c r="CM24" s="680"/>
      <c r="CN24" s="680"/>
      <c r="CO24" s="680"/>
      <c r="CP24" s="680"/>
      <c r="CQ24" s="681"/>
      <c r="CR24" s="676">
        <v>10660656</v>
      </c>
      <c r="CS24" s="677"/>
      <c r="CT24" s="677"/>
      <c r="CU24" s="677"/>
      <c r="CV24" s="677"/>
      <c r="CW24" s="677"/>
      <c r="CX24" s="677"/>
      <c r="CY24" s="702"/>
      <c r="CZ24" s="703">
        <v>40.5</v>
      </c>
      <c r="DA24" s="685"/>
      <c r="DB24" s="685"/>
      <c r="DC24" s="705"/>
      <c r="DD24" s="701">
        <v>7830443</v>
      </c>
      <c r="DE24" s="677"/>
      <c r="DF24" s="677"/>
      <c r="DG24" s="677"/>
      <c r="DH24" s="677"/>
      <c r="DI24" s="677"/>
      <c r="DJ24" s="677"/>
      <c r="DK24" s="702"/>
      <c r="DL24" s="701">
        <v>7010820</v>
      </c>
      <c r="DM24" s="677"/>
      <c r="DN24" s="677"/>
      <c r="DO24" s="677"/>
      <c r="DP24" s="677"/>
      <c r="DQ24" s="677"/>
      <c r="DR24" s="677"/>
      <c r="DS24" s="677"/>
      <c r="DT24" s="677"/>
      <c r="DU24" s="677"/>
      <c r="DV24" s="702"/>
      <c r="DW24" s="703">
        <v>50.9</v>
      </c>
      <c r="DX24" s="685"/>
      <c r="DY24" s="685"/>
      <c r="DZ24" s="685"/>
      <c r="EA24" s="685"/>
      <c r="EB24" s="685"/>
      <c r="EC24" s="704"/>
    </row>
    <row r="25" spans="2:133" ht="11.25" customHeight="1" x14ac:dyDescent="0.15">
      <c r="B25" s="618" t="s">
        <v>280</v>
      </c>
      <c r="C25" s="619"/>
      <c r="D25" s="619"/>
      <c r="E25" s="619"/>
      <c r="F25" s="619"/>
      <c r="G25" s="619"/>
      <c r="H25" s="619"/>
      <c r="I25" s="619"/>
      <c r="J25" s="619"/>
      <c r="K25" s="619"/>
      <c r="L25" s="619"/>
      <c r="M25" s="619"/>
      <c r="N25" s="619"/>
      <c r="O25" s="619"/>
      <c r="P25" s="619"/>
      <c r="Q25" s="620"/>
      <c r="R25" s="621">
        <v>14759275</v>
      </c>
      <c r="S25" s="622"/>
      <c r="T25" s="622"/>
      <c r="U25" s="622"/>
      <c r="V25" s="622"/>
      <c r="W25" s="622"/>
      <c r="X25" s="622"/>
      <c r="Y25" s="623"/>
      <c r="Z25" s="659">
        <v>54</v>
      </c>
      <c r="AA25" s="659"/>
      <c r="AB25" s="659"/>
      <c r="AC25" s="659"/>
      <c r="AD25" s="660">
        <v>13654947</v>
      </c>
      <c r="AE25" s="660"/>
      <c r="AF25" s="660"/>
      <c r="AG25" s="660"/>
      <c r="AH25" s="660"/>
      <c r="AI25" s="660"/>
      <c r="AJ25" s="660"/>
      <c r="AK25" s="660"/>
      <c r="AL25" s="624">
        <v>99.5</v>
      </c>
      <c r="AM25" s="625"/>
      <c r="AN25" s="625"/>
      <c r="AO25" s="661"/>
      <c r="AP25" s="618" t="s">
        <v>281</v>
      </c>
      <c r="AQ25" s="698"/>
      <c r="AR25" s="698"/>
      <c r="AS25" s="698"/>
      <c r="AT25" s="698"/>
      <c r="AU25" s="698"/>
      <c r="AV25" s="698"/>
      <c r="AW25" s="698"/>
      <c r="AX25" s="698"/>
      <c r="AY25" s="698"/>
      <c r="AZ25" s="698"/>
      <c r="BA25" s="698"/>
      <c r="BB25" s="698"/>
      <c r="BC25" s="698"/>
      <c r="BD25" s="698"/>
      <c r="BE25" s="698"/>
      <c r="BF25" s="699"/>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700"/>
      <c r="CD25" s="618" t="s">
        <v>282</v>
      </c>
      <c r="CE25" s="619"/>
      <c r="CF25" s="619"/>
      <c r="CG25" s="619"/>
      <c r="CH25" s="619"/>
      <c r="CI25" s="619"/>
      <c r="CJ25" s="619"/>
      <c r="CK25" s="619"/>
      <c r="CL25" s="619"/>
      <c r="CM25" s="619"/>
      <c r="CN25" s="619"/>
      <c r="CO25" s="619"/>
      <c r="CP25" s="619"/>
      <c r="CQ25" s="620"/>
      <c r="CR25" s="621">
        <v>4122931</v>
      </c>
      <c r="CS25" s="634"/>
      <c r="CT25" s="634"/>
      <c r="CU25" s="634"/>
      <c r="CV25" s="634"/>
      <c r="CW25" s="634"/>
      <c r="CX25" s="634"/>
      <c r="CY25" s="635"/>
      <c r="CZ25" s="624">
        <v>15.6</v>
      </c>
      <c r="DA25" s="636"/>
      <c r="DB25" s="636"/>
      <c r="DC25" s="637"/>
      <c r="DD25" s="627">
        <v>3885389</v>
      </c>
      <c r="DE25" s="634"/>
      <c r="DF25" s="634"/>
      <c r="DG25" s="634"/>
      <c r="DH25" s="634"/>
      <c r="DI25" s="634"/>
      <c r="DJ25" s="634"/>
      <c r="DK25" s="635"/>
      <c r="DL25" s="627">
        <v>3842830</v>
      </c>
      <c r="DM25" s="634"/>
      <c r="DN25" s="634"/>
      <c r="DO25" s="634"/>
      <c r="DP25" s="634"/>
      <c r="DQ25" s="634"/>
      <c r="DR25" s="634"/>
      <c r="DS25" s="634"/>
      <c r="DT25" s="634"/>
      <c r="DU25" s="634"/>
      <c r="DV25" s="635"/>
      <c r="DW25" s="624">
        <v>27.9</v>
      </c>
      <c r="DX25" s="636"/>
      <c r="DY25" s="636"/>
      <c r="DZ25" s="636"/>
      <c r="EA25" s="636"/>
      <c r="EB25" s="636"/>
      <c r="EC25" s="648"/>
    </row>
    <row r="26" spans="2:133" ht="11.25" customHeight="1" x14ac:dyDescent="0.15">
      <c r="B26" s="618" t="s">
        <v>283</v>
      </c>
      <c r="C26" s="619"/>
      <c r="D26" s="619"/>
      <c r="E26" s="619"/>
      <c r="F26" s="619"/>
      <c r="G26" s="619"/>
      <c r="H26" s="619"/>
      <c r="I26" s="619"/>
      <c r="J26" s="619"/>
      <c r="K26" s="619"/>
      <c r="L26" s="619"/>
      <c r="M26" s="619"/>
      <c r="N26" s="619"/>
      <c r="O26" s="619"/>
      <c r="P26" s="619"/>
      <c r="Q26" s="620"/>
      <c r="R26" s="621">
        <v>2918</v>
      </c>
      <c r="S26" s="622"/>
      <c r="T26" s="622"/>
      <c r="U26" s="622"/>
      <c r="V26" s="622"/>
      <c r="W26" s="622"/>
      <c r="X26" s="622"/>
      <c r="Y26" s="623"/>
      <c r="Z26" s="659">
        <v>0</v>
      </c>
      <c r="AA26" s="659"/>
      <c r="AB26" s="659"/>
      <c r="AC26" s="659"/>
      <c r="AD26" s="660">
        <v>2918</v>
      </c>
      <c r="AE26" s="660"/>
      <c r="AF26" s="660"/>
      <c r="AG26" s="660"/>
      <c r="AH26" s="660"/>
      <c r="AI26" s="660"/>
      <c r="AJ26" s="660"/>
      <c r="AK26" s="660"/>
      <c r="AL26" s="624">
        <v>0</v>
      </c>
      <c r="AM26" s="625"/>
      <c r="AN26" s="625"/>
      <c r="AO26" s="661"/>
      <c r="AP26" s="618" t="s">
        <v>284</v>
      </c>
      <c r="AQ26" s="698"/>
      <c r="AR26" s="698"/>
      <c r="AS26" s="698"/>
      <c r="AT26" s="698"/>
      <c r="AU26" s="698"/>
      <c r="AV26" s="698"/>
      <c r="AW26" s="698"/>
      <c r="AX26" s="698"/>
      <c r="AY26" s="698"/>
      <c r="AZ26" s="698"/>
      <c r="BA26" s="698"/>
      <c r="BB26" s="698"/>
      <c r="BC26" s="698"/>
      <c r="BD26" s="698"/>
      <c r="BE26" s="698"/>
      <c r="BF26" s="699"/>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700"/>
      <c r="CD26" s="618" t="s">
        <v>285</v>
      </c>
      <c r="CE26" s="619"/>
      <c r="CF26" s="619"/>
      <c r="CG26" s="619"/>
      <c r="CH26" s="619"/>
      <c r="CI26" s="619"/>
      <c r="CJ26" s="619"/>
      <c r="CK26" s="619"/>
      <c r="CL26" s="619"/>
      <c r="CM26" s="619"/>
      <c r="CN26" s="619"/>
      <c r="CO26" s="619"/>
      <c r="CP26" s="619"/>
      <c r="CQ26" s="620"/>
      <c r="CR26" s="621">
        <v>2593903</v>
      </c>
      <c r="CS26" s="622"/>
      <c r="CT26" s="622"/>
      <c r="CU26" s="622"/>
      <c r="CV26" s="622"/>
      <c r="CW26" s="622"/>
      <c r="CX26" s="622"/>
      <c r="CY26" s="623"/>
      <c r="CZ26" s="624">
        <v>9.8000000000000007</v>
      </c>
      <c r="DA26" s="636"/>
      <c r="DB26" s="636"/>
      <c r="DC26" s="637"/>
      <c r="DD26" s="627">
        <v>2456720</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x14ac:dyDescent="0.15">
      <c r="B27" s="618" t="s">
        <v>286</v>
      </c>
      <c r="C27" s="619"/>
      <c r="D27" s="619"/>
      <c r="E27" s="619"/>
      <c r="F27" s="619"/>
      <c r="G27" s="619"/>
      <c r="H27" s="619"/>
      <c r="I27" s="619"/>
      <c r="J27" s="619"/>
      <c r="K27" s="619"/>
      <c r="L27" s="619"/>
      <c r="M27" s="619"/>
      <c r="N27" s="619"/>
      <c r="O27" s="619"/>
      <c r="P27" s="619"/>
      <c r="Q27" s="620"/>
      <c r="R27" s="621">
        <v>130761</v>
      </c>
      <c r="S27" s="622"/>
      <c r="T27" s="622"/>
      <c r="U27" s="622"/>
      <c r="V27" s="622"/>
      <c r="W27" s="622"/>
      <c r="X27" s="622"/>
      <c r="Y27" s="623"/>
      <c r="Z27" s="659">
        <v>0.5</v>
      </c>
      <c r="AA27" s="659"/>
      <c r="AB27" s="659"/>
      <c r="AC27" s="659"/>
      <c r="AD27" s="660" t="s">
        <v>122</v>
      </c>
      <c r="AE27" s="660"/>
      <c r="AF27" s="660"/>
      <c r="AG27" s="660"/>
      <c r="AH27" s="660"/>
      <c r="AI27" s="660"/>
      <c r="AJ27" s="660"/>
      <c r="AK27" s="660"/>
      <c r="AL27" s="624" t="s">
        <v>122</v>
      </c>
      <c r="AM27" s="625"/>
      <c r="AN27" s="625"/>
      <c r="AO27" s="661"/>
      <c r="AP27" s="618" t="s">
        <v>287</v>
      </c>
      <c r="AQ27" s="619"/>
      <c r="AR27" s="619"/>
      <c r="AS27" s="619"/>
      <c r="AT27" s="619"/>
      <c r="AU27" s="619"/>
      <c r="AV27" s="619"/>
      <c r="AW27" s="619"/>
      <c r="AX27" s="619"/>
      <c r="AY27" s="619"/>
      <c r="AZ27" s="619"/>
      <c r="BA27" s="619"/>
      <c r="BB27" s="619"/>
      <c r="BC27" s="619"/>
      <c r="BD27" s="619"/>
      <c r="BE27" s="619"/>
      <c r="BF27" s="620"/>
      <c r="BG27" s="621">
        <v>6528764</v>
      </c>
      <c r="BH27" s="622"/>
      <c r="BI27" s="622"/>
      <c r="BJ27" s="622"/>
      <c r="BK27" s="622"/>
      <c r="BL27" s="622"/>
      <c r="BM27" s="622"/>
      <c r="BN27" s="623"/>
      <c r="BO27" s="659">
        <v>100</v>
      </c>
      <c r="BP27" s="659"/>
      <c r="BQ27" s="659"/>
      <c r="BR27" s="659"/>
      <c r="BS27" s="660">
        <v>127868</v>
      </c>
      <c r="BT27" s="660"/>
      <c r="BU27" s="660"/>
      <c r="BV27" s="660"/>
      <c r="BW27" s="660"/>
      <c r="BX27" s="660"/>
      <c r="BY27" s="660"/>
      <c r="BZ27" s="660"/>
      <c r="CA27" s="660"/>
      <c r="CB27" s="700"/>
      <c r="CD27" s="618" t="s">
        <v>288</v>
      </c>
      <c r="CE27" s="619"/>
      <c r="CF27" s="619"/>
      <c r="CG27" s="619"/>
      <c r="CH27" s="619"/>
      <c r="CI27" s="619"/>
      <c r="CJ27" s="619"/>
      <c r="CK27" s="619"/>
      <c r="CL27" s="619"/>
      <c r="CM27" s="619"/>
      <c r="CN27" s="619"/>
      <c r="CO27" s="619"/>
      <c r="CP27" s="619"/>
      <c r="CQ27" s="620"/>
      <c r="CR27" s="621">
        <v>3898087</v>
      </c>
      <c r="CS27" s="634"/>
      <c r="CT27" s="634"/>
      <c r="CU27" s="634"/>
      <c r="CV27" s="634"/>
      <c r="CW27" s="634"/>
      <c r="CX27" s="634"/>
      <c r="CY27" s="635"/>
      <c r="CZ27" s="624">
        <v>14.8</v>
      </c>
      <c r="DA27" s="636"/>
      <c r="DB27" s="636"/>
      <c r="DC27" s="637"/>
      <c r="DD27" s="627">
        <v>1305416</v>
      </c>
      <c r="DE27" s="634"/>
      <c r="DF27" s="634"/>
      <c r="DG27" s="634"/>
      <c r="DH27" s="634"/>
      <c r="DI27" s="634"/>
      <c r="DJ27" s="634"/>
      <c r="DK27" s="635"/>
      <c r="DL27" s="627">
        <v>981985</v>
      </c>
      <c r="DM27" s="634"/>
      <c r="DN27" s="634"/>
      <c r="DO27" s="634"/>
      <c r="DP27" s="634"/>
      <c r="DQ27" s="634"/>
      <c r="DR27" s="634"/>
      <c r="DS27" s="634"/>
      <c r="DT27" s="634"/>
      <c r="DU27" s="634"/>
      <c r="DV27" s="635"/>
      <c r="DW27" s="624">
        <v>7.1</v>
      </c>
      <c r="DX27" s="636"/>
      <c r="DY27" s="636"/>
      <c r="DZ27" s="636"/>
      <c r="EA27" s="636"/>
      <c r="EB27" s="636"/>
      <c r="EC27" s="648"/>
    </row>
    <row r="28" spans="2:133" ht="11.25" customHeight="1" x14ac:dyDescent="0.15">
      <c r="B28" s="618" t="s">
        <v>289</v>
      </c>
      <c r="C28" s="619"/>
      <c r="D28" s="619"/>
      <c r="E28" s="619"/>
      <c r="F28" s="619"/>
      <c r="G28" s="619"/>
      <c r="H28" s="619"/>
      <c r="I28" s="619"/>
      <c r="J28" s="619"/>
      <c r="K28" s="619"/>
      <c r="L28" s="619"/>
      <c r="M28" s="619"/>
      <c r="N28" s="619"/>
      <c r="O28" s="619"/>
      <c r="P28" s="619"/>
      <c r="Q28" s="620"/>
      <c r="R28" s="621">
        <v>92653</v>
      </c>
      <c r="S28" s="622"/>
      <c r="T28" s="622"/>
      <c r="U28" s="622"/>
      <c r="V28" s="622"/>
      <c r="W28" s="622"/>
      <c r="X28" s="622"/>
      <c r="Y28" s="623"/>
      <c r="Z28" s="659">
        <v>0.3</v>
      </c>
      <c r="AA28" s="659"/>
      <c r="AB28" s="659"/>
      <c r="AC28" s="659"/>
      <c r="AD28" s="660">
        <v>27766</v>
      </c>
      <c r="AE28" s="660"/>
      <c r="AF28" s="660"/>
      <c r="AG28" s="660"/>
      <c r="AH28" s="660"/>
      <c r="AI28" s="660"/>
      <c r="AJ28" s="660"/>
      <c r="AK28" s="660"/>
      <c r="AL28" s="624">
        <v>0.2</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290</v>
      </c>
      <c r="CE28" s="619"/>
      <c r="CF28" s="619"/>
      <c r="CG28" s="619"/>
      <c r="CH28" s="619"/>
      <c r="CI28" s="619"/>
      <c r="CJ28" s="619"/>
      <c r="CK28" s="619"/>
      <c r="CL28" s="619"/>
      <c r="CM28" s="619"/>
      <c r="CN28" s="619"/>
      <c r="CO28" s="619"/>
      <c r="CP28" s="619"/>
      <c r="CQ28" s="620"/>
      <c r="CR28" s="621">
        <v>2639638</v>
      </c>
      <c r="CS28" s="622"/>
      <c r="CT28" s="622"/>
      <c r="CU28" s="622"/>
      <c r="CV28" s="622"/>
      <c r="CW28" s="622"/>
      <c r="CX28" s="622"/>
      <c r="CY28" s="623"/>
      <c r="CZ28" s="624">
        <v>10</v>
      </c>
      <c r="DA28" s="636"/>
      <c r="DB28" s="636"/>
      <c r="DC28" s="637"/>
      <c r="DD28" s="627">
        <v>2639638</v>
      </c>
      <c r="DE28" s="622"/>
      <c r="DF28" s="622"/>
      <c r="DG28" s="622"/>
      <c r="DH28" s="622"/>
      <c r="DI28" s="622"/>
      <c r="DJ28" s="622"/>
      <c r="DK28" s="623"/>
      <c r="DL28" s="627">
        <v>2186005</v>
      </c>
      <c r="DM28" s="622"/>
      <c r="DN28" s="622"/>
      <c r="DO28" s="622"/>
      <c r="DP28" s="622"/>
      <c r="DQ28" s="622"/>
      <c r="DR28" s="622"/>
      <c r="DS28" s="622"/>
      <c r="DT28" s="622"/>
      <c r="DU28" s="622"/>
      <c r="DV28" s="623"/>
      <c r="DW28" s="624">
        <v>15.9</v>
      </c>
      <c r="DX28" s="636"/>
      <c r="DY28" s="636"/>
      <c r="DZ28" s="636"/>
      <c r="EA28" s="636"/>
      <c r="EB28" s="636"/>
      <c r="EC28" s="648"/>
    </row>
    <row r="29" spans="2:133" ht="11.25" customHeight="1" x14ac:dyDescent="0.15">
      <c r="B29" s="618" t="s">
        <v>291</v>
      </c>
      <c r="C29" s="619"/>
      <c r="D29" s="619"/>
      <c r="E29" s="619"/>
      <c r="F29" s="619"/>
      <c r="G29" s="619"/>
      <c r="H29" s="619"/>
      <c r="I29" s="619"/>
      <c r="J29" s="619"/>
      <c r="K29" s="619"/>
      <c r="L29" s="619"/>
      <c r="M29" s="619"/>
      <c r="N29" s="619"/>
      <c r="O29" s="619"/>
      <c r="P29" s="619"/>
      <c r="Q29" s="620"/>
      <c r="R29" s="621">
        <v>19769</v>
      </c>
      <c r="S29" s="622"/>
      <c r="T29" s="622"/>
      <c r="U29" s="622"/>
      <c r="V29" s="622"/>
      <c r="W29" s="622"/>
      <c r="X29" s="622"/>
      <c r="Y29" s="623"/>
      <c r="Z29" s="659">
        <v>0.1</v>
      </c>
      <c r="AA29" s="659"/>
      <c r="AB29" s="659"/>
      <c r="AC29" s="659"/>
      <c r="AD29" s="660" t="s">
        <v>122</v>
      </c>
      <c r="AE29" s="660"/>
      <c r="AF29" s="660"/>
      <c r="AG29" s="660"/>
      <c r="AH29" s="660"/>
      <c r="AI29" s="660"/>
      <c r="AJ29" s="660"/>
      <c r="AK29" s="660"/>
      <c r="AL29" s="624" t="s">
        <v>122</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700"/>
      <c r="CD29" s="640" t="s">
        <v>292</v>
      </c>
      <c r="CE29" s="641"/>
      <c r="CF29" s="618" t="s">
        <v>66</v>
      </c>
      <c r="CG29" s="619"/>
      <c r="CH29" s="619"/>
      <c r="CI29" s="619"/>
      <c r="CJ29" s="619"/>
      <c r="CK29" s="619"/>
      <c r="CL29" s="619"/>
      <c r="CM29" s="619"/>
      <c r="CN29" s="619"/>
      <c r="CO29" s="619"/>
      <c r="CP29" s="619"/>
      <c r="CQ29" s="620"/>
      <c r="CR29" s="621">
        <v>2639638</v>
      </c>
      <c r="CS29" s="634"/>
      <c r="CT29" s="634"/>
      <c r="CU29" s="634"/>
      <c r="CV29" s="634"/>
      <c r="CW29" s="634"/>
      <c r="CX29" s="634"/>
      <c r="CY29" s="635"/>
      <c r="CZ29" s="624">
        <v>10</v>
      </c>
      <c r="DA29" s="636"/>
      <c r="DB29" s="636"/>
      <c r="DC29" s="637"/>
      <c r="DD29" s="627">
        <v>2639638</v>
      </c>
      <c r="DE29" s="634"/>
      <c r="DF29" s="634"/>
      <c r="DG29" s="634"/>
      <c r="DH29" s="634"/>
      <c r="DI29" s="634"/>
      <c r="DJ29" s="634"/>
      <c r="DK29" s="635"/>
      <c r="DL29" s="627">
        <v>2186005</v>
      </c>
      <c r="DM29" s="634"/>
      <c r="DN29" s="634"/>
      <c r="DO29" s="634"/>
      <c r="DP29" s="634"/>
      <c r="DQ29" s="634"/>
      <c r="DR29" s="634"/>
      <c r="DS29" s="634"/>
      <c r="DT29" s="634"/>
      <c r="DU29" s="634"/>
      <c r="DV29" s="635"/>
      <c r="DW29" s="624">
        <v>15.9</v>
      </c>
      <c r="DX29" s="636"/>
      <c r="DY29" s="636"/>
      <c r="DZ29" s="636"/>
      <c r="EA29" s="636"/>
      <c r="EB29" s="636"/>
      <c r="EC29" s="648"/>
    </row>
    <row r="30" spans="2:133" ht="11.25" customHeight="1" x14ac:dyDescent="0.15">
      <c r="B30" s="618" t="s">
        <v>293</v>
      </c>
      <c r="C30" s="619"/>
      <c r="D30" s="619"/>
      <c r="E30" s="619"/>
      <c r="F30" s="619"/>
      <c r="G30" s="619"/>
      <c r="H30" s="619"/>
      <c r="I30" s="619"/>
      <c r="J30" s="619"/>
      <c r="K30" s="619"/>
      <c r="L30" s="619"/>
      <c r="M30" s="619"/>
      <c r="N30" s="619"/>
      <c r="O30" s="619"/>
      <c r="P30" s="619"/>
      <c r="Q30" s="620"/>
      <c r="R30" s="621">
        <v>3675329</v>
      </c>
      <c r="S30" s="622"/>
      <c r="T30" s="622"/>
      <c r="U30" s="622"/>
      <c r="V30" s="622"/>
      <c r="W30" s="622"/>
      <c r="X30" s="622"/>
      <c r="Y30" s="623"/>
      <c r="Z30" s="659">
        <v>13.5</v>
      </c>
      <c r="AA30" s="659"/>
      <c r="AB30" s="659"/>
      <c r="AC30" s="659"/>
      <c r="AD30" s="660" t="s">
        <v>122</v>
      </c>
      <c r="AE30" s="660"/>
      <c r="AF30" s="660"/>
      <c r="AG30" s="660"/>
      <c r="AH30" s="660"/>
      <c r="AI30" s="660"/>
      <c r="AJ30" s="660"/>
      <c r="AK30" s="660"/>
      <c r="AL30" s="624" t="s">
        <v>122</v>
      </c>
      <c r="AM30" s="625"/>
      <c r="AN30" s="625"/>
      <c r="AO30" s="661"/>
      <c r="AP30" s="673" t="s">
        <v>211</v>
      </c>
      <c r="AQ30" s="674"/>
      <c r="AR30" s="674"/>
      <c r="AS30" s="674"/>
      <c r="AT30" s="674"/>
      <c r="AU30" s="674"/>
      <c r="AV30" s="674"/>
      <c r="AW30" s="674"/>
      <c r="AX30" s="674"/>
      <c r="AY30" s="674"/>
      <c r="AZ30" s="674"/>
      <c r="BA30" s="674"/>
      <c r="BB30" s="674"/>
      <c r="BC30" s="674"/>
      <c r="BD30" s="674"/>
      <c r="BE30" s="674"/>
      <c r="BF30" s="675"/>
      <c r="BG30" s="673" t="s">
        <v>294</v>
      </c>
      <c r="BH30" s="696"/>
      <c r="BI30" s="696"/>
      <c r="BJ30" s="696"/>
      <c r="BK30" s="696"/>
      <c r="BL30" s="696"/>
      <c r="BM30" s="696"/>
      <c r="BN30" s="696"/>
      <c r="BO30" s="696"/>
      <c r="BP30" s="696"/>
      <c r="BQ30" s="697"/>
      <c r="BR30" s="673" t="s">
        <v>295</v>
      </c>
      <c r="BS30" s="696"/>
      <c r="BT30" s="696"/>
      <c r="BU30" s="696"/>
      <c r="BV30" s="696"/>
      <c r="BW30" s="696"/>
      <c r="BX30" s="696"/>
      <c r="BY30" s="696"/>
      <c r="BZ30" s="696"/>
      <c r="CA30" s="696"/>
      <c r="CB30" s="697"/>
      <c r="CD30" s="642"/>
      <c r="CE30" s="643"/>
      <c r="CF30" s="618" t="s">
        <v>296</v>
      </c>
      <c r="CG30" s="619"/>
      <c r="CH30" s="619"/>
      <c r="CI30" s="619"/>
      <c r="CJ30" s="619"/>
      <c r="CK30" s="619"/>
      <c r="CL30" s="619"/>
      <c r="CM30" s="619"/>
      <c r="CN30" s="619"/>
      <c r="CO30" s="619"/>
      <c r="CP30" s="619"/>
      <c r="CQ30" s="620"/>
      <c r="CR30" s="621">
        <v>2507932</v>
      </c>
      <c r="CS30" s="622"/>
      <c r="CT30" s="622"/>
      <c r="CU30" s="622"/>
      <c r="CV30" s="622"/>
      <c r="CW30" s="622"/>
      <c r="CX30" s="622"/>
      <c r="CY30" s="623"/>
      <c r="CZ30" s="624">
        <v>9.5</v>
      </c>
      <c r="DA30" s="636"/>
      <c r="DB30" s="636"/>
      <c r="DC30" s="637"/>
      <c r="DD30" s="627">
        <v>2507932</v>
      </c>
      <c r="DE30" s="622"/>
      <c r="DF30" s="622"/>
      <c r="DG30" s="622"/>
      <c r="DH30" s="622"/>
      <c r="DI30" s="622"/>
      <c r="DJ30" s="622"/>
      <c r="DK30" s="623"/>
      <c r="DL30" s="627">
        <v>2054393</v>
      </c>
      <c r="DM30" s="622"/>
      <c r="DN30" s="622"/>
      <c r="DO30" s="622"/>
      <c r="DP30" s="622"/>
      <c r="DQ30" s="622"/>
      <c r="DR30" s="622"/>
      <c r="DS30" s="622"/>
      <c r="DT30" s="622"/>
      <c r="DU30" s="622"/>
      <c r="DV30" s="623"/>
      <c r="DW30" s="624">
        <v>14.9</v>
      </c>
      <c r="DX30" s="636"/>
      <c r="DY30" s="636"/>
      <c r="DZ30" s="636"/>
      <c r="EA30" s="636"/>
      <c r="EB30" s="636"/>
      <c r="EC30" s="648"/>
    </row>
    <row r="31" spans="2:133" ht="11.25" customHeight="1" x14ac:dyDescent="0.15">
      <c r="B31" s="688" t="s">
        <v>297</v>
      </c>
      <c r="C31" s="689"/>
      <c r="D31" s="689"/>
      <c r="E31" s="689"/>
      <c r="F31" s="689"/>
      <c r="G31" s="689"/>
      <c r="H31" s="689"/>
      <c r="I31" s="689"/>
      <c r="J31" s="689"/>
      <c r="K31" s="689"/>
      <c r="L31" s="689"/>
      <c r="M31" s="689"/>
      <c r="N31" s="689"/>
      <c r="O31" s="689"/>
      <c r="P31" s="689"/>
      <c r="Q31" s="690"/>
      <c r="R31" s="621" t="s">
        <v>122</v>
      </c>
      <c r="S31" s="622"/>
      <c r="T31" s="622"/>
      <c r="U31" s="622"/>
      <c r="V31" s="622"/>
      <c r="W31" s="622"/>
      <c r="X31" s="622"/>
      <c r="Y31" s="623"/>
      <c r="Z31" s="659" t="s">
        <v>122</v>
      </c>
      <c r="AA31" s="659"/>
      <c r="AB31" s="659"/>
      <c r="AC31" s="659"/>
      <c r="AD31" s="660" t="s">
        <v>122</v>
      </c>
      <c r="AE31" s="660"/>
      <c r="AF31" s="660"/>
      <c r="AG31" s="660"/>
      <c r="AH31" s="660"/>
      <c r="AI31" s="660"/>
      <c r="AJ31" s="660"/>
      <c r="AK31" s="660"/>
      <c r="AL31" s="624" t="s">
        <v>122</v>
      </c>
      <c r="AM31" s="625"/>
      <c r="AN31" s="625"/>
      <c r="AO31" s="661"/>
      <c r="AP31" s="691" t="s">
        <v>298</v>
      </c>
      <c r="AQ31" s="692"/>
      <c r="AR31" s="692"/>
      <c r="AS31" s="692"/>
      <c r="AT31" s="693" t="s">
        <v>299</v>
      </c>
      <c r="AU31" s="206"/>
      <c r="AV31" s="206"/>
      <c r="AW31" s="206"/>
      <c r="AX31" s="679" t="s">
        <v>177</v>
      </c>
      <c r="AY31" s="680"/>
      <c r="AZ31" s="680"/>
      <c r="BA31" s="680"/>
      <c r="BB31" s="680"/>
      <c r="BC31" s="680"/>
      <c r="BD31" s="680"/>
      <c r="BE31" s="680"/>
      <c r="BF31" s="681"/>
      <c r="BG31" s="683">
        <v>99.7</v>
      </c>
      <c r="BH31" s="684"/>
      <c r="BI31" s="684"/>
      <c r="BJ31" s="684"/>
      <c r="BK31" s="684"/>
      <c r="BL31" s="684"/>
      <c r="BM31" s="685">
        <v>97.8</v>
      </c>
      <c r="BN31" s="684"/>
      <c r="BO31" s="684"/>
      <c r="BP31" s="684"/>
      <c r="BQ31" s="686"/>
      <c r="BR31" s="683">
        <v>99.6</v>
      </c>
      <c r="BS31" s="684"/>
      <c r="BT31" s="684"/>
      <c r="BU31" s="684"/>
      <c r="BV31" s="684"/>
      <c r="BW31" s="684"/>
      <c r="BX31" s="685">
        <v>97.5</v>
      </c>
      <c r="BY31" s="684"/>
      <c r="BZ31" s="684"/>
      <c r="CA31" s="684"/>
      <c r="CB31" s="686"/>
      <c r="CD31" s="642"/>
      <c r="CE31" s="643"/>
      <c r="CF31" s="618" t="s">
        <v>300</v>
      </c>
      <c r="CG31" s="619"/>
      <c r="CH31" s="619"/>
      <c r="CI31" s="619"/>
      <c r="CJ31" s="619"/>
      <c r="CK31" s="619"/>
      <c r="CL31" s="619"/>
      <c r="CM31" s="619"/>
      <c r="CN31" s="619"/>
      <c r="CO31" s="619"/>
      <c r="CP31" s="619"/>
      <c r="CQ31" s="620"/>
      <c r="CR31" s="621">
        <v>131706</v>
      </c>
      <c r="CS31" s="634"/>
      <c r="CT31" s="634"/>
      <c r="CU31" s="634"/>
      <c r="CV31" s="634"/>
      <c r="CW31" s="634"/>
      <c r="CX31" s="634"/>
      <c r="CY31" s="635"/>
      <c r="CZ31" s="624">
        <v>0.5</v>
      </c>
      <c r="DA31" s="636"/>
      <c r="DB31" s="636"/>
      <c r="DC31" s="637"/>
      <c r="DD31" s="627">
        <v>131706</v>
      </c>
      <c r="DE31" s="634"/>
      <c r="DF31" s="634"/>
      <c r="DG31" s="634"/>
      <c r="DH31" s="634"/>
      <c r="DI31" s="634"/>
      <c r="DJ31" s="634"/>
      <c r="DK31" s="635"/>
      <c r="DL31" s="627">
        <v>131612</v>
      </c>
      <c r="DM31" s="634"/>
      <c r="DN31" s="634"/>
      <c r="DO31" s="634"/>
      <c r="DP31" s="634"/>
      <c r="DQ31" s="634"/>
      <c r="DR31" s="634"/>
      <c r="DS31" s="634"/>
      <c r="DT31" s="634"/>
      <c r="DU31" s="634"/>
      <c r="DV31" s="635"/>
      <c r="DW31" s="624">
        <v>1</v>
      </c>
      <c r="DX31" s="636"/>
      <c r="DY31" s="636"/>
      <c r="DZ31" s="636"/>
      <c r="EA31" s="636"/>
      <c r="EB31" s="636"/>
      <c r="EC31" s="648"/>
    </row>
    <row r="32" spans="2:133" ht="11.25" customHeight="1" x14ac:dyDescent="0.15">
      <c r="B32" s="618" t="s">
        <v>301</v>
      </c>
      <c r="C32" s="619"/>
      <c r="D32" s="619"/>
      <c r="E32" s="619"/>
      <c r="F32" s="619"/>
      <c r="G32" s="619"/>
      <c r="H32" s="619"/>
      <c r="I32" s="619"/>
      <c r="J32" s="619"/>
      <c r="K32" s="619"/>
      <c r="L32" s="619"/>
      <c r="M32" s="619"/>
      <c r="N32" s="619"/>
      <c r="O32" s="619"/>
      <c r="P32" s="619"/>
      <c r="Q32" s="620"/>
      <c r="R32" s="621">
        <v>1547640</v>
      </c>
      <c r="S32" s="622"/>
      <c r="T32" s="622"/>
      <c r="U32" s="622"/>
      <c r="V32" s="622"/>
      <c r="W32" s="622"/>
      <c r="X32" s="622"/>
      <c r="Y32" s="623"/>
      <c r="Z32" s="659">
        <v>5.7</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4"/>
      <c r="AU32" s="202" t="s">
        <v>302</v>
      </c>
      <c r="AX32" s="618" t="s">
        <v>303</v>
      </c>
      <c r="AY32" s="619"/>
      <c r="AZ32" s="619"/>
      <c r="BA32" s="619"/>
      <c r="BB32" s="619"/>
      <c r="BC32" s="619"/>
      <c r="BD32" s="619"/>
      <c r="BE32" s="619"/>
      <c r="BF32" s="620"/>
      <c r="BG32" s="687">
        <v>99.7</v>
      </c>
      <c r="BH32" s="634"/>
      <c r="BI32" s="634"/>
      <c r="BJ32" s="634"/>
      <c r="BK32" s="634"/>
      <c r="BL32" s="634"/>
      <c r="BM32" s="625">
        <v>98.1</v>
      </c>
      <c r="BN32" s="634"/>
      <c r="BO32" s="634"/>
      <c r="BP32" s="634"/>
      <c r="BQ32" s="657"/>
      <c r="BR32" s="687">
        <v>99.5</v>
      </c>
      <c r="BS32" s="634"/>
      <c r="BT32" s="634"/>
      <c r="BU32" s="634"/>
      <c r="BV32" s="634"/>
      <c r="BW32" s="634"/>
      <c r="BX32" s="625">
        <v>98.1</v>
      </c>
      <c r="BY32" s="634"/>
      <c r="BZ32" s="634"/>
      <c r="CA32" s="634"/>
      <c r="CB32" s="657"/>
      <c r="CD32" s="644"/>
      <c r="CE32" s="645"/>
      <c r="CF32" s="618" t="s">
        <v>304</v>
      </c>
      <c r="CG32" s="619"/>
      <c r="CH32" s="619"/>
      <c r="CI32" s="619"/>
      <c r="CJ32" s="619"/>
      <c r="CK32" s="619"/>
      <c r="CL32" s="619"/>
      <c r="CM32" s="619"/>
      <c r="CN32" s="619"/>
      <c r="CO32" s="619"/>
      <c r="CP32" s="619"/>
      <c r="CQ32" s="620"/>
      <c r="CR32" s="621" t="s">
        <v>122</v>
      </c>
      <c r="CS32" s="622"/>
      <c r="CT32" s="622"/>
      <c r="CU32" s="622"/>
      <c r="CV32" s="622"/>
      <c r="CW32" s="622"/>
      <c r="CX32" s="622"/>
      <c r="CY32" s="623"/>
      <c r="CZ32" s="624" t="s">
        <v>122</v>
      </c>
      <c r="DA32" s="636"/>
      <c r="DB32" s="636"/>
      <c r="DC32" s="637"/>
      <c r="DD32" s="627" t="s">
        <v>122</v>
      </c>
      <c r="DE32" s="622"/>
      <c r="DF32" s="622"/>
      <c r="DG32" s="622"/>
      <c r="DH32" s="622"/>
      <c r="DI32" s="622"/>
      <c r="DJ32" s="622"/>
      <c r="DK32" s="623"/>
      <c r="DL32" s="627" t="s">
        <v>122</v>
      </c>
      <c r="DM32" s="622"/>
      <c r="DN32" s="622"/>
      <c r="DO32" s="622"/>
      <c r="DP32" s="622"/>
      <c r="DQ32" s="622"/>
      <c r="DR32" s="622"/>
      <c r="DS32" s="622"/>
      <c r="DT32" s="622"/>
      <c r="DU32" s="622"/>
      <c r="DV32" s="623"/>
      <c r="DW32" s="624" t="s">
        <v>122</v>
      </c>
      <c r="DX32" s="636"/>
      <c r="DY32" s="636"/>
      <c r="DZ32" s="636"/>
      <c r="EA32" s="636"/>
      <c r="EB32" s="636"/>
      <c r="EC32" s="648"/>
    </row>
    <row r="33" spans="2:133" ht="11.25" customHeight="1" x14ac:dyDescent="0.15">
      <c r="B33" s="618" t="s">
        <v>305</v>
      </c>
      <c r="C33" s="619"/>
      <c r="D33" s="619"/>
      <c r="E33" s="619"/>
      <c r="F33" s="619"/>
      <c r="G33" s="619"/>
      <c r="H33" s="619"/>
      <c r="I33" s="619"/>
      <c r="J33" s="619"/>
      <c r="K33" s="619"/>
      <c r="L33" s="619"/>
      <c r="M33" s="619"/>
      <c r="N33" s="619"/>
      <c r="O33" s="619"/>
      <c r="P33" s="619"/>
      <c r="Q33" s="620"/>
      <c r="R33" s="621">
        <v>1146541</v>
      </c>
      <c r="S33" s="622"/>
      <c r="T33" s="622"/>
      <c r="U33" s="622"/>
      <c r="V33" s="622"/>
      <c r="W33" s="622"/>
      <c r="X33" s="622"/>
      <c r="Y33" s="623"/>
      <c r="Z33" s="659">
        <v>4.2</v>
      </c>
      <c r="AA33" s="659"/>
      <c r="AB33" s="659"/>
      <c r="AC33" s="659"/>
      <c r="AD33" s="660">
        <v>30014</v>
      </c>
      <c r="AE33" s="660"/>
      <c r="AF33" s="660"/>
      <c r="AG33" s="660"/>
      <c r="AH33" s="660"/>
      <c r="AI33" s="660"/>
      <c r="AJ33" s="660"/>
      <c r="AK33" s="660"/>
      <c r="AL33" s="624">
        <v>0.2</v>
      </c>
      <c r="AM33" s="625"/>
      <c r="AN33" s="625"/>
      <c r="AO33" s="661"/>
      <c r="AP33" s="664"/>
      <c r="AQ33" s="665"/>
      <c r="AR33" s="665"/>
      <c r="AS33" s="665"/>
      <c r="AT33" s="695"/>
      <c r="AU33" s="207"/>
      <c r="AV33" s="207"/>
      <c r="AW33" s="207"/>
      <c r="AX33" s="602" t="s">
        <v>306</v>
      </c>
      <c r="AY33" s="603"/>
      <c r="AZ33" s="603"/>
      <c r="BA33" s="603"/>
      <c r="BB33" s="603"/>
      <c r="BC33" s="603"/>
      <c r="BD33" s="603"/>
      <c r="BE33" s="603"/>
      <c r="BF33" s="604"/>
      <c r="BG33" s="682">
        <v>99.7</v>
      </c>
      <c r="BH33" s="606"/>
      <c r="BI33" s="606"/>
      <c r="BJ33" s="606"/>
      <c r="BK33" s="606"/>
      <c r="BL33" s="606"/>
      <c r="BM33" s="652">
        <v>97.6</v>
      </c>
      <c r="BN33" s="606"/>
      <c r="BO33" s="606"/>
      <c r="BP33" s="606"/>
      <c r="BQ33" s="669"/>
      <c r="BR33" s="682">
        <v>99.7</v>
      </c>
      <c r="BS33" s="606"/>
      <c r="BT33" s="606"/>
      <c r="BU33" s="606"/>
      <c r="BV33" s="606"/>
      <c r="BW33" s="606"/>
      <c r="BX33" s="652">
        <v>97</v>
      </c>
      <c r="BY33" s="606"/>
      <c r="BZ33" s="606"/>
      <c r="CA33" s="606"/>
      <c r="CB33" s="669"/>
      <c r="CD33" s="618" t="s">
        <v>307</v>
      </c>
      <c r="CE33" s="619"/>
      <c r="CF33" s="619"/>
      <c r="CG33" s="619"/>
      <c r="CH33" s="619"/>
      <c r="CI33" s="619"/>
      <c r="CJ33" s="619"/>
      <c r="CK33" s="619"/>
      <c r="CL33" s="619"/>
      <c r="CM33" s="619"/>
      <c r="CN33" s="619"/>
      <c r="CO33" s="619"/>
      <c r="CP33" s="619"/>
      <c r="CQ33" s="620"/>
      <c r="CR33" s="621">
        <v>11829500</v>
      </c>
      <c r="CS33" s="634"/>
      <c r="CT33" s="634"/>
      <c r="CU33" s="634"/>
      <c r="CV33" s="634"/>
      <c r="CW33" s="634"/>
      <c r="CX33" s="634"/>
      <c r="CY33" s="635"/>
      <c r="CZ33" s="624">
        <v>44.9</v>
      </c>
      <c r="DA33" s="636"/>
      <c r="DB33" s="636"/>
      <c r="DC33" s="637"/>
      <c r="DD33" s="627">
        <v>8463046</v>
      </c>
      <c r="DE33" s="634"/>
      <c r="DF33" s="634"/>
      <c r="DG33" s="634"/>
      <c r="DH33" s="634"/>
      <c r="DI33" s="634"/>
      <c r="DJ33" s="634"/>
      <c r="DK33" s="635"/>
      <c r="DL33" s="627">
        <v>5633213</v>
      </c>
      <c r="DM33" s="634"/>
      <c r="DN33" s="634"/>
      <c r="DO33" s="634"/>
      <c r="DP33" s="634"/>
      <c r="DQ33" s="634"/>
      <c r="DR33" s="634"/>
      <c r="DS33" s="634"/>
      <c r="DT33" s="634"/>
      <c r="DU33" s="634"/>
      <c r="DV33" s="635"/>
      <c r="DW33" s="624">
        <v>40.9</v>
      </c>
      <c r="DX33" s="636"/>
      <c r="DY33" s="636"/>
      <c r="DZ33" s="636"/>
      <c r="EA33" s="636"/>
      <c r="EB33" s="636"/>
      <c r="EC33" s="648"/>
    </row>
    <row r="34" spans="2:133" ht="11.25" customHeight="1" x14ac:dyDescent="0.15">
      <c r="B34" s="618" t="s">
        <v>308</v>
      </c>
      <c r="C34" s="619"/>
      <c r="D34" s="619"/>
      <c r="E34" s="619"/>
      <c r="F34" s="619"/>
      <c r="G34" s="619"/>
      <c r="H34" s="619"/>
      <c r="I34" s="619"/>
      <c r="J34" s="619"/>
      <c r="K34" s="619"/>
      <c r="L34" s="619"/>
      <c r="M34" s="619"/>
      <c r="N34" s="619"/>
      <c r="O34" s="619"/>
      <c r="P34" s="619"/>
      <c r="Q34" s="620"/>
      <c r="R34" s="621">
        <v>786444</v>
      </c>
      <c r="S34" s="622"/>
      <c r="T34" s="622"/>
      <c r="U34" s="622"/>
      <c r="V34" s="622"/>
      <c r="W34" s="622"/>
      <c r="X34" s="622"/>
      <c r="Y34" s="623"/>
      <c r="Z34" s="659">
        <v>2.9</v>
      </c>
      <c r="AA34" s="659"/>
      <c r="AB34" s="659"/>
      <c r="AC34" s="659"/>
      <c r="AD34" s="660" t="s">
        <v>122</v>
      </c>
      <c r="AE34" s="660"/>
      <c r="AF34" s="660"/>
      <c r="AG34" s="660"/>
      <c r="AH34" s="660"/>
      <c r="AI34" s="660"/>
      <c r="AJ34" s="660"/>
      <c r="AK34" s="660"/>
      <c r="AL34" s="624" t="s">
        <v>122</v>
      </c>
      <c r="AM34" s="625"/>
      <c r="AN34" s="625"/>
      <c r="AO34" s="661"/>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18" t="s">
        <v>309</v>
      </c>
      <c r="CE34" s="619"/>
      <c r="CF34" s="619"/>
      <c r="CG34" s="619"/>
      <c r="CH34" s="619"/>
      <c r="CI34" s="619"/>
      <c r="CJ34" s="619"/>
      <c r="CK34" s="619"/>
      <c r="CL34" s="619"/>
      <c r="CM34" s="619"/>
      <c r="CN34" s="619"/>
      <c r="CO34" s="619"/>
      <c r="CP34" s="619"/>
      <c r="CQ34" s="620"/>
      <c r="CR34" s="621">
        <v>3360740</v>
      </c>
      <c r="CS34" s="622"/>
      <c r="CT34" s="622"/>
      <c r="CU34" s="622"/>
      <c r="CV34" s="622"/>
      <c r="CW34" s="622"/>
      <c r="CX34" s="622"/>
      <c r="CY34" s="623"/>
      <c r="CZ34" s="624">
        <v>12.8</v>
      </c>
      <c r="DA34" s="636"/>
      <c r="DB34" s="636"/>
      <c r="DC34" s="637"/>
      <c r="DD34" s="627">
        <v>2074268</v>
      </c>
      <c r="DE34" s="622"/>
      <c r="DF34" s="622"/>
      <c r="DG34" s="622"/>
      <c r="DH34" s="622"/>
      <c r="DI34" s="622"/>
      <c r="DJ34" s="622"/>
      <c r="DK34" s="623"/>
      <c r="DL34" s="627">
        <v>1694539</v>
      </c>
      <c r="DM34" s="622"/>
      <c r="DN34" s="622"/>
      <c r="DO34" s="622"/>
      <c r="DP34" s="622"/>
      <c r="DQ34" s="622"/>
      <c r="DR34" s="622"/>
      <c r="DS34" s="622"/>
      <c r="DT34" s="622"/>
      <c r="DU34" s="622"/>
      <c r="DV34" s="623"/>
      <c r="DW34" s="624">
        <v>12.3</v>
      </c>
      <c r="DX34" s="636"/>
      <c r="DY34" s="636"/>
      <c r="DZ34" s="636"/>
      <c r="EA34" s="636"/>
      <c r="EB34" s="636"/>
      <c r="EC34" s="648"/>
    </row>
    <row r="35" spans="2:133" ht="11.25" customHeight="1" x14ac:dyDescent="0.15">
      <c r="B35" s="618" t="s">
        <v>310</v>
      </c>
      <c r="C35" s="619"/>
      <c r="D35" s="619"/>
      <c r="E35" s="619"/>
      <c r="F35" s="619"/>
      <c r="G35" s="619"/>
      <c r="H35" s="619"/>
      <c r="I35" s="619"/>
      <c r="J35" s="619"/>
      <c r="K35" s="619"/>
      <c r="L35" s="619"/>
      <c r="M35" s="619"/>
      <c r="N35" s="619"/>
      <c r="O35" s="619"/>
      <c r="P35" s="619"/>
      <c r="Q35" s="620"/>
      <c r="R35" s="621">
        <v>1107664</v>
      </c>
      <c r="S35" s="622"/>
      <c r="T35" s="622"/>
      <c r="U35" s="622"/>
      <c r="V35" s="622"/>
      <c r="W35" s="622"/>
      <c r="X35" s="622"/>
      <c r="Y35" s="623"/>
      <c r="Z35" s="659">
        <v>4.0999999999999996</v>
      </c>
      <c r="AA35" s="659"/>
      <c r="AB35" s="659"/>
      <c r="AC35" s="659"/>
      <c r="AD35" s="660" t="s">
        <v>122</v>
      </c>
      <c r="AE35" s="660"/>
      <c r="AF35" s="660"/>
      <c r="AG35" s="660"/>
      <c r="AH35" s="660"/>
      <c r="AI35" s="660"/>
      <c r="AJ35" s="660"/>
      <c r="AK35" s="660"/>
      <c r="AL35" s="624" t="s">
        <v>122</v>
      </c>
      <c r="AM35" s="625"/>
      <c r="AN35" s="625"/>
      <c r="AO35" s="661"/>
      <c r="AP35" s="210"/>
      <c r="AQ35" s="673" t="s">
        <v>311</v>
      </c>
      <c r="AR35" s="674"/>
      <c r="AS35" s="674"/>
      <c r="AT35" s="674"/>
      <c r="AU35" s="674"/>
      <c r="AV35" s="674"/>
      <c r="AW35" s="674"/>
      <c r="AX35" s="674"/>
      <c r="AY35" s="674"/>
      <c r="AZ35" s="674"/>
      <c r="BA35" s="674"/>
      <c r="BB35" s="674"/>
      <c r="BC35" s="674"/>
      <c r="BD35" s="674"/>
      <c r="BE35" s="674"/>
      <c r="BF35" s="675"/>
      <c r="BG35" s="673" t="s">
        <v>312</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313</v>
      </c>
      <c r="CE35" s="619"/>
      <c r="CF35" s="619"/>
      <c r="CG35" s="619"/>
      <c r="CH35" s="619"/>
      <c r="CI35" s="619"/>
      <c r="CJ35" s="619"/>
      <c r="CK35" s="619"/>
      <c r="CL35" s="619"/>
      <c r="CM35" s="619"/>
      <c r="CN35" s="619"/>
      <c r="CO35" s="619"/>
      <c r="CP35" s="619"/>
      <c r="CQ35" s="620"/>
      <c r="CR35" s="621">
        <v>369098</v>
      </c>
      <c r="CS35" s="634"/>
      <c r="CT35" s="634"/>
      <c r="CU35" s="634"/>
      <c r="CV35" s="634"/>
      <c r="CW35" s="634"/>
      <c r="CX35" s="634"/>
      <c r="CY35" s="635"/>
      <c r="CZ35" s="624">
        <v>1.4</v>
      </c>
      <c r="DA35" s="636"/>
      <c r="DB35" s="636"/>
      <c r="DC35" s="637"/>
      <c r="DD35" s="627">
        <v>285256</v>
      </c>
      <c r="DE35" s="634"/>
      <c r="DF35" s="634"/>
      <c r="DG35" s="634"/>
      <c r="DH35" s="634"/>
      <c r="DI35" s="634"/>
      <c r="DJ35" s="634"/>
      <c r="DK35" s="635"/>
      <c r="DL35" s="627">
        <v>264700</v>
      </c>
      <c r="DM35" s="634"/>
      <c r="DN35" s="634"/>
      <c r="DO35" s="634"/>
      <c r="DP35" s="634"/>
      <c r="DQ35" s="634"/>
      <c r="DR35" s="634"/>
      <c r="DS35" s="634"/>
      <c r="DT35" s="634"/>
      <c r="DU35" s="634"/>
      <c r="DV35" s="635"/>
      <c r="DW35" s="624">
        <v>1.9</v>
      </c>
      <c r="DX35" s="636"/>
      <c r="DY35" s="636"/>
      <c r="DZ35" s="636"/>
      <c r="EA35" s="636"/>
      <c r="EB35" s="636"/>
      <c r="EC35" s="648"/>
    </row>
    <row r="36" spans="2:133" ht="11.25" customHeight="1" x14ac:dyDescent="0.15">
      <c r="B36" s="618" t="s">
        <v>314</v>
      </c>
      <c r="C36" s="619"/>
      <c r="D36" s="619"/>
      <c r="E36" s="619"/>
      <c r="F36" s="619"/>
      <c r="G36" s="619"/>
      <c r="H36" s="619"/>
      <c r="I36" s="619"/>
      <c r="J36" s="619"/>
      <c r="K36" s="619"/>
      <c r="L36" s="619"/>
      <c r="M36" s="619"/>
      <c r="N36" s="619"/>
      <c r="O36" s="619"/>
      <c r="P36" s="619"/>
      <c r="Q36" s="620"/>
      <c r="R36" s="621">
        <v>905695</v>
      </c>
      <c r="S36" s="622"/>
      <c r="T36" s="622"/>
      <c r="U36" s="622"/>
      <c r="V36" s="622"/>
      <c r="W36" s="622"/>
      <c r="X36" s="622"/>
      <c r="Y36" s="623"/>
      <c r="Z36" s="659">
        <v>3.3</v>
      </c>
      <c r="AA36" s="659"/>
      <c r="AB36" s="659"/>
      <c r="AC36" s="659"/>
      <c r="AD36" s="660" t="s">
        <v>122</v>
      </c>
      <c r="AE36" s="660"/>
      <c r="AF36" s="660"/>
      <c r="AG36" s="660"/>
      <c r="AH36" s="660"/>
      <c r="AI36" s="660"/>
      <c r="AJ36" s="660"/>
      <c r="AK36" s="660"/>
      <c r="AL36" s="624" t="s">
        <v>122</v>
      </c>
      <c r="AM36" s="625"/>
      <c r="AN36" s="625"/>
      <c r="AO36" s="661"/>
      <c r="AP36" s="210"/>
      <c r="AQ36" s="670" t="s">
        <v>315</v>
      </c>
      <c r="AR36" s="671"/>
      <c r="AS36" s="671"/>
      <c r="AT36" s="671"/>
      <c r="AU36" s="671"/>
      <c r="AV36" s="671"/>
      <c r="AW36" s="671"/>
      <c r="AX36" s="671"/>
      <c r="AY36" s="672"/>
      <c r="AZ36" s="676">
        <v>2430796</v>
      </c>
      <c r="BA36" s="677"/>
      <c r="BB36" s="677"/>
      <c r="BC36" s="677"/>
      <c r="BD36" s="677"/>
      <c r="BE36" s="677"/>
      <c r="BF36" s="678"/>
      <c r="BG36" s="679" t="s">
        <v>316</v>
      </c>
      <c r="BH36" s="680"/>
      <c r="BI36" s="680"/>
      <c r="BJ36" s="680"/>
      <c r="BK36" s="680"/>
      <c r="BL36" s="680"/>
      <c r="BM36" s="680"/>
      <c r="BN36" s="680"/>
      <c r="BO36" s="680"/>
      <c r="BP36" s="680"/>
      <c r="BQ36" s="680"/>
      <c r="BR36" s="680"/>
      <c r="BS36" s="680"/>
      <c r="BT36" s="680"/>
      <c r="BU36" s="681"/>
      <c r="BV36" s="676">
        <v>15377</v>
      </c>
      <c r="BW36" s="677"/>
      <c r="BX36" s="677"/>
      <c r="BY36" s="677"/>
      <c r="BZ36" s="677"/>
      <c r="CA36" s="677"/>
      <c r="CB36" s="678"/>
      <c r="CD36" s="618" t="s">
        <v>317</v>
      </c>
      <c r="CE36" s="619"/>
      <c r="CF36" s="619"/>
      <c r="CG36" s="619"/>
      <c r="CH36" s="619"/>
      <c r="CI36" s="619"/>
      <c r="CJ36" s="619"/>
      <c r="CK36" s="619"/>
      <c r="CL36" s="619"/>
      <c r="CM36" s="619"/>
      <c r="CN36" s="619"/>
      <c r="CO36" s="619"/>
      <c r="CP36" s="619"/>
      <c r="CQ36" s="620"/>
      <c r="CR36" s="621">
        <v>4422240</v>
      </c>
      <c r="CS36" s="622"/>
      <c r="CT36" s="622"/>
      <c r="CU36" s="622"/>
      <c r="CV36" s="622"/>
      <c r="CW36" s="622"/>
      <c r="CX36" s="622"/>
      <c r="CY36" s="623"/>
      <c r="CZ36" s="624">
        <v>16.8</v>
      </c>
      <c r="DA36" s="636"/>
      <c r="DB36" s="636"/>
      <c r="DC36" s="637"/>
      <c r="DD36" s="627">
        <v>3189990</v>
      </c>
      <c r="DE36" s="622"/>
      <c r="DF36" s="622"/>
      <c r="DG36" s="622"/>
      <c r="DH36" s="622"/>
      <c r="DI36" s="622"/>
      <c r="DJ36" s="622"/>
      <c r="DK36" s="623"/>
      <c r="DL36" s="627">
        <v>2389464</v>
      </c>
      <c r="DM36" s="622"/>
      <c r="DN36" s="622"/>
      <c r="DO36" s="622"/>
      <c r="DP36" s="622"/>
      <c r="DQ36" s="622"/>
      <c r="DR36" s="622"/>
      <c r="DS36" s="622"/>
      <c r="DT36" s="622"/>
      <c r="DU36" s="622"/>
      <c r="DV36" s="623"/>
      <c r="DW36" s="624">
        <v>17.399999999999999</v>
      </c>
      <c r="DX36" s="636"/>
      <c r="DY36" s="636"/>
      <c r="DZ36" s="636"/>
      <c r="EA36" s="636"/>
      <c r="EB36" s="636"/>
      <c r="EC36" s="648"/>
    </row>
    <row r="37" spans="2:133" ht="11.25" customHeight="1" x14ac:dyDescent="0.15">
      <c r="B37" s="618" t="s">
        <v>318</v>
      </c>
      <c r="C37" s="619"/>
      <c r="D37" s="619"/>
      <c r="E37" s="619"/>
      <c r="F37" s="619"/>
      <c r="G37" s="619"/>
      <c r="H37" s="619"/>
      <c r="I37" s="619"/>
      <c r="J37" s="619"/>
      <c r="K37" s="619"/>
      <c r="L37" s="619"/>
      <c r="M37" s="619"/>
      <c r="N37" s="619"/>
      <c r="O37" s="619"/>
      <c r="P37" s="619"/>
      <c r="Q37" s="620"/>
      <c r="R37" s="621">
        <v>526743</v>
      </c>
      <c r="S37" s="622"/>
      <c r="T37" s="622"/>
      <c r="U37" s="622"/>
      <c r="V37" s="622"/>
      <c r="W37" s="622"/>
      <c r="X37" s="622"/>
      <c r="Y37" s="623"/>
      <c r="Z37" s="659">
        <v>1.9</v>
      </c>
      <c r="AA37" s="659"/>
      <c r="AB37" s="659"/>
      <c r="AC37" s="659"/>
      <c r="AD37" s="660">
        <v>4000</v>
      </c>
      <c r="AE37" s="660"/>
      <c r="AF37" s="660"/>
      <c r="AG37" s="660"/>
      <c r="AH37" s="660"/>
      <c r="AI37" s="660"/>
      <c r="AJ37" s="660"/>
      <c r="AK37" s="660"/>
      <c r="AL37" s="624">
        <v>0</v>
      </c>
      <c r="AM37" s="625"/>
      <c r="AN37" s="625"/>
      <c r="AO37" s="661"/>
      <c r="AQ37" s="654" t="s">
        <v>319</v>
      </c>
      <c r="AR37" s="655"/>
      <c r="AS37" s="655"/>
      <c r="AT37" s="655"/>
      <c r="AU37" s="655"/>
      <c r="AV37" s="655"/>
      <c r="AW37" s="655"/>
      <c r="AX37" s="655"/>
      <c r="AY37" s="656"/>
      <c r="AZ37" s="621">
        <v>847543</v>
      </c>
      <c r="BA37" s="622"/>
      <c r="BB37" s="622"/>
      <c r="BC37" s="622"/>
      <c r="BD37" s="634"/>
      <c r="BE37" s="634"/>
      <c r="BF37" s="657"/>
      <c r="BG37" s="618" t="s">
        <v>320</v>
      </c>
      <c r="BH37" s="619"/>
      <c r="BI37" s="619"/>
      <c r="BJ37" s="619"/>
      <c r="BK37" s="619"/>
      <c r="BL37" s="619"/>
      <c r="BM37" s="619"/>
      <c r="BN37" s="619"/>
      <c r="BO37" s="619"/>
      <c r="BP37" s="619"/>
      <c r="BQ37" s="619"/>
      <c r="BR37" s="619"/>
      <c r="BS37" s="619"/>
      <c r="BT37" s="619"/>
      <c r="BU37" s="620"/>
      <c r="BV37" s="621">
        <v>-2110</v>
      </c>
      <c r="BW37" s="622"/>
      <c r="BX37" s="622"/>
      <c r="BY37" s="622"/>
      <c r="BZ37" s="622"/>
      <c r="CA37" s="622"/>
      <c r="CB37" s="658"/>
      <c r="CD37" s="618" t="s">
        <v>321</v>
      </c>
      <c r="CE37" s="619"/>
      <c r="CF37" s="619"/>
      <c r="CG37" s="619"/>
      <c r="CH37" s="619"/>
      <c r="CI37" s="619"/>
      <c r="CJ37" s="619"/>
      <c r="CK37" s="619"/>
      <c r="CL37" s="619"/>
      <c r="CM37" s="619"/>
      <c r="CN37" s="619"/>
      <c r="CO37" s="619"/>
      <c r="CP37" s="619"/>
      <c r="CQ37" s="620"/>
      <c r="CR37" s="621">
        <v>1839966</v>
      </c>
      <c r="CS37" s="634"/>
      <c r="CT37" s="634"/>
      <c r="CU37" s="634"/>
      <c r="CV37" s="634"/>
      <c r="CW37" s="634"/>
      <c r="CX37" s="634"/>
      <c r="CY37" s="635"/>
      <c r="CZ37" s="624">
        <v>7</v>
      </c>
      <c r="DA37" s="636"/>
      <c r="DB37" s="636"/>
      <c r="DC37" s="637"/>
      <c r="DD37" s="627">
        <v>1076822</v>
      </c>
      <c r="DE37" s="634"/>
      <c r="DF37" s="634"/>
      <c r="DG37" s="634"/>
      <c r="DH37" s="634"/>
      <c r="DI37" s="634"/>
      <c r="DJ37" s="634"/>
      <c r="DK37" s="635"/>
      <c r="DL37" s="627">
        <v>1049381</v>
      </c>
      <c r="DM37" s="634"/>
      <c r="DN37" s="634"/>
      <c r="DO37" s="634"/>
      <c r="DP37" s="634"/>
      <c r="DQ37" s="634"/>
      <c r="DR37" s="634"/>
      <c r="DS37" s="634"/>
      <c r="DT37" s="634"/>
      <c r="DU37" s="634"/>
      <c r="DV37" s="635"/>
      <c r="DW37" s="624">
        <v>7.6</v>
      </c>
      <c r="DX37" s="636"/>
      <c r="DY37" s="636"/>
      <c r="DZ37" s="636"/>
      <c r="EA37" s="636"/>
      <c r="EB37" s="636"/>
      <c r="EC37" s="648"/>
    </row>
    <row r="38" spans="2:133" ht="11.25" customHeight="1" x14ac:dyDescent="0.15">
      <c r="B38" s="618" t="s">
        <v>322</v>
      </c>
      <c r="C38" s="619"/>
      <c r="D38" s="619"/>
      <c r="E38" s="619"/>
      <c r="F38" s="619"/>
      <c r="G38" s="619"/>
      <c r="H38" s="619"/>
      <c r="I38" s="619"/>
      <c r="J38" s="619"/>
      <c r="K38" s="619"/>
      <c r="L38" s="619"/>
      <c r="M38" s="619"/>
      <c r="N38" s="619"/>
      <c r="O38" s="619"/>
      <c r="P38" s="619"/>
      <c r="Q38" s="620"/>
      <c r="R38" s="621">
        <v>2618399</v>
      </c>
      <c r="S38" s="622"/>
      <c r="T38" s="622"/>
      <c r="U38" s="622"/>
      <c r="V38" s="622"/>
      <c r="W38" s="622"/>
      <c r="X38" s="622"/>
      <c r="Y38" s="623"/>
      <c r="Z38" s="659">
        <v>9.6</v>
      </c>
      <c r="AA38" s="659"/>
      <c r="AB38" s="659"/>
      <c r="AC38" s="659"/>
      <c r="AD38" s="660" t="s">
        <v>122</v>
      </c>
      <c r="AE38" s="660"/>
      <c r="AF38" s="660"/>
      <c r="AG38" s="660"/>
      <c r="AH38" s="660"/>
      <c r="AI38" s="660"/>
      <c r="AJ38" s="660"/>
      <c r="AK38" s="660"/>
      <c r="AL38" s="624" t="s">
        <v>122</v>
      </c>
      <c r="AM38" s="625"/>
      <c r="AN38" s="625"/>
      <c r="AO38" s="661"/>
      <c r="AQ38" s="654" t="s">
        <v>323</v>
      </c>
      <c r="AR38" s="655"/>
      <c r="AS38" s="655"/>
      <c r="AT38" s="655"/>
      <c r="AU38" s="655"/>
      <c r="AV38" s="655"/>
      <c r="AW38" s="655"/>
      <c r="AX38" s="655"/>
      <c r="AY38" s="656"/>
      <c r="AZ38" s="621">
        <v>42785</v>
      </c>
      <c r="BA38" s="622"/>
      <c r="BB38" s="622"/>
      <c r="BC38" s="622"/>
      <c r="BD38" s="634"/>
      <c r="BE38" s="634"/>
      <c r="BF38" s="657"/>
      <c r="BG38" s="618" t="s">
        <v>324</v>
      </c>
      <c r="BH38" s="619"/>
      <c r="BI38" s="619"/>
      <c r="BJ38" s="619"/>
      <c r="BK38" s="619"/>
      <c r="BL38" s="619"/>
      <c r="BM38" s="619"/>
      <c r="BN38" s="619"/>
      <c r="BO38" s="619"/>
      <c r="BP38" s="619"/>
      <c r="BQ38" s="619"/>
      <c r="BR38" s="619"/>
      <c r="BS38" s="619"/>
      <c r="BT38" s="619"/>
      <c r="BU38" s="620"/>
      <c r="BV38" s="621">
        <v>4224</v>
      </c>
      <c r="BW38" s="622"/>
      <c r="BX38" s="622"/>
      <c r="BY38" s="622"/>
      <c r="BZ38" s="622"/>
      <c r="CA38" s="622"/>
      <c r="CB38" s="658"/>
      <c r="CD38" s="618" t="s">
        <v>325</v>
      </c>
      <c r="CE38" s="619"/>
      <c r="CF38" s="619"/>
      <c r="CG38" s="619"/>
      <c r="CH38" s="619"/>
      <c r="CI38" s="619"/>
      <c r="CJ38" s="619"/>
      <c r="CK38" s="619"/>
      <c r="CL38" s="619"/>
      <c r="CM38" s="619"/>
      <c r="CN38" s="619"/>
      <c r="CO38" s="619"/>
      <c r="CP38" s="619"/>
      <c r="CQ38" s="620"/>
      <c r="CR38" s="621">
        <v>1540468</v>
      </c>
      <c r="CS38" s="622"/>
      <c r="CT38" s="622"/>
      <c r="CU38" s="622"/>
      <c r="CV38" s="622"/>
      <c r="CW38" s="622"/>
      <c r="CX38" s="622"/>
      <c r="CY38" s="623"/>
      <c r="CZ38" s="624">
        <v>5.8</v>
      </c>
      <c r="DA38" s="636"/>
      <c r="DB38" s="636"/>
      <c r="DC38" s="637"/>
      <c r="DD38" s="627">
        <v>1306120</v>
      </c>
      <c r="DE38" s="622"/>
      <c r="DF38" s="622"/>
      <c r="DG38" s="622"/>
      <c r="DH38" s="622"/>
      <c r="DI38" s="622"/>
      <c r="DJ38" s="622"/>
      <c r="DK38" s="623"/>
      <c r="DL38" s="627">
        <v>1284510</v>
      </c>
      <c r="DM38" s="622"/>
      <c r="DN38" s="622"/>
      <c r="DO38" s="622"/>
      <c r="DP38" s="622"/>
      <c r="DQ38" s="622"/>
      <c r="DR38" s="622"/>
      <c r="DS38" s="622"/>
      <c r="DT38" s="622"/>
      <c r="DU38" s="622"/>
      <c r="DV38" s="623"/>
      <c r="DW38" s="624">
        <v>9.3000000000000007</v>
      </c>
      <c r="DX38" s="636"/>
      <c r="DY38" s="636"/>
      <c r="DZ38" s="636"/>
      <c r="EA38" s="636"/>
      <c r="EB38" s="636"/>
      <c r="EC38" s="648"/>
    </row>
    <row r="39" spans="2:133" ht="11.25" customHeight="1" x14ac:dyDescent="0.15">
      <c r="B39" s="618" t="s">
        <v>326</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327</v>
      </c>
      <c r="AR39" s="655"/>
      <c r="AS39" s="655"/>
      <c r="AT39" s="655"/>
      <c r="AU39" s="655"/>
      <c r="AV39" s="655"/>
      <c r="AW39" s="655"/>
      <c r="AX39" s="655"/>
      <c r="AY39" s="656"/>
      <c r="AZ39" s="621" t="s">
        <v>122</v>
      </c>
      <c r="BA39" s="622"/>
      <c r="BB39" s="622"/>
      <c r="BC39" s="622"/>
      <c r="BD39" s="634"/>
      <c r="BE39" s="634"/>
      <c r="BF39" s="657"/>
      <c r="BG39" s="618" t="s">
        <v>328</v>
      </c>
      <c r="BH39" s="619"/>
      <c r="BI39" s="619"/>
      <c r="BJ39" s="619"/>
      <c r="BK39" s="619"/>
      <c r="BL39" s="619"/>
      <c r="BM39" s="619"/>
      <c r="BN39" s="619"/>
      <c r="BO39" s="619"/>
      <c r="BP39" s="619"/>
      <c r="BQ39" s="619"/>
      <c r="BR39" s="619"/>
      <c r="BS39" s="619"/>
      <c r="BT39" s="619"/>
      <c r="BU39" s="620"/>
      <c r="BV39" s="621">
        <v>6339</v>
      </c>
      <c r="BW39" s="622"/>
      <c r="BX39" s="622"/>
      <c r="BY39" s="622"/>
      <c r="BZ39" s="622"/>
      <c r="CA39" s="622"/>
      <c r="CB39" s="658"/>
      <c r="CD39" s="618" t="s">
        <v>329</v>
      </c>
      <c r="CE39" s="619"/>
      <c r="CF39" s="619"/>
      <c r="CG39" s="619"/>
      <c r="CH39" s="619"/>
      <c r="CI39" s="619"/>
      <c r="CJ39" s="619"/>
      <c r="CK39" s="619"/>
      <c r="CL39" s="619"/>
      <c r="CM39" s="619"/>
      <c r="CN39" s="619"/>
      <c r="CO39" s="619"/>
      <c r="CP39" s="619"/>
      <c r="CQ39" s="620"/>
      <c r="CR39" s="621">
        <v>2121808</v>
      </c>
      <c r="CS39" s="634"/>
      <c r="CT39" s="634"/>
      <c r="CU39" s="634"/>
      <c r="CV39" s="634"/>
      <c r="CW39" s="634"/>
      <c r="CX39" s="634"/>
      <c r="CY39" s="635"/>
      <c r="CZ39" s="624">
        <v>8.1</v>
      </c>
      <c r="DA39" s="636"/>
      <c r="DB39" s="636"/>
      <c r="DC39" s="637"/>
      <c r="DD39" s="627">
        <v>1603412</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x14ac:dyDescent="0.15">
      <c r="B40" s="618" t="s">
        <v>330</v>
      </c>
      <c r="C40" s="619"/>
      <c r="D40" s="619"/>
      <c r="E40" s="619"/>
      <c r="F40" s="619"/>
      <c r="G40" s="619"/>
      <c r="H40" s="619"/>
      <c r="I40" s="619"/>
      <c r="J40" s="619"/>
      <c r="K40" s="619"/>
      <c r="L40" s="619"/>
      <c r="M40" s="619"/>
      <c r="N40" s="619"/>
      <c r="O40" s="619"/>
      <c r="P40" s="619"/>
      <c r="Q40" s="620"/>
      <c r="R40" s="621">
        <v>45199</v>
      </c>
      <c r="S40" s="622"/>
      <c r="T40" s="622"/>
      <c r="U40" s="622"/>
      <c r="V40" s="622"/>
      <c r="W40" s="622"/>
      <c r="X40" s="622"/>
      <c r="Y40" s="623"/>
      <c r="Z40" s="659">
        <v>0.2</v>
      </c>
      <c r="AA40" s="659"/>
      <c r="AB40" s="659"/>
      <c r="AC40" s="659"/>
      <c r="AD40" s="660" t="s">
        <v>122</v>
      </c>
      <c r="AE40" s="660"/>
      <c r="AF40" s="660"/>
      <c r="AG40" s="660"/>
      <c r="AH40" s="660"/>
      <c r="AI40" s="660"/>
      <c r="AJ40" s="660"/>
      <c r="AK40" s="660"/>
      <c r="AL40" s="624" t="s">
        <v>122</v>
      </c>
      <c r="AM40" s="625"/>
      <c r="AN40" s="625"/>
      <c r="AO40" s="661"/>
      <c r="AQ40" s="654" t="s">
        <v>331</v>
      </c>
      <c r="AR40" s="655"/>
      <c r="AS40" s="655"/>
      <c r="AT40" s="655"/>
      <c r="AU40" s="655"/>
      <c r="AV40" s="655"/>
      <c r="AW40" s="655"/>
      <c r="AX40" s="655"/>
      <c r="AY40" s="656"/>
      <c r="AZ40" s="621" t="s">
        <v>122</v>
      </c>
      <c r="BA40" s="622"/>
      <c r="BB40" s="622"/>
      <c r="BC40" s="622"/>
      <c r="BD40" s="634"/>
      <c r="BE40" s="634"/>
      <c r="BF40" s="657"/>
      <c r="BG40" s="662" t="s">
        <v>332</v>
      </c>
      <c r="BH40" s="663"/>
      <c r="BI40" s="663"/>
      <c r="BJ40" s="663"/>
      <c r="BK40" s="663"/>
      <c r="BL40" s="211"/>
      <c r="BM40" s="619" t="s">
        <v>333</v>
      </c>
      <c r="BN40" s="619"/>
      <c r="BO40" s="619"/>
      <c r="BP40" s="619"/>
      <c r="BQ40" s="619"/>
      <c r="BR40" s="619"/>
      <c r="BS40" s="619"/>
      <c r="BT40" s="619"/>
      <c r="BU40" s="620"/>
      <c r="BV40" s="621">
        <v>97</v>
      </c>
      <c r="BW40" s="622"/>
      <c r="BX40" s="622"/>
      <c r="BY40" s="622"/>
      <c r="BZ40" s="622"/>
      <c r="CA40" s="622"/>
      <c r="CB40" s="658"/>
      <c r="CD40" s="618" t="s">
        <v>334</v>
      </c>
      <c r="CE40" s="619"/>
      <c r="CF40" s="619"/>
      <c r="CG40" s="619"/>
      <c r="CH40" s="619"/>
      <c r="CI40" s="619"/>
      <c r="CJ40" s="619"/>
      <c r="CK40" s="619"/>
      <c r="CL40" s="619"/>
      <c r="CM40" s="619"/>
      <c r="CN40" s="619"/>
      <c r="CO40" s="619"/>
      <c r="CP40" s="619"/>
      <c r="CQ40" s="620"/>
      <c r="CR40" s="621">
        <v>15146</v>
      </c>
      <c r="CS40" s="622"/>
      <c r="CT40" s="622"/>
      <c r="CU40" s="622"/>
      <c r="CV40" s="622"/>
      <c r="CW40" s="622"/>
      <c r="CX40" s="622"/>
      <c r="CY40" s="623"/>
      <c r="CZ40" s="624">
        <v>0.1</v>
      </c>
      <c r="DA40" s="636"/>
      <c r="DB40" s="636"/>
      <c r="DC40" s="637"/>
      <c r="DD40" s="627">
        <v>4000</v>
      </c>
      <c r="DE40" s="622"/>
      <c r="DF40" s="622"/>
      <c r="DG40" s="622"/>
      <c r="DH40" s="622"/>
      <c r="DI40" s="622"/>
      <c r="DJ40" s="622"/>
      <c r="DK40" s="623"/>
      <c r="DL40" s="627" t="s">
        <v>122</v>
      </c>
      <c r="DM40" s="622"/>
      <c r="DN40" s="622"/>
      <c r="DO40" s="622"/>
      <c r="DP40" s="622"/>
      <c r="DQ40" s="622"/>
      <c r="DR40" s="622"/>
      <c r="DS40" s="622"/>
      <c r="DT40" s="622"/>
      <c r="DU40" s="622"/>
      <c r="DV40" s="623"/>
      <c r="DW40" s="624" t="s">
        <v>122</v>
      </c>
      <c r="DX40" s="636"/>
      <c r="DY40" s="636"/>
      <c r="DZ40" s="636"/>
      <c r="EA40" s="636"/>
      <c r="EB40" s="636"/>
      <c r="EC40" s="648"/>
    </row>
    <row r="41" spans="2:133" ht="11.25" customHeight="1" x14ac:dyDescent="0.15">
      <c r="B41" s="602" t="s">
        <v>335</v>
      </c>
      <c r="C41" s="603"/>
      <c r="D41" s="603"/>
      <c r="E41" s="603"/>
      <c r="F41" s="603"/>
      <c r="G41" s="603"/>
      <c r="H41" s="603"/>
      <c r="I41" s="603"/>
      <c r="J41" s="603"/>
      <c r="K41" s="603"/>
      <c r="L41" s="603"/>
      <c r="M41" s="603"/>
      <c r="N41" s="603"/>
      <c r="O41" s="603"/>
      <c r="P41" s="603"/>
      <c r="Q41" s="604"/>
      <c r="R41" s="605">
        <v>27319831</v>
      </c>
      <c r="S41" s="646"/>
      <c r="T41" s="646"/>
      <c r="U41" s="646"/>
      <c r="V41" s="646"/>
      <c r="W41" s="646"/>
      <c r="X41" s="646"/>
      <c r="Y41" s="649"/>
      <c r="Z41" s="650">
        <v>100</v>
      </c>
      <c r="AA41" s="650"/>
      <c r="AB41" s="650"/>
      <c r="AC41" s="650"/>
      <c r="AD41" s="651">
        <v>13719645</v>
      </c>
      <c r="AE41" s="651"/>
      <c r="AF41" s="651"/>
      <c r="AG41" s="651"/>
      <c r="AH41" s="651"/>
      <c r="AI41" s="651"/>
      <c r="AJ41" s="651"/>
      <c r="AK41" s="651"/>
      <c r="AL41" s="608">
        <v>100</v>
      </c>
      <c r="AM41" s="652"/>
      <c r="AN41" s="652"/>
      <c r="AO41" s="653"/>
      <c r="AQ41" s="654" t="s">
        <v>336</v>
      </c>
      <c r="AR41" s="655"/>
      <c r="AS41" s="655"/>
      <c r="AT41" s="655"/>
      <c r="AU41" s="655"/>
      <c r="AV41" s="655"/>
      <c r="AW41" s="655"/>
      <c r="AX41" s="655"/>
      <c r="AY41" s="656"/>
      <c r="AZ41" s="621">
        <v>246157</v>
      </c>
      <c r="BA41" s="622"/>
      <c r="BB41" s="622"/>
      <c r="BC41" s="622"/>
      <c r="BD41" s="634"/>
      <c r="BE41" s="634"/>
      <c r="BF41" s="657"/>
      <c r="BG41" s="662"/>
      <c r="BH41" s="663"/>
      <c r="BI41" s="663"/>
      <c r="BJ41" s="663"/>
      <c r="BK41" s="663"/>
      <c r="BL41" s="211"/>
      <c r="BM41" s="619" t="s">
        <v>337</v>
      </c>
      <c r="BN41" s="619"/>
      <c r="BO41" s="619"/>
      <c r="BP41" s="619"/>
      <c r="BQ41" s="619"/>
      <c r="BR41" s="619"/>
      <c r="BS41" s="619"/>
      <c r="BT41" s="619"/>
      <c r="BU41" s="620"/>
      <c r="BV41" s="621">
        <v>1</v>
      </c>
      <c r="BW41" s="622"/>
      <c r="BX41" s="622"/>
      <c r="BY41" s="622"/>
      <c r="BZ41" s="622"/>
      <c r="CA41" s="622"/>
      <c r="CB41" s="658"/>
      <c r="CD41" s="618" t="s">
        <v>338</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15">
      <c r="AQ42" s="666" t="s">
        <v>339</v>
      </c>
      <c r="AR42" s="667"/>
      <c r="AS42" s="667"/>
      <c r="AT42" s="667"/>
      <c r="AU42" s="667"/>
      <c r="AV42" s="667"/>
      <c r="AW42" s="667"/>
      <c r="AX42" s="667"/>
      <c r="AY42" s="668"/>
      <c r="AZ42" s="605">
        <v>1294311</v>
      </c>
      <c r="BA42" s="646"/>
      <c r="BB42" s="646"/>
      <c r="BC42" s="646"/>
      <c r="BD42" s="606"/>
      <c r="BE42" s="606"/>
      <c r="BF42" s="669"/>
      <c r="BG42" s="664"/>
      <c r="BH42" s="665"/>
      <c r="BI42" s="665"/>
      <c r="BJ42" s="665"/>
      <c r="BK42" s="665"/>
      <c r="BL42" s="212"/>
      <c r="BM42" s="603" t="s">
        <v>340</v>
      </c>
      <c r="BN42" s="603"/>
      <c r="BO42" s="603"/>
      <c r="BP42" s="603"/>
      <c r="BQ42" s="603"/>
      <c r="BR42" s="603"/>
      <c r="BS42" s="603"/>
      <c r="BT42" s="603"/>
      <c r="BU42" s="604"/>
      <c r="BV42" s="605">
        <v>365</v>
      </c>
      <c r="BW42" s="646"/>
      <c r="BX42" s="646"/>
      <c r="BY42" s="646"/>
      <c r="BZ42" s="646"/>
      <c r="CA42" s="646"/>
      <c r="CB42" s="647"/>
      <c r="CD42" s="618" t="s">
        <v>341</v>
      </c>
      <c r="CE42" s="619"/>
      <c r="CF42" s="619"/>
      <c r="CG42" s="619"/>
      <c r="CH42" s="619"/>
      <c r="CI42" s="619"/>
      <c r="CJ42" s="619"/>
      <c r="CK42" s="619"/>
      <c r="CL42" s="619"/>
      <c r="CM42" s="619"/>
      <c r="CN42" s="619"/>
      <c r="CO42" s="619"/>
      <c r="CP42" s="619"/>
      <c r="CQ42" s="620"/>
      <c r="CR42" s="621">
        <v>3861777</v>
      </c>
      <c r="CS42" s="634"/>
      <c r="CT42" s="634"/>
      <c r="CU42" s="634"/>
      <c r="CV42" s="634"/>
      <c r="CW42" s="634"/>
      <c r="CX42" s="634"/>
      <c r="CY42" s="635"/>
      <c r="CZ42" s="624">
        <v>14.7</v>
      </c>
      <c r="DA42" s="636"/>
      <c r="DB42" s="636"/>
      <c r="DC42" s="637"/>
      <c r="DD42" s="627">
        <v>507032</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15">
      <c r="B43" s="202" t="s">
        <v>342</v>
      </c>
      <c r="CD43" s="618" t="s">
        <v>343</v>
      </c>
      <c r="CE43" s="619"/>
      <c r="CF43" s="619"/>
      <c r="CG43" s="619"/>
      <c r="CH43" s="619"/>
      <c r="CI43" s="619"/>
      <c r="CJ43" s="619"/>
      <c r="CK43" s="619"/>
      <c r="CL43" s="619"/>
      <c r="CM43" s="619"/>
      <c r="CN43" s="619"/>
      <c r="CO43" s="619"/>
      <c r="CP43" s="619"/>
      <c r="CQ43" s="620"/>
      <c r="CR43" s="621">
        <v>26297</v>
      </c>
      <c r="CS43" s="634"/>
      <c r="CT43" s="634"/>
      <c r="CU43" s="634"/>
      <c r="CV43" s="634"/>
      <c r="CW43" s="634"/>
      <c r="CX43" s="634"/>
      <c r="CY43" s="635"/>
      <c r="CZ43" s="624">
        <v>0.1</v>
      </c>
      <c r="DA43" s="636"/>
      <c r="DB43" s="636"/>
      <c r="DC43" s="637"/>
      <c r="DD43" s="627">
        <v>26297</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15">
      <c r="B44" s="638" t="s">
        <v>344</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292</v>
      </c>
      <c r="CE44" s="641"/>
      <c r="CF44" s="618" t="s">
        <v>345</v>
      </c>
      <c r="CG44" s="619"/>
      <c r="CH44" s="619"/>
      <c r="CI44" s="619"/>
      <c r="CJ44" s="619"/>
      <c r="CK44" s="619"/>
      <c r="CL44" s="619"/>
      <c r="CM44" s="619"/>
      <c r="CN44" s="619"/>
      <c r="CO44" s="619"/>
      <c r="CP44" s="619"/>
      <c r="CQ44" s="620"/>
      <c r="CR44" s="621">
        <v>3782746</v>
      </c>
      <c r="CS44" s="622"/>
      <c r="CT44" s="622"/>
      <c r="CU44" s="622"/>
      <c r="CV44" s="622"/>
      <c r="CW44" s="622"/>
      <c r="CX44" s="622"/>
      <c r="CY44" s="623"/>
      <c r="CZ44" s="624">
        <v>14.4</v>
      </c>
      <c r="DA44" s="625"/>
      <c r="DB44" s="625"/>
      <c r="DC44" s="626"/>
      <c r="DD44" s="627">
        <v>496533</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15">
      <c r="B45" s="638" t="s">
        <v>346</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347</v>
      </c>
      <c r="CG45" s="619"/>
      <c r="CH45" s="619"/>
      <c r="CI45" s="619"/>
      <c r="CJ45" s="619"/>
      <c r="CK45" s="619"/>
      <c r="CL45" s="619"/>
      <c r="CM45" s="619"/>
      <c r="CN45" s="619"/>
      <c r="CO45" s="619"/>
      <c r="CP45" s="619"/>
      <c r="CQ45" s="620"/>
      <c r="CR45" s="621">
        <v>1735074</v>
      </c>
      <c r="CS45" s="634"/>
      <c r="CT45" s="634"/>
      <c r="CU45" s="634"/>
      <c r="CV45" s="634"/>
      <c r="CW45" s="634"/>
      <c r="CX45" s="634"/>
      <c r="CY45" s="635"/>
      <c r="CZ45" s="624">
        <v>6.6</v>
      </c>
      <c r="DA45" s="636"/>
      <c r="DB45" s="636"/>
      <c r="DC45" s="637"/>
      <c r="DD45" s="627">
        <v>30232</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15">
      <c r="B46" s="213"/>
      <c r="CD46" s="642"/>
      <c r="CE46" s="643"/>
      <c r="CF46" s="618" t="s">
        <v>348</v>
      </c>
      <c r="CG46" s="619"/>
      <c r="CH46" s="619"/>
      <c r="CI46" s="619"/>
      <c r="CJ46" s="619"/>
      <c r="CK46" s="619"/>
      <c r="CL46" s="619"/>
      <c r="CM46" s="619"/>
      <c r="CN46" s="619"/>
      <c r="CO46" s="619"/>
      <c r="CP46" s="619"/>
      <c r="CQ46" s="620"/>
      <c r="CR46" s="621">
        <v>1931814</v>
      </c>
      <c r="CS46" s="622"/>
      <c r="CT46" s="622"/>
      <c r="CU46" s="622"/>
      <c r="CV46" s="622"/>
      <c r="CW46" s="622"/>
      <c r="CX46" s="622"/>
      <c r="CY46" s="623"/>
      <c r="CZ46" s="624">
        <v>7.3</v>
      </c>
      <c r="DA46" s="625"/>
      <c r="DB46" s="625"/>
      <c r="DC46" s="626"/>
      <c r="DD46" s="627">
        <v>445539</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15">
      <c r="B47" s="213"/>
      <c r="CD47" s="642"/>
      <c r="CE47" s="643"/>
      <c r="CF47" s="618" t="s">
        <v>349</v>
      </c>
      <c r="CG47" s="619"/>
      <c r="CH47" s="619"/>
      <c r="CI47" s="619"/>
      <c r="CJ47" s="619"/>
      <c r="CK47" s="619"/>
      <c r="CL47" s="619"/>
      <c r="CM47" s="619"/>
      <c r="CN47" s="619"/>
      <c r="CO47" s="619"/>
      <c r="CP47" s="619"/>
      <c r="CQ47" s="620"/>
      <c r="CR47" s="621">
        <v>79031</v>
      </c>
      <c r="CS47" s="634"/>
      <c r="CT47" s="634"/>
      <c r="CU47" s="634"/>
      <c r="CV47" s="634"/>
      <c r="CW47" s="634"/>
      <c r="CX47" s="634"/>
      <c r="CY47" s="635"/>
      <c r="CZ47" s="624">
        <v>0.3</v>
      </c>
      <c r="DA47" s="636"/>
      <c r="DB47" s="636"/>
      <c r="DC47" s="637"/>
      <c r="DD47" s="627">
        <v>10499</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x14ac:dyDescent="0.15">
      <c r="B48" s="213"/>
      <c r="CD48" s="644"/>
      <c r="CE48" s="645"/>
      <c r="CF48" s="618" t="s">
        <v>350</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15">
      <c r="B49" s="213"/>
      <c r="CD49" s="602" t="s">
        <v>351</v>
      </c>
      <c r="CE49" s="603"/>
      <c r="CF49" s="603"/>
      <c r="CG49" s="603"/>
      <c r="CH49" s="603"/>
      <c r="CI49" s="603"/>
      <c r="CJ49" s="603"/>
      <c r="CK49" s="603"/>
      <c r="CL49" s="603"/>
      <c r="CM49" s="603"/>
      <c r="CN49" s="603"/>
      <c r="CO49" s="603"/>
      <c r="CP49" s="603"/>
      <c r="CQ49" s="604"/>
      <c r="CR49" s="605">
        <v>26351933</v>
      </c>
      <c r="CS49" s="606"/>
      <c r="CT49" s="606"/>
      <c r="CU49" s="606"/>
      <c r="CV49" s="606"/>
      <c r="CW49" s="606"/>
      <c r="CX49" s="606"/>
      <c r="CY49" s="607"/>
      <c r="CZ49" s="608">
        <v>100</v>
      </c>
      <c r="DA49" s="609"/>
      <c r="DB49" s="609"/>
      <c r="DC49" s="610"/>
      <c r="DD49" s="611">
        <v>16800521</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TQTdRgPj6eGoc2PzMqP4uXqei+qsKkPQMxGpPXamDDfGYk68O9yBhcJ0jXrVRUBQnEoEi/JzFd8xxatV+XuNcg==" saltValue="h9wTROg7DBne3lgIklehZ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B27:Q27"/>
    <mergeCell ref="R27:Y27"/>
    <mergeCell ref="Z27:AC27"/>
    <mergeCell ref="AD27:AK27"/>
    <mergeCell ref="AL27:AO27"/>
    <mergeCell ref="AP27:BF27"/>
    <mergeCell ref="BG27:BN27"/>
    <mergeCell ref="BO27:BR27"/>
    <mergeCell ref="BS27:CB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election activeCell="AU20" sqref="AU20:AY20"/>
    </sheetView>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1090" t="s">
        <v>352</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1091" t="s">
        <v>353</v>
      </c>
      <c r="DK2" s="1092"/>
      <c r="DL2" s="1092"/>
      <c r="DM2" s="1092"/>
      <c r="DN2" s="1092"/>
      <c r="DO2" s="1093"/>
      <c r="DP2" s="216"/>
      <c r="DQ2" s="1091" t="s">
        <v>354</v>
      </c>
      <c r="DR2" s="1092"/>
      <c r="DS2" s="1092"/>
      <c r="DT2" s="1092"/>
      <c r="DU2" s="1092"/>
      <c r="DV2" s="1092"/>
      <c r="DW2" s="1092"/>
      <c r="DX2" s="1092"/>
      <c r="DY2" s="1092"/>
      <c r="DZ2" s="1093"/>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1059" t="s">
        <v>355</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20"/>
      <c r="BA4" s="220"/>
      <c r="BB4" s="220"/>
      <c r="BC4" s="220"/>
      <c r="BD4" s="220"/>
      <c r="BE4" s="221"/>
      <c r="BF4" s="221"/>
      <c r="BG4" s="221"/>
      <c r="BH4" s="221"/>
      <c r="BI4" s="221"/>
      <c r="BJ4" s="221"/>
      <c r="BK4" s="221"/>
      <c r="BL4" s="221"/>
      <c r="BM4" s="221"/>
      <c r="BN4" s="221"/>
      <c r="BO4" s="221"/>
      <c r="BP4" s="221"/>
      <c r="BQ4" s="730" t="s">
        <v>356</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22"/>
    </row>
    <row r="5" spans="1:131" s="223" customFormat="1" ht="26.25" customHeight="1" x14ac:dyDescent="0.15">
      <c r="A5" s="995" t="s">
        <v>357</v>
      </c>
      <c r="B5" s="996"/>
      <c r="C5" s="996"/>
      <c r="D5" s="996"/>
      <c r="E5" s="996"/>
      <c r="F5" s="996"/>
      <c r="G5" s="996"/>
      <c r="H5" s="996"/>
      <c r="I5" s="996"/>
      <c r="J5" s="996"/>
      <c r="K5" s="996"/>
      <c r="L5" s="996"/>
      <c r="M5" s="996"/>
      <c r="N5" s="996"/>
      <c r="O5" s="996"/>
      <c r="P5" s="997"/>
      <c r="Q5" s="1001" t="s">
        <v>358</v>
      </c>
      <c r="R5" s="1002"/>
      <c r="S5" s="1002"/>
      <c r="T5" s="1002"/>
      <c r="U5" s="1003"/>
      <c r="V5" s="1001" t="s">
        <v>359</v>
      </c>
      <c r="W5" s="1002"/>
      <c r="X5" s="1002"/>
      <c r="Y5" s="1002"/>
      <c r="Z5" s="1003"/>
      <c r="AA5" s="1001" t="s">
        <v>360</v>
      </c>
      <c r="AB5" s="1002"/>
      <c r="AC5" s="1002"/>
      <c r="AD5" s="1002"/>
      <c r="AE5" s="1002"/>
      <c r="AF5" s="1094" t="s">
        <v>361</v>
      </c>
      <c r="AG5" s="1002"/>
      <c r="AH5" s="1002"/>
      <c r="AI5" s="1002"/>
      <c r="AJ5" s="1015"/>
      <c r="AK5" s="1002" t="s">
        <v>362</v>
      </c>
      <c r="AL5" s="1002"/>
      <c r="AM5" s="1002"/>
      <c r="AN5" s="1002"/>
      <c r="AO5" s="1003"/>
      <c r="AP5" s="1001" t="s">
        <v>363</v>
      </c>
      <c r="AQ5" s="1002"/>
      <c r="AR5" s="1002"/>
      <c r="AS5" s="1002"/>
      <c r="AT5" s="1003"/>
      <c r="AU5" s="1001" t="s">
        <v>364</v>
      </c>
      <c r="AV5" s="1002"/>
      <c r="AW5" s="1002"/>
      <c r="AX5" s="1002"/>
      <c r="AY5" s="1015"/>
      <c r="AZ5" s="220"/>
      <c r="BA5" s="220"/>
      <c r="BB5" s="220"/>
      <c r="BC5" s="220"/>
      <c r="BD5" s="220"/>
      <c r="BE5" s="221"/>
      <c r="BF5" s="221"/>
      <c r="BG5" s="221"/>
      <c r="BH5" s="221"/>
      <c r="BI5" s="221"/>
      <c r="BJ5" s="221"/>
      <c r="BK5" s="221"/>
      <c r="BL5" s="221"/>
      <c r="BM5" s="221"/>
      <c r="BN5" s="221"/>
      <c r="BO5" s="221"/>
      <c r="BP5" s="221"/>
      <c r="BQ5" s="995" t="s">
        <v>365</v>
      </c>
      <c r="BR5" s="996"/>
      <c r="BS5" s="996"/>
      <c r="BT5" s="996"/>
      <c r="BU5" s="996"/>
      <c r="BV5" s="996"/>
      <c r="BW5" s="996"/>
      <c r="BX5" s="996"/>
      <c r="BY5" s="996"/>
      <c r="BZ5" s="996"/>
      <c r="CA5" s="996"/>
      <c r="CB5" s="996"/>
      <c r="CC5" s="996"/>
      <c r="CD5" s="996"/>
      <c r="CE5" s="996"/>
      <c r="CF5" s="996"/>
      <c r="CG5" s="997"/>
      <c r="CH5" s="1001" t="s">
        <v>366</v>
      </c>
      <c r="CI5" s="1002"/>
      <c r="CJ5" s="1002"/>
      <c r="CK5" s="1002"/>
      <c r="CL5" s="1003"/>
      <c r="CM5" s="1001" t="s">
        <v>367</v>
      </c>
      <c r="CN5" s="1002"/>
      <c r="CO5" s="1002"/>
      <c r="CP5" s="1002"/>
      <c r="CQ5" s="1003"/>
      <c r="CR5" s="1001" t="s">
        <v>368</v>
      </c>
      <c r="CS5" s="1002"/>
      <c r="CT5" s="1002"/>
      <c r="CU5" s="1002"/>
      <c r="CV5" s="1003"/>
      <c r="CW5" s="1001" t="s">
        <v>369</v>
      </c>
      <c r="CX5" s="1002"/>
      <c r="CY5" s="1002"/>
      <c r="CZ5" s="1002"/>
      <c r="DA5" s="1003"/>
      <c r="DB5" s="1001" t="s">
        <v>370</v>
      </c>
      <c r="DC5" s="1002"/>
      <c r="DD5" s="1002"/>
      <c r="DE5" s="1002"/>
      <c r="DF5" s="1003"/>
      <c r="DG5" s="1084" t="s">
        <v>371</v>
      </c>
      <c r="DH5" s="1085"/>
      <c r="DI5" s="1085"/>
      <c r="DJ5" s="1085"/>
      <c r="DK5" s="1086"/>
      <c r="DL5" s="1084" t="s">
        <v>372</v>
      </c>
      <c r="DM5" s="1085"/>
      <c r="DN5" s="1085"/>
      <c r="DO5" s="1085"/>
      <c r="DP5" s="1086"/>
      <c r="DQ5" s="1001" t="s">
        <v>373</v>
      </c>
      <c r="DR5" s="1002"/>
      <c r="DS5" s="1002"/>
      <c r="DT5" s="1002"/>
      <c r="DU5" s="1003"/>
      <c r="DV5" s="1001" t="s">
        <v>364</v>
      </c>
      <c r="DW5" s="1002"/>
      <c r="DX5" s="1002"/>
      <c r="DY5" s="1002"/>
      <c r="DZ5" s="1015"/>
      <c r="EA5" s="222"/>
    </row>
    <row r="6" spans="1:131" s="223" customFormat="1" ht="26.25" customHeight="1" thickBot="1" x14ac:dyDescent="0.2">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20"/>
      <c r="BA6" s="220"/>
      <c r="BB6" s="220"/>
      <c r="BC6" s="220"/>
      <c r="BD6" s="220"/>
      <c r="BE6" s="221"/>
      <c r="BF6" s="221"/>
      <c r="BG6" s="221"/>
      <c r="BH6" s="221"/>
      <c r="BI6" s="221"/>
      <c r="BJ6" s="221"/>
      <c r="BK6" s="221"/>
      <c r="BL6" s="221"/>
      <c r="BM6" s="221"/>
      <c r="BN6" s="221"/>
      <c r="BO6" s="221"/>
      <c r="BP6" s="221"/>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22"/>
    </row>
    <row r="7" spans="1:131" s="223" customFormat="1" ht="26.25" customHeight="1" thickTop="1" x14ac:dyDescent="0.15">
      <c r="A7" s="224">
        <v>1</v>
      </c>
      <c r="B7" s="1047" t="s">
        <v>374</v>
      </c>
      <c r="C7" s="1048"/>
      <c r="D7" s="1048"/>
      <c r="E7" s="1048"/>
      <c r="F7" s="1048"/>
      <c r="G7" s="1048"/>
      <c r="H7" s="1048"/>
      <c r="I7" s="1048"/>
      <c r="J7" s="1048"/>
      <c r="K7" s="1048"/>
      <c r="L7" s="1048"/>
      <c r="M7" s="1048"/>
      <c r="N7" s="1048"/>
      <c r="O7" s="1048"/>
      <c r="P7" s="1049"/>
      <c r="Q7" s="1102">
        <v>27340</v>
      </c>
      <c r="R7" s="1103"/>
      <c r="S7" s="1103"/>
      <c r="T7" s="1103"/>
      <c r="U7" s="1103"/>
      <c r="V7" s="1103">
        <v>26373</v>
      </c>
      <c r="W7" s="1103"/>
      <c r="X7" s="1103"/>
      <c r="Y7" s="1103"/>
      <c r="Z7" s="1103"/>
      <c r="AA7" s="1103">
        <v>967</v>
      </c>
      <c r="AB7" s="1103"/>
      <c r="AC7" s="1103"/>
      <c r="AD7" s="1103"/>
      <c r="AE7" s="1104"/>
      <c r="AF7" s="1105">
        <v>702</v>
      </c>
      <c r="AG7" s="1106"/>
      <c r="AH7" s="1106"/>
      <c r="AI7" s="1106"/>
      <c r="AJ7" s="1107"/>
      <c r="AK7" s="1108">
        <v>1108</v>
      </c>
      <c r="AL7" s="1109"/>
      <c r="AM7" s="1109"/>
      <c r="AN7" s="1109"/>
      <c r="AO7" s="1109"/>
      <c r="AP7" s="1109">
        <v>25521</v>
      </c>
      <c r="AQ7" s="1109"/>
      <c r="AR7" s="1109"/>
      <c r="AS7" s="1109"/>
      <c r="AT7" s="1109"/>
      <c r="AU7" s="1110"/>
      <c r="AV7" s="1110"/>
      <c r="AW7" s="1110"/>
      <c r="AX7" s="1110"/>
      <c r="AY7" s="1111"/>
      <c r="AZ7" s="220"/>
      <c r="BA7" s="220"/>
      <c r="BB7" s="220"/>
      <c r="BC7" s="220"/>
      <c r="BD7" s="220"/>
      <c r="BE7" s="221"/>
      <c r="BF7" s="221"/>
      <c r="BG7" s="221"/>
      <c r="BH7" s="221"/>
      <c r="BI7" s="221"/>
      <c r="BJ7" s="221"/>
      <c r="BK7" s="221"/>
      <c r="BL7" s="221"/>
      <c r="BM7" s="221"/>
      <c r="BN7" s="221"/>
      <c r="BO7" s="221"/>
      <c r="BP7" s="221"/>
      <c r="BQ7" s="224">
        <v>1</v>
      </c>
      <c r="BR7" s="225"/>
      <c r="BS7" s="1099" t="s">
        <v>552</v>
      </c>
      <c r="BT7" s="1100"/>
      <c r="BU7" s="1100"/>
      <c r="BV7" s="1100"/>
      <c r="BW7" s="1100"/>
      <c r="BX7" s="1100"/>
      <c r="BY7" s="1100"/>
      <c r="BZ7" s="1100"/>
      <c r="CA7" s="1100"/>
      <c r="CB7" s="1100"/>
      <c r="CC7" s="1100"/>
      <c r="CD7" s="1100"/>
      <c r="CE7" s="1100"/>
      <c r="CF7" s="1100"/>
      <c r="CG7" s="1112"/>
      <c r="CH7" s="1096">
        <v>-10</v>
      </c>
      <c r="CI7" s="1097"/>
      <c r="CJ7" s="1097"/>
      <c r="CK7" s="1097"/>
      <c r="CL7" s="1098"/>
      <c r="CM7" s="1096">
        <v>147</v>
      </c>
      <c r="CN7" s="1097"/>
      <c r="CO7" s="1097"/>
      <c r="CP7" s="1097"/>
      <c r="CQ7" s="1098"/>
      <c r="CR7" s="1096">
        <v>5</v>
      </c>
      <c r="CS7" s="1097"/>
      <c r="CT7" s="1097"/>
      <c r="CU7" s="1097"/>
      <c r="CV7" s="1098"/>
      <c r="CW7" s="1096">
        <v>22</v>
      </c>
      <c r="CX7" s="1097"/>
      <c r="CY7" s="1097"/>
      <c r="CZ7" s="1097"/>
      <c r="DA7" s="1098"/>
      <c r="DB7" s="1096" t="s">
        <v>486</v>
      </c>
      <c r="DC7" s="1097"/>
      <c r="DD7" s="1097"/>
      <c r="DE7" s="1097"/>
      <c r="DF7" s="1098"/>
      <c r="DG7" s="1096" t="s">
        <v>486</v>
      </c>
      <c r="DH7" s="1097"/>
      <c r="DI7" s="1097"/>
      <c r="DJ7" s="1097"/>
      <c r="DK7" s="1098"/>
      <c r="DL7" s="1096" t="s">
        <v>486</v>
      </c>
      <c r="DM7" s="1097"/>
      <c r="DN7" s="1097"/>
      <c r="DO7" s="1097"/>
      <c r="DP7" s="1098"/>
      <c r="DQ7" s="1096" t="s">
        <v>486</v>
      </c>
      <c r="DR7" s="1097"/>
      <c r="DS7" s="1097"/>
      <c r="DT7" s="1097"/>
      <c r="DU7" s="1098"/>
      <c r="DV7" s="1099"/>
      <c r="DW7" s="1100"/>
      <c r="DX7" s="1100"/>
      <c r="DY7" s="1100"/>
      <c r="DZ7" s="1101"/>
      <c r="EA7" s="222"/>
    </row>
    <row r="8" spans="1:131" s="223" customFormat="1" ht="26.25" customHeight="1" x14ac:dyDescent="0.15">
      <c r="A8" s="226">
        <v>2</v>
      </c>
      <c r="B8" s="1030"/>
      <c r="C8" s="1031"/>
      <c r="D8" s="1031"/>
      <c r="E8" s="1031"/>
      <c r="F8" s="1031"/>
      <c r="G8" s="1031"/>
      <c r="H8" s="1031"/>
      <c r="I8" s="1031"/>
      <c r="J8" s="1031"/>
      <c r="K8" s="1031"/>
      <c r="L8" s="1031"/>
      <c r="M8" s="1031"/>
      <c r="N8" s="1031"/>
      <c r="O8" s="1031"/>
      <c r="P8" s="1032"/>
      <c r="Q8" s="1038"/>
      <c r="R8" s="1039"/>
      <c r="S8" s="1039"/>
      <c r="T8" s="1039"/>
      <c r="U8" s="1039"/>
      <c r="V8" s="1039"/>
      <c r="W8" s="1039"/>
      <c r="X8" s="1039"/>
      <c r="Y8" s="1039"/>
      <c r="Z8" s="1039"/>
      <c r="AA8" s="1039"/>
      <c r="AB8" s="1039"/>
      <c r="AC8" s="1039"/>
      <c r="AD8" s="1039"/>
      <c r="AE8" s="1040"/>
      <c r="AF8" s="1035"/>
      <c r="AG8" s="1036"/>
      <c r="AH8" s="1036"/>
      <c r="AI8" s="1036"/>
      <c r="AJ8" s="1037"/>
      <c r="AK8" s="1080"/>
      <c r="AL8" s="1081"/>
      <c r="AM8" s="1081"/>
      <c r="AN8" s="1081"/>
      <c r="AO8" s="1081"/>
      <c r="AP8" s="1081"/>
      <c r="AQ8" s="1081"/>
      <c r="AR8" s="1081"/>
      <c r="AS8" s="1081"/>
      <c r="AT8" s="1081"/>
      <c r="AU8" s="1082"/>
      <c r="AV8" s="1082"/>
      <c r="AW8" s="1082"/>
      <c r="AX8" s="1082"/>
      <c r="AY8" s="1083"/>
      <c r="AZ8" s="220"/>
      <c r="BA8" s="220"/>
      <c r="BB8" s="220"/>
      <c r="BC8" s="220"/>
      <c r="BD8" s="220"/>
      <c r="BE8" s="221"/>
      <c r="BF8" s="221"/>
      <c r="BG8" s="221"/>
      <c r="BH8" s="221"/>
      <c r="BI8" s="221"/>
      <c r="BJ8" s="221"/>
      <c r="BK8" s="221"/>
      <c r="BL8" s="221"/>
      <c r="BM8" s="221"/>
      <c r="BN8" s="221"/>
      <c r="BO8" s="221"/>
      <c r="BP8" s="221"/>
      <c r="BQ8" s="226">
        <v>2</v>
      </c>
      <c r="BR8" s="227"/>
      <c r="BS8" s="992"/>
      <c r="BT8" s="993"/>
      <c r="BU8" s="993"/>
      <c r="BV8" s="993"/>
      <c r="BW8" s="993"/>
      <c r="BX8" s="993"/>
      <c r="BY8" s="993"/>
      <c r="BZ8" s="993"/>
      <c r="CA8" s="993"/>
      <c r="CB8" s="993"/>
      <c r="CC8" s="993"/>
      <c r="CD8" s="993"/>
      <c r="CE8" s="993"/>
      <c r="CF8" s="993"/>
      <c r="CG8" s="1014"/>
      <c r="CH8" s="989"/>
      <c r="CI8" s="990"/>
      <c r="CJ8" s="990"/>
      <c r="CK8" s="990"/>
      <c r="CL8" s="991"/>
      <c r="CM8" s="989"/>
      <c r="CN8" s="990"/>
      <c r="CO8" s="990"/>
      <c r="CP8" s="990"/>
      <c r="CQ8" s="991"/>
      <c r="CR8" s="989"/>
      <c r="CS8" s="990"/>
      <c r="CT8" s="990"/>
      <c r="CU8" s="990"/>
      <c r="CV8" s="991"/>
      <c r="CW8" s="989"/>
      <c r="CX8" s="990"/>
      <c r="CY8" s="990"/>
      <c r="CZ8" s="990"/>
      <c r="DA8" s="991"/>
      <c r="DB8" s="989"/>
      <c r="DC8" s="990"/>
      <c r="DD8" s="990"/>
      <c r="DE8" s="990"/>
      <c r="DF8" s="991"/>
      <c r="DG8" s="989"/>
      <c r="DH8" s="990"/>
      <c r="DI8" s="990"/>
      <c r="DJ8" s="990"/>
      <c r="DK8" s="991"/>
      <c r="DL8" s="989"/>
      <c r="DM8" s="990"/>
      <c r="DN8" s="990"/>
      <c r="DO8" s="990"/>
      <c r="DP8" s="991"/>
      <c r="DQ8" s="989"/>
      <c r="DR8" s="990"/>
      <c r="DS8" s="990"/>
      <c r="DT8" s="990"/>
      <c r="DU8" s="991"/>
      <c r="DV8" s="992"/>
      <c r="DW8" s="993"/>
      <c r="DX8" s="993"/>
      <c r="DY8" s="993"/>
      <c r="DZ8" s="994"/>
      <c r="EA8" s="222"/>
    </row>
    <row r="9" spans="1:131" s="223" customFormat="1" ht="26.25" customHeight="1" x14ac:dyDescent="0.15">
      <c r="A9" s="226">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80"/>
      <c r="AL9" s="1081"/>
      <c r="AM9" s="1081"/>
      <c r="AN9" s="1081"/>
      <c r="AO9" s="1081"/>
      <c r="AP9" s="1081"/>
      <c r="AQ9" s="1081"/>
      <c r="AR9" s="1081"/>
      <c r="AS9" s="1081"/>
      <c r="AT9" s="1081"/>
      <c r="AU9" s="1082"/>
      <c r="AV9" s="1082"/>
      <c r="AW9" s="1082"/>
      <c r="AX9" s="1082"/>
      <c r="AY9" s="1083"/>
      <c r="AZ9" s="220"/>
      <c r="BA9" s="220"/>
      <c r="BB9" s="220"/>
      <c r="BC9" s="220"/>
      <c r="BD9" s="220"/>
      <c r="BE9" s="221"/>
      <c r="BF9" s="221"/>
      <c r="BG9" s="221"/>
      <c r="BH9" s="221"/>
      <c r="BI9" s="221"/>
      <c r="BJ9" s="221"/>
      <c r="BK9" s="221"/>
      <c r="BL9" s="221"/>
      <c r="BM9" s="221"/>
      <c r="BN9" s="221"/>
      <c r="BO9" s="221"/>
      <c r="BP9" s="221"/>
      <c r="BQ9" s="226">
        <v>3</v>
      </c>
      <c r="BR9" s="227"/>
      <c r="BS9" s="992"/>
      <c r="BT9" s="993"/>
      <c r="BU9" s="993"/>
      <c r="BV9" s="993"/>
      <c r="BW9" s="993"/>
      <c r="BX9" s="993"/>
      <c r="BY9" s="993"/>
      <c r="BZ9" s="993"/>
      <c r="CA9" s="993"/>
      <c r="CB9" s="993"/>
      <c r="CC9" s="993"/>
      <c r="CD9" s="993"/>
      <c r="CE9" s="993"/>
      <c r="CF9" s="993"/>
      <c r="CG9" s="1014"/>
      <c r="CH9" s="989"/>
      <c r="CI9" s="990"/>
      <c r="CJ9" s="990"/>
      <c r="CK9" s="990"/>
      <c r="CL9" s="991"/>
      <c r="CM9" s="989"/>
      <c r="CN9" s="990"/>
      <c r="CO9" s="990"/>
      <c r="CP9" s="990"/>
      <c r="CQ9" s="991"/>
      <c r="CR9" s="989"/>
      <c r="CS9" s="990"/>
      <c r="CT9" s="990"/>
      <c r="CU9" s="990"/>
      <c r="CV9" s="991"/>
      <c r="CW9" s="989"/>
      <c r="CX9" s="990"/>
      <c r="CY9" s="990"/>
      <c r="CZ9" s="990"/>
      <c r="DA9" s="991"/>
      <c r="DB9" s="989"/>
      <c r="DC9" s="990"/>
      <c r="DD9" s="990"/>
      <c r="DE9" s="990"/>
      <c r="DF9" s="991"/>
      <c r="DG9" s="989"/>
      <c r="DH9" s="990"/>
      <c r="DI9" s="990"/>
      <c r="DJ9" s="990"/>
      <c r="DK9" s="991"/>
      <c r="DL9" s="989"/>
      <c r="DM9" s="990"/>
      <c r="DN9" s="990"/>
      <c r="DO9" s="990"/>
      <c r="DP9" s="991"/>
      <c r="DQ9" s="989"/>
      <c r="DR9" s="990"/>
      <c r="DS9" s="990"/>
      <c r="DT9" s="990"/>
      <c r="DU9" s="991"/>
      <c r="DV9" s="992"/>
      <c r="DW9" s="993"/>
      <c r="DX9" s="993"/>
      <c r="DY9" s="993"/>
      <c r="DZ9" s="994"/>
      <c r="EA9" s="222"/>
    </row>
    <row r="10" spans="1:131" s="223" customFormat="1" ht="26.25" customHeight="1" x14ac:dyDescent="0.15">
      <c r="A10" s="226">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20"/>
      <c r="BA10" s="220"/>
      <c r="BB10" s="220"/>
      <c r="BC10" s="220"/>
      <c r="BD10" s="220"/>
      <c r="BE10" s="221"/>
      <c r="BF10" s="221"/>
      <c r="BG10" s="221"/>
      <c r="BH10" s="221"/>
      <c r="BI10" s="221"/>
      <c r="BJ10" s="221"/>
      <c r="BK10" s="221"/>
      <c r="BL10" s="221"/>
      <c r="BM10" s="221"/>
      <c r="BN10" s="221"/>
      <c r="BO10" s="221"/>
      <c r="BP10" s="221"/>
      <c r="BQ10" s="226">
        <v>4</v>
      </c>
      <c r="BR10" s="227"/>
      <c r="BS10" s="992"/>
      <c r="BT10" s="993"/>
      <c r="BU10" s="993"/>
      <c r="BV10" s="993"/>
      <c r="BW10" s="993"/>
      <c r="BX10" s="993"/>
      <c r="BY10" s="993"/>
      <c r="BZ10" s="993"/>
      <c r="CA10" s="993"/>
      <c r="CB10" s="993"/>
      <c r="CC10" s="993"/>
      <c r="CD10" s="993"/>
      <c r="CE10" s="993"/>
      <c r="CF10" s="993"/>
      <c r="CG10" s="1014"/>
      <c r="CH10" s="989"/>
      <c r="CI10" s="990"/>
      <c r="CJ10" s="990"/>
      <c r="CK10" s="990"/>
      <c r="CL10" s="991"/>
      <c r="CM10" s="989"/>
      <c r="CN10" s="990"/>
      <c r="CO10" s="990"/>
      <c r="CP10" s="990"/>
      <c r="CQ10" s="991"/>
      <c r="CR10" s="989"/>
      <c r="CS10" s="990"/>
      <c r="CT10" s="990"/>
      <c r="CU10" s="990"/>
      <c r="CV10" s="991"/>
      <c r="CW10" s="989"/>
      <c r="CX10" s="990"/>
      <c r="CY10" s="990"/>
      <c r="CZ10" s="990"/>
      <c r="DA10" s="991"/>
      <c r="DB10" s="989"/>
      <c r="DC10" s="990"/>
      <c r="DD10" s="990"/>
      <c r="DE10" s="990"/>
      <c r="DF10" s="991"/>
      <c r="DG10" s="989"/>
      <c r="DH10" s="990"/>
      <c r="DI10" s="990"/>
      <c r="DJ10" s="990"/>
      <c r="DK10" s="991"/>
      <c r="DL10" s="989"/>
      <c r="DM10" s="990"/>
      <c r="DN10" s="990"/>
      <c r="DO10" s="990"/>
      <c r="DP10" s="991"/>
      <c r="DQ10" s="989"/>
      <c r="DR10" s="990"/>
      <c r="DS10" s="990"/>
      <c r="DT10" s="990"/>
      <c r="DU10" s="991"/>
      <c r="DV10" s="992"/>
      <c r="DW10" s="993"/>
      <c r="DX10" s="993"/>
      <c r="DY10" s="993"/>
      <c r="DZ10" s="994"/>
      <c r="EA10" s="222"/>
    </row>
    <row r="11" spans="1:131" s="223" customFormat="1" ht="26.25" customHeight="1" x14ac:dyDescent="0.15">
      <c r="A11" s="226">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20"/>
      <c r="BA11" s="220"/>
      <c r="BB11" s="220"/>
      <c r="BC11" s="220"/>
      <c r="BD11" s="220"/>
      <c r="BE11" s="221"/>
      <c r="BF11" s="221"/>
      <c r="BG11" s="221"/>
      <c r="BH11" s="221"/>
      <c r="BI11" s="221"/>
      <c r="BJ11" s="221"/>
      <c r="BK11" s="221"/>
      <c r="BL11" s="221"/>
      <c r="BM11" s="221"/>
      <c r="BN11" s="221"/>
      <c r="BO11" s="221"/>
      <c r="BP11" s="221"/>
      <c r="BQ11" s="226">
        <v>5</v>
      </c>
      <c r="BR11" s="227"/>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22"/>
    </row>
    <row r="12" spans="1:131" s="223" customFormat="1" ht="26.25" customHeight="1" x14ac:dyDescent="0.15">
      <c r="A12" s="226">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20"/>
      <c r="BA12" s="220"/>
      <c r="BB12" s="220"/>
      <c r="BC12" s="220"/>
      <c r="BD12" s="220"/>
      <c r="BE12" s="221"/>
      <c r="BF12" s="221"/>
      <c r="BG12" s="221"/>
      <c r="BH12" s="221"/>
      <c r="BI12" s="221"/>
      <c r="BJ12" s="221"/>
      <c r="BK12" s="221"/>
      <c r="BL12" s="221"/>
      <c r="BM12" s="221"/>
      <c r="BN12" s="221"/>
      <c r="BO12" s="221"/>
      <c r="BP12" s="221"/>
      <c r="BQ12" s="226">
        <v>6</v>
      </c>
      <c r="BR12" s="227"/>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22"/>
    </row>
    <row r="13" spans="1:131" s="223" customFormat="1" ht="26.25" customHeight="1" x14ac:dyDescent="0.15">
      <c r="A13" s="226">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20"/>
      <c r="BA13" s="220"/>
      <c r="BB13" s="220"/>
      <c r="BC13" s="220"/>
      <c r="BD13" s="220"/>
      <c r="BE13" s="221"/>
      <c r="BF13" s="221"/>
      <c r="BG13" s="221"/>
      <c r="BH13" s="221"/>
      <c r="BI13" s="221"/>
      <c r="BJ13" s="221"/>
      <c r="BK13" s="221"/>
      <c r="BL13" s="221"/>
      <c r="BM13" s="221"/>
      <c r="BN13" s="221"/>
      <c r="BO13" s="221"/>
      <c r="BP13" s="221"/>
      <c r="BQ13" s="226">
        <v>7</v>
      </c>
      <c r="BR13" s="227"/>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22"/>
    </row>
    <row r="14" spans="1:131" s="223" customFormat="1" ht="26.25" customHeight="1" x14ac:dyDescent="0.15">
      <c r="A14" s="226">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20"/>
      <c r="BA14" s="220"/>
      <c r="BB14" s="220"/>
      <c r="BC14" s="220"/>
      <c r="BD14" s="220"/>
      <c r="BE14" s="221"/>
      <c r="BF14" s="221"/>
      <c r="BG14" s="221"/>
      <c r="BH14" s="221"/>
      <c r="BI14" s="221"/>
      <c r="BJ14" s="221"/>
      <c r="BK14" s="221"/>
      <c r="BL14" s="221"/>
      <c r="BM14" s="221"/>
      <c r="BN14" s="221"/>
      <c r="BO14" s="221"/>
      <c r="BP14" s="221"/>
      <c r="BQ14" s="226">
        <v>8</v>
      </c>
      <c r="BR14" s="227"/>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22"/>
    </row>
    <row r="15" spans="1:131" s="223" customFormat="1" ht="26.25" customHeight="1" x14ac:dyDescent="0.15">
      <c r="A15" s="226">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20"/>
      <c r="BA15" s="220"/>
      <c r="BB15" s="220"/>
      <c r="BC15" s="220"/>
      <c r="BD15" s="220"/>
      <c r="BE15" s="221"/>
      <c r="BF15" s="221"/>
      <c r="BG15" s="221"/>
      <c r="BH15" s="221"/>
      <c r="BI15" s="221"/>
      <c r="BJ15" s="221"/>
      <c r="BK15" s="221"/>
      <c r="BL15" s="221"/>
      <c r="BM15" s="221"/>
      <c r="BN15" s="221"/>
      <c r="BO15" s="221"/>
      <c r="BP15" s="221"/>
      <c r="BQ15" s="226">
        <v>9</v>
      </c>
      <c r="BR15" s="227"/>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22"/>
    </row>
    <row r="16" spans="1:131" s="223" customFormat="1" ht="26.25" customHeight="1" x14ac:dyDescent="0.15">
      <c r="A16" s="226">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20"/>
      <c r="BA16" s="220"/>
      <c r="BB16" s="220"/>
      <c r="BC16" s="220"/>
      <c r="BD16" s="220"/>
      <c r="BE16" s="221"/>
      <c r="BF16" s="221"/>
      <c r="BG16" s="221"/>
      <c r="BH16" s="221"/>
      <c r="BI16" s="221"/>
      <c r="BJ16" s="221"/>
      <c r="BK16" s="221"/>
      <c r="BL16" s="221"/>
      <c r="BM16" s="221"/>
      <c r="BN16" s="221"/>
      <c r="BO16" s="221"/>
      <c r="BP16" s="221"/>
      <c r="BQ16" s="226">
        <v>10</v>
      </c>
      <c r="BR16" s="227"/>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22"/>
    </row>
    <row r="17" spans="1:131" s="223" customFormat="1" ht="26.25" customHeight="1" x14ac:dyDescent="0.15">
      <c r="A17" s="226">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20"/>
      <c r="BA17" s="220"/>
      <c r="BB17" s="220"/>
      <c r="BC17" s="220"/>
      <c r="BD17" s="220"/>
      <c r="BE17" s="221"/>
      <c r="BF17" s="221"/>
      <c r="BG17" s="221"/>
      <c r="BH17" s="221"/>
      <c r="BI17" s="221"/>
      <c r="BJ17" s="221"/>
      <c r="BK17" s="221"/>
      <c r="BL17" s="221"/>
      <c r="BM17" s="221"/>
      <c r="BN17" s="221"/>
      <c r="BO17" s="221"/>
      <c r="BP17" s="221"/>
      <c r="BQ17" s="226">
        <v>11</v>
      </c>
      <c r="BR17" s="227"/>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22"/>
    </row>
    <row r="18" spans="1:131" s="223" customFormat="1" ht="26.25" customHeight="1" x14ac:dyDescent="0.15">
      <c r="A18" s="226">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20"/>
      <c r="BA18" s="220"/>
      <c r="BB18" s="220"/>
      <c r="BC18" s="220"/>
      <c r="BD18" s="220"/>
      <c r="BE18" s="221"/>
      <c r="BF18" s="221"/>
      <c r="BG18" s="221"/>
      <c r="BH18" s="221"/>
      <c r="BI18" s="221"/>
      <c r="BJ18" s="221"/>
      <c r="BK18" s="221"/>
      <c r="BL18" s="221"/>
      <c r="BM18" s="221"/>
      <c r="BN18" s="221"/>
      <c r="BO18" s="221"/>
      <c r="BP18" s="221"/>
      <c r="BQ18" s="226">
        <v>12</v>
      </c>
      <c r="BR18" s="227"/>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22"/>
    </row>
    <row r="19" spans="1:131" s="223" customFormat="1" ht="26.25" customHeight="1" x14ac:dyDescent="0.15">
      <c r="A19" s="226">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20"/>
      <c r="BA19" s="220"/>
      <c r="BB19" s="220"/>
      <c r="BC19" s="220"/>
      <c r="BD19" s="220"/>
      <c r="BE19" s="221"/>
      <c r="BF19" s="221"/>
      <c r="BG19" s="221"/>
      <c r="BH19" s="221"/>
      <c r="BI19" s="221"/>
      <c r="BJ19" s="221"/>
      <c r="BK19" s="221"/>
      <c r="BL19" s="221"/>
      <c r="BM19" s="221"/>
      <c r="BN19" s="221"/>
      <c r="BO19" s="221"/>
      <c r="BP19" s="221"/>
      <c r="BQ19" s="226">
        <v>13</v>
      </c>
      <c r="BR19" s="227"/>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22"/>
    </row>
    <row r="20" spans="1:131" s="223" customFormat="1" ht="26.25" customHeight="1" x14ac:dyDescent="0.15">
      <c r="A20" s="226">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20"/>
      <c r="BA20" s="220"/>
      <c r="BB20" s="220"/>
      <c r="BC20" s="220"/>
      <c r="BD20" s="220"/>
      <c r="BE20" s="221"/>
      <c r="BF20" s="221"/>
      <c r="BG20" s="221"/>
      <c r="BH20" s="221"/>
      <c r="BI20" s="221"/>
      <c r="BJ20" s="221"/>
      <c r="BK20" s="221"/>
      <c r="BL20" s="221"/>
      <c r="BM20" s="221"/>
      <c r="BN20" s="221"/>
      <c r="BO20" s="221"/>
      <c r="BP20" s="221"/>
      <c r="BQ20" s="226">
        <v>14</v>
      </c>
      <c r="BR20" s="227"/>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22"/>
    </row>
    <row r="21" spans="1:131" s="223" customFormat="1" ht="26.25" customHeight="1" thickBot="1" x14ac:dyDescent="0.2">
      <c r="A21" s="226">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20"/>
      <c r="BA21" s="220"/>
      <c r="BB21" s="220"/>
      <c r="BC21" s="220"/>
      <c r="BD21" s="220"/>
      <c r="BE21" s="221"/>
      <c r="BF21" s="221"/>
      <c r="BG21" s="221"/>
      <c r="BH21" s="221"/>
      <c r="BI21" s="221"/>
      <c r="BJ21" s="221"/>
      <c r="BK21" s="221"/>
      <c r="BL21" s="221"/>
      <c r="BM21" s="221"/>
      <c r="BN21" s="221"/>
      <c r="BO21" s="221"/>
      <c r="BP21" s="221"/>
      <c r="BQ21" s="226">
        <v>15</v>
      </c>
      <c r="BR21" s="227"/>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22"/>
    </row>
    <row r="22" spans="1:131" s="223" customFormat="1" ht="26.25" customHeight="1" x14ac:dyDescent="0.15">
      <c r="A22" s="226">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375</v>
      </c>
      <c r="BA22" s="1028"/>
      <c r="BB22" s="1028"/>
      <c r="BC22" s="1028"/>
      <c r="BD22" s="1029"/>
      <c r="BE22" s="221"/>
      <c r="BF22" s="221"/>
      <c r="BG22" s="221"/>
      <c r="BH22" s="221"/>
      <c r="BI22" s="221"/>
      <c r="BJ22" s="221"/>
      <c r="BK22" s="221"/>
      <c r="BL22" s="221"/>
      <c r="BM22" s="221"/>
      <c r="BN22" s="221"/>
      <c r="BO22" s="221"/>
      <c r="BP22" s="221"/>
      <c r="BQ22" s="226">
        <v>16</v>
      </c>
      <c r="BR22" s="227"/>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22"/>
    </row>
    <row r="23" spans="1:131" s="223" customFormat="1" ht="26.25" customHeight="1" thickBot="1" x14ac:dyDescent="0.2">
      <c r="A23" s="228" t="s">
        <v>376</v>
      </c>
      <c r="B23" s="937" t="s">
        <v>377</v>
      </c>
      <c r="C23" s="938"/>
      <c r="D23" s="938"/>
      <c r="E23" s="938"/>
      <c r="F23" s="938"/>
      <c r="G23" s="938"/>
      <c r="H23" s="938"/>
      <c r="I23" s="938"/>
      <c r="J23" s="938"/>
      <c r="K23" s="938"/>
      <c r="L23" s="938"/>
      <c r="M23" s="938"/>
      <c r="N23" s="938"/>
      <c r="O23" s="938"/>
      <c r="P23" s="948"/>
      <c r="Q23" s="1067">
        <v>27340</v>
      </c>
      <c r="R23" s="1061"/>
      <c r="S23" s="1061"/>
      <c r="T23" s="1061"/>
      <c r="U23" s="1061"/>
      <c r="V23" s="1061">
        <v>26373</v>
      </c>
      <c r="W23" s="1061"/>
      <c r="X23" s="1061"/>
      <c r="Y23" s="1061"/>
      <c r="Z23" s="1061"/>
      <c r="AA23" s="1061">
        <v>967</v>
      </c>
      <c r="AB23" s="1061"/>
      <c r="AC23" s="1061"/>
      <c r="AD23" s="1061"/>
      <c r="AE23" s="1068"/>
      <c r="AF23" s="1069">
        <v>702</v>
      </c>
      <c r="AG23" s="1061"/>
      <c r="AH23" s="1061"/>
      <c r="AI23" s="1061"/>
      <c r="AJ23" s="1070"/>
      <c r="AK23" s="1071"/>
      <c r="AL23" s="1072"/>
      <c r="AM23" s="1072"/>
      <c r="AN23" s="1072"/>
      <c r="AO23" s="1072"/>
      <c r="AP23" s="1061">
        <v>25521</v>
      </c>
      <c r="AQ23" s="1061"/>
      <c r="AR23" s="1061"/>
      <c r="AS23" s="1061"/>
      <c r="AT23" s="1061"/>
      <c r="AU23" s="1062"/>
      <c r="AV23" s="1062"/>
      <c r="AW23" s="1062"/>
      <c r="AX23" s="1062"/>
      <c r="AY23" s="1063"/>
      <c r="AZ23" s="1064" t="s">
        <v>122</v>
      </c>
      <c r="BA23" s="1065"/>
      <c r="BB23" s="1065"/>
      <c r="BC23" s="1065"/>
      <c r="BD23" s="1066"/>
      <c r="BE23" s="221"/>
      <c r="BF23" s="221"/>
      <c r="BG23" s="221"/>
      <c r="BH23" s="221"/>
      <c r="BI23" s="221"/>
      <c r="BJ23" s="221"/>
      <c r="BK23" s="221"/>
      <c r="BL23" s="221"/>
      <c r="BM23" s="221"/>
      <c r="BN23" s="221"/>
      <c r="BO23" s="221"/>
      <c r="BP23" s="221"/>
      <c r="BQ23" s="226">
        <v>17</v>
      </c>
      <c r="BR23" s="227"/>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22"/>
    </row>
    <row r="24" spans="1:131" s="223" customFormat="1" ht="26.25" customHeight="1" x14ac:dyDescent="0.15">
      <c r="A24" s="1060" t="s">
        <v>378</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20"/>
      <c r="BA24" s="220"/>
      <c r="BB24" s="220"/>
      <c r="BC24" s="220"/>
      <c r="BD24" s="220"/>
      <c r="BE24" s="221"/>
      <c r="BF24" s="221"/>
      <c r="BG24" s="221"/>
      <c r="BH24" s="221"/>
      <c r="BI24" s="221"/>
      <c r="BJ24" s="221"/>
      <c r="BK24" s="221"/>
      <c r="BL24" s="221"/>
      <c r="BM24" s="221"/>
      <c r="BN24" s="221"/>
      <c r="BO24" s="221"/>
      <c r="BP24" s="221"/>
      <c r="BQ24" s="226">
        <v>18</v>
      </c>
      <c r="BR24" s="227"/>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22"/>
    </row>
    <row r="25" spans="1:131" ht="26.25" customHeight="1" thickBot="1" x14ac:dyDescent="0.2">
      <c r="A25" s="1059" t="s">
        <v>379</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20"/>
      <c r="BK25" s="220"/>
      <c r="BL25" s="220"/>
      <c r="BM25" s="220"/>
      <c r="BN25" s="220"/>
      <c r="BO25" s="229"/>
      <c r="BP25" s="229"/>
      <c r="BQ25" s="226">
        <v>19</v>
      </c>
      <c r="BR25" s="227"/>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18"/>
    </row>
    <row r="26" spans="1:131" ht="26.25" customHeight="1" x14ac:dyDescent="0.15">
      <c r="A26" s="995" t="s">
        <v>357</v>
      </c>
      <c r="B26" s="996"/>
      <c r="C26" s="996"/>
      <c r="D26" s="996"/>
      <c r="E26" s="996"/>
      <c r="F26" s="996"/>
      <c r="G26" s="996"/>
      <c r="H26" s="996"/>
      <c r="I26" s="996"/>
      <c r="J26" s="996"/>
      <c r="K26" s="996"/>
      <c r="L26" s="996"/>
      <c r="M26" s="996"/>
      <c r="N26" s="996"/>
      <c r="O26" s="996"/>
      <c r="P26" s="997"/>
      <c r="Q26" s="1001" t="s">
        <v>380</v>
      </c>
      <c r="R26" s="1002"/>
      <c r="S26" s="1002"/>
      <c r="T26" s="1002"/>
      <c r="U26" s="1003"/>
      <c r="V26" s="1001" t="s">
        <v>381</v>
      </c>
      <c r="W26" s="1002"/>
      <c r="X26" s="1002"/>
      <c r="Y26" s="1002"/>
      <c r="Z26" s="1003"/>
      <c r="AA26" s="1001" t="s">
        <v>382</v>
      </c>
      <c r="AB26" s="1002"/>
      <c r="AC26" s="1002"/>
      <c r="AD26" s="1002"/>
      <c r="AE26" s="1002"/>
      <c r="AF26" s="1055" t="s">
        <v>383</v>
      </c>
      <c r="AG26" s="1008"/>
      <c r="AH26" s="1008"/>
      <c r="AI26" s="1008"/>
      <c r="AJ26" s="1056"/>
      <c r="AK26" s="1002" t="s">
        <v>384</v>
      </c>
      <c r="AL26" s="1002"/>
      <c r="AM26" s="1002"/>
      <c r="AN26" s="1002"/>
      <c r="AO26" s="1003"/>
      <c r="AP26" s="1001" t="s">
        <v>385</v>
      </c>
      <c r="AQ26" s="1002"/>
      <c r="AR26" s="1002"/>
      <c r="AS26" s="1002"/>
      <c r="AT26" s="1003"/>
      <c r="AU26" s="1001" t="s">
        <v>386</v>
      </c>
      <c r="AV26" s="1002"/>
      <c r="AW26" s="1002"/>
      <c r="AX26" s="1002"/>
      <c r="AY26" s="1003"/>
      <c r="AZ26" s="1001" t="s">
        <v>387</v>
      </c>
      <c r="BA26" s="1002"/>
      <c r="BB26" s="1002"/>
      <c r="BC26" s="1002"/>
      <c r="BD26" s="1003"/>
      <c r="BE26" s="1001" t="s">
        <v>364</v>
      </c>
      <c r="BF26" s="1002"/>
      <c r="BG26" s="1002"/>
      <c r="BH26" s="1002"/>
      <c r="BI26" s="1015"/>
      <c r="BJ26" s="220"/>
      <c r="BK26" s="220"/>
      <c r="BL26" s="220"/>
      <c r="BM26" s="220"/>
      <c r="BN26" s="220"/>
      <c r="BO26" s="229"/>
      <c r="BP26" s="229"/>
      <c r="BQ26" s="226">
        <v>20</v>
      </c>
      <c r="BR26" s="227"/>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18"/>
    </row>
    <row r="27" spans="1:131" ht="26.25" customHeight="1" thickBot="1" x14ac:dyDescent="0.2">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20"/>
      <c r="BK27" s="220"/>
      <c r="BL27" s="220"/>
      <c r="BM27" s="220"/>
      <c r="BN27" s="220"/>
      <c r="BO27" s="229"/>
      <c r="BP27" s="229"/>
      <c r="BQ27" s="226">
        <v>21</v>
      </c>
      <c r="BR27" s="227"/>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18"/>
    </row>
    <row r="28" spans="1:131" ht="26.25" customHeight="1" thickTop="1" x14ac:dyDescent="0.15">
      <c r="A28" s="230">
        <v>1</v>
      </c>
      <c r="B28" s="1047" t="s">
        <v>388</v>
      </c>
      <c r="C28" s="1048"/>
      <c r="D28" s="1048"/>
      <c r="E28" s="1048"/>
      <c r="F28" s="1048"/>
      <c r="G28" s="1048"/>
      <c r="H28" s="1048"/>
      <c r="I28" s="1048"/>
      <c r="J28" s="1048"/>
      <c r="K28" s="1048"/>
      <c r="L28" s="1048"/>
      <c r="M28" s="1048"/>
      <c r="N28" s="1048"/>
      <c r="O28" s="1048"/>
      <c r="P28" s="1049"/>
      <c r="Q28" s="1050">
        <v>3350</v>
      </c>
      <c r="R28" s="1051"/>
      <c r="S28" s="1051"/>
      <c r="T28" s="1051"/>
      <c r="U28" s="1051"/>
      <c r="V28" s="1051">
        <v>3335</v>
      </c>
      <c r="W28" s="1051"/>
      <c r="X28" s="1051"/>
      <c r="Y28" s="1051"/>
      <c r="Z28" s="1051"/>
      <c r="AA28" s="1051">
        <v>15</v>
      </c>
      <c r="AB28" s="1051"/>
      <c r="AC28" s="1051"/>
      <c r="AD28" s="1051"/>
      <c r="AE28" s="1052"/>
      <c r="AF28" s="1053">
        <v>15</v>
      </c>
      <c r="AG28" s="1051"/>
      <c r="AH28" s="1051"/>
      <c r="AI28" s="1051"/>
      <c r="AJ28" s="1054"/>
      <c r="AK28" s="1042">
        <v>300</v>
      </c>
      <c r="AL28" s="1043"/>
      <c r="AM28" s="1043"/>
      <c r="AN28" s="1043"/>
      <c r="AO28" s="1043"/>
      <c r="AP28" s="1043" t="s">
        <v>542</v>
      </c>
      <c r="AQ28" s="1043"/>
      <c r="AR28" s="1043"/>
      <c r="AS28" s="1043"/>
      <c r="AT28" s="1043"/>
      <c r="AU28" s="1043" t="s">
        <v>542</v>
      </c>
      <c r="AV28" s="1043"/>
      <c r="AW28" s="1043"/>
      <c r="AX28" s="1043"/>
      <c r="AY28" s="1043"/>
      <c r="AZ28" s="1044" t="s">
        <v>542</v>
      </c>
      <c r="BA28" s="1044"/>
      <c r="BB28" s="1044"/>
      <c r="BC28" s="1044"/>
      <c r="BD28" s="1044"/>
      <c r="BE28" s="1045"/>
      <c r="BF28" s="1045"/>
      <c r="BG28" s="1045"/>
      <c r="BH28" s="1045"/>
      <c r="BI28" s="1046"/>
      <c r="BJ28" s="220"/>
      <c r="BK28" s="220"/>
      <c r="BL28" s="220"/>
      <c r="BM28" s="220"/>
      <c r="BN28" s="220"/>
      <c r="BO28" s="229"/>
      <c r="BP28" s="229"/>
      <c r="BQ28" s="226">
        <v>22</v>
      </c>
      <c r="BR28" s="227"/>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18"/>
    </row>
    <row r="29" spans="1:131" ht="26.25" customHeight="1" x14ac:dyDescent="0.15">
      <c r="A29" s="230">
        <v>2</v>
      </c>
      <c r="B29" s="1030" t="s">
        <v>389</v>
      </c>
      <c r="C29" s="1031"/>
      <c r="D29" s="1031"/>
      <c r="E29" s="1031"/>
      <c r="F29" s="1031"/>
      <c r="G29" s="1031"/>
      <c r="H29" s="1031"/>
      <c r="I29" s="1031"/>
      <c r="J29" s="1031"/>
      <c r="K29" s="1031"/>
      <c r="L29" s="1031"/>
      <c r="M29" s="1031"/>
      <c r="N29" s="1031"/>
      <c r="O29" s="1031"/>
      <c r="P29" s="1032"/>
      <c r="Q29" s="1038">
        <v>4535</v>
      </c>
      <c r="R29" s="1039"/>
      <c r="S29" s="1039"/>
      <c r="T29" s="1039"/>
      <c r="U29" s="1039"/>
      <c r="V29" s="1039">
        <v>4438</v>
      </c>
      <c r="W29" s="1039"/>
      <c r="X29" s="1039"/>
      <c r="Y29" s="1039"/>
      <c r="Z29" s="1039"/>
      <c r="AA29" s="1039">
        <v>97</v>
      </c>
      <c r="AB29" s="1039"/>
      <c r="AC29" s="1039"/>
      <c r="AD29" s="1039"/>
      <c r="AE29" s="1040"/>
      <c r="AF29" s="1035">
        <v>97</v>
      </c>
      <c r="AG29" s="1036"/>
      <c r="AH29" s="1036"/>
      <c r="AI29" s="1036"/>
      <c r="AJ29" s="1037"/>
      <c r="AK29" s="980">
        <v>632</v>
      </c>
      <c r="AL29" s="971"/>
      <c r="AM29" s="971"/>
      <c r="AN29" s="971"/>
      <c r="AO29" s="971"/>
      <c r="AP29" s="971" t="s">
        <v>542</v>
      </c>
      <c r="AQ29" s="971"/>
      <c r="AR29" s="971"/>
      <c r="AS29" s="971"/>
      <c r="AT29" s="971"/>
      <c r="AU29" s="971" t="s">
        <v>542</v>
      </c>
      <c r="AV29" s="971"/>
      <c r="AW29" s="971"/>
      <c r="AX29" s="971"/>
      <c r="AY29" s="971"/>
      <c r="AZ29" s="1041" t="s">
        <v>542</v>
      </c>
      <c r="BA29" s="1041"/>
      <c r="BB29" s="1041"/>
      <c r="BC29" s="1041"/>
      <c r="BD29" s="1041"/>
      <c r="BE29" s="972"/>
      <c r="BF29" s="972"/>
      <c r="BG29" s="972"/>
      <c r="BH29" s="972"/>
      <c r="BI29" s="973"/>
      <c r="BJ29" s="220"/>
      <c r="BK29" s="220"/>
      <c r="BL29" s="220"/>
      <c r="BM29" s="220"/>
      <c r="BN29" s="220"/>
      <c r="BO29" s="229"/>
      <c r="BP29" s="229"/>
      <c r="BQ29" s="226">
        <v>23</v>
      </c>
      <c r="BR29" s="227"/>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18"/>
    </row>
    <row r="30" spans="1:131" ht="26.25" customHeight="1" x14ac:dyDescent="0.15">
      <c r="A30" s="230">
        <v>3</v>
      </c>
      <c r="B30" s="1030" t="s">
        <v>390</v>
      </c>
      <c r="C30" s="1031"/>
      <c r="D30" s="1031"/>
      <c r="E30" s="1031"/>
      <c r="F30" s="1031"/>
      <c r="G30" s="1031"/>
      <c r="H30" s="1031"/>
      <c r="I30" s="1031"/>
      <c r="J30" s="1031"/>
      <c r="K30" s="1031"/>
      <c r="L30" s="1031"/>
      <c r="M30" s="1031"/>
      <c r="N30" s="1031"/>
      <c r="O30" s="1031"/>
      <c r="P30" s="1032"/>
      <c r="Q30" s="1038">
        <v>585</v>
      </c>
      <c r="R30" s="1039"/>
      <c r="S30" s="1039"/>
      <c r="T30" s="1039"/>
      <c r="U30" s="1039"/>
      <c r="V30" s="1039">
        <v>572</v>
      </c>
      <c r="W30" s="1039"/>
      <c r="X30" s="1039"/>
      <c r="Y30" s="1039"/>
      <c r="Z30" s="1039"/>
      <c r="AA30" s="1039">
        <v>13</v>
      </c>
      <c r="AB30" s="1039"/>
      <c r="AC30" s="1039"/>
      <c r="AD30" s="1039"/>
      <c r="AE30" s="1040"/>
      <c r="AF30" s="1035">
        <v>13</v>
      </c>
      <c r="AG30" s="1036"/>
      <c r="AH30" s="1036"/>
      <c r="AI30" s="1036"/>
      <c r="AJ30" s="1037"/>
      <c r="AK30" s="980">
        <v>120</v>
      </c>
      <c r="AL30" s="971"/>
      <c r="AM30" s="971"/>
      <c r="AN30" s="971"/>
      <c r="AO30" s="971"/>
      <c r="AP30" s="971" t="s">
        <v>542</v>
      </c>
      <c r="AQ30" s="971"/>
      <c r="AR30" s="971"/>
      <c r="AS30" s="971"/>
      <c r="AT30" s="971"/>
      <c r="AU30" s="971" t="s">
        <v>542</v>
      </c>
      <c r="AV30" s="971"/>
      <c r="AW30" s="971"/>
      <c r="AX30" s="971"/>
      <c r="AY30" s="971"/>
      <c r="AZ30" s="1041" t="s">
        <v>542</v>
      </c>
      <c r="BA30" s="1041"/>
      <c r="BB30" s="1041"/>
      <c r="BC30" s="1041"/>
      <c r="BD30" s="1041"/>
      <c r="BE30" s="972"/>
      <c r="BF30" s="972"/>
      <c r="BG30" s="972"/>
      <c r="BH30" s="972"/>
      <c r="BI30" s="973"/>
      <c r="BJ30" s="220"/>
      <c r="BK30" s="220"/>
      <c r="BL30" s="220"/>
      <c r="BM30" s="220"/>
      <c r="BN30" s="220"/>
      <c r="BO30" s="229"/>
      <c r="BP30" s="229"/>
      <c r="BQ30" s="226">
        <v>24</v>
      </c>
      <c r="BR30" s="227"/>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18"/>
    </row>
    <row r="31" spans="1:131" ht="26.25" customHeight="1" x14ac:dyDescent="0.15">
      <c r="A31" s="230">
        <v>4</v>
      </c>
      <c r="B31" s="1030" t="s">
        <v>391</v>
      </c>
      <c r="C31" s="1031"/>
      <c r="D31" s="1031"/>
      <c r="E31" s="1031"/>
      <c r="F31" s="1031"/>
      <c r="G31" s="1031"/>
      <c r="H31" s="1031"/>
      <c r="I31" s="1031"/>
      <c r="J31" s="1031"/>
      <c r="K31" s="1031"/>
      <c r="L31" s="1031"/>
      <c r="M31" s="1031"/>
      <c r="N31" s="1031"/>
      <c r="O31" s="1031"/>
      <c r="P31" s="1032"/>
      <c r="Q31" s="1038">
        <v>892</v>
      </c>
      <c r="R31" s="1039"/>
      <c r="S31" s="1039"/>
      <c r="T31" s="1039"/>
      <c r="U31" s="1039"/>
      <c r="V31" s="1039">
        <v>855</v>
      </c>
      <c r="W31" s="1039"/>
      <c r="X31" s="1039"/>
      <c r="Y31" s="1039"/>
      <c r="Z31" s="1039"/>
      <c r="AA31" s="1039">
        <v>37</v>
      </c>
      <c r="AB31" s="1039"/>
      <c r="AC31" s="1039"/>
      <c r="AD31" s="1039"/>
      <c r="AE31" s="1040"/>
      <c r="AF31" s="1035">
        <v>922</v>
      </c>
      <c r="AG31" s="1036"/>
      <c r="AH31" s="1036"/>
      <c r="AI31" s="1036"/>
      <c r="AJ31" s="1037"/>
      <c r="AK31" s="980">
        <v>41</v>
      </c>
      <c r="AL31" s="971"/>
      <c r="AM31" s="971"/>
      <c r="AN31" s="971"/>
      <c r="AO31" s="971"/>
      <c r="AP31" s="971">
        <v>2998</v>
      </c>
      <c r="AQ31" s="971"/>
      <c r="AR31" s="971"/>
      <c r="AS31" s="971"/>
      <c r="AT31" s="971"/>
      <c r="AU31" s="971">
        <v>561</v>
      </c>
      <c r="AV31" s="971"/>
      <c r="AW31" s="971"/>
      <c r="AX31" s="971"/>
      <c r="AY31" s="971"/>
      <c r="AZ31" s="1041" t="s">
        <v>542</v>
      </c>
      <c r="BA31" s="1041"/>
      <c r="BB31" s="1041"/>
      <c r="BC31" s="1041"/>
      <c r="BD31" s="1041"/>
      <c r="BE31" s="972" t="s">
        <v>392</v>
      </c>
      <c r="BF31" s="972"/>
      <c r="BG31" s="972"/>
      <c r="BH31" s="972"/>
      <c r="BI31" s="973"/>
      <c r="BJ31" s="220"/>
      <c r="BK31" s="220"/>
      <c r="BL31" s="220"/>
      <c r="BM31" s="220"/>
      <c r="BN31" s="220"/>
      <c r="BO31" s="229"/>
      <c r="BP31" s="229"/>
      <c r="BQ31" s="226">
        <v>25</v>
      </c>
      <c r="BR31" s="227"/>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18"/>
    </row>
    <row r="32" spans="1:131" ht="26.25" customHeight="1" x14ac:dyDescent="0.15">
      <c r="A32" s="230">
        <v>5</v>
      </c>
      <c r="B32" s="1030" t="s">
        <v>393</v>
      </c>
      <c r="C32" s="1031"/>
      <c r="D32" s="1031"/>
      <c r="E32" s="1031"/>
      <c r="F32" s="1031"/>
      <c r="G32" s="1031"/>
      <c r="H32" s="1031"/>
      <c r="I32" s="1031"/>
      <c r="J32" s="1031"/>
      <c r="K32" s="1031"/>
      <c r="L32" s="1031"/>
      <c r="M32" s="1031"/>
      <c r="N32" s="1031"/>
      <c r="O32" s="1031"/>
      <c r="P32" s="1032"/>
      <c r="Q32" s="1038">
        <v>2040</v>
      </c>
      <c r="R32" s="1039"/>
      <c r="S32" s="1039"/>
      <c r="T32" s="1039"/>
      <c r="U32" s="1039"/>
      <c r="V32" s="1039">
        <v>1923</v>
      </c>
      <c r="W32" s="1039"/>
      <c r="X32" s="1039"/>
      <c r="Y32" s="1039"/>
      <c r="Z32" s="1039"/>
      <c r="AA32" s="1039">
        <v>117</v>
      </c>
      <c r="AB32" s="1039"/>
      <c r="AC32" s="1039"/>
      <c r="AD32" s="1039"/>
      <c r="AE32" s="1040"/>
      <c r="AF32" s="1035">
        <v>83</v>
      </c>
      <c r="AG32" s="1036"/>
      <c r="AH32" s="1036"/>
      <c r="AI32" s="1036"/>
      <c r="AJ32" s="1037"/>
      <c r="AK32" s="980">
        <v>846</v>
      </c>
      <c r="AL32" s="971"/>
      <c r="AM32" s="971"/>
      <c r="AN32" s="971"/>
      <c r="AO32" s="971"/>
      <c r="AP32" s="971">
        <v>12479</v>
      </c>
      <c r="AQ32" s="971"/>
      <c r="AR32" s="971"/>
      <c r="AS32" s="971"/>
      <c r="AT32" s="971"/>
      <c r="AU32" s="971">
        <v>9709</v>
      </c>
      <c r="AV32" s="971"/>
      <c r="AW32" s="971"/>
      <c r="AX32" s="971"/>
      <c r="AY32" s="971"/>
      <c r="AZ32" s="1041" t="s">
        <v>542</v>
      </c>
      <c r="BA32" s="1041"/>
      <c r="BB32" s="1041"/>
      <c r="BC32" s="1041"/>
      <c r="BD32" s="1041"/>
      <c r="BE32" s="972" t="s">
        <v>392</v>
      </c>
      <c r="BF32" s="972"/>
      <c r="BG32" s="972"/>
      <c r="BH32" s="972"/>
      <c r="BI32" s="973"/>
      <c r="BJ32" s="220"/>
      <c r="BK32" s="220"/>
      <c r="BL32" s="220"/>
      <c r="BM32" s="220"/>
      <c r="BN32" s="220"/>
      <c r="BO32" s="229"/>
      <c r="BP32" s="229"/>
      <c r="BQ32" s="226">
        <v>26</v>
      </c>
      <c r="BR32" s="227"/>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18"/>
    </row>
    <row r="33" spans="1:131" ht="26.25" customHeight="1" x14ac:dyDescent="0.15">
      <c r="A33" s="230">
        <v>6</v>
      </c>
      <c r="B33" s="1030"/>
      <c r="C33" s="1031"/>
      <c r="D33" s="1031"/>
      <c r="E33" s="1031"/>
      <c r="F33" s="1031"/>
      <c r="G33" s="1031"/>
      <c r="H33" s="1031"/>
      <c r="I33" s="1031"/>
      <c r="J33" s="1031"/>
      <c r="K33" s="1031"/>
      <c r="L33" s="1031"/>
      <c r="M33" s="1031"/>
      <c r="N33" s="1031"/>
      <c r="O33" s="1031"/>
      <c r="P33" s="1032"/>
      <c r="Q33" s="1038"/>
      <c r="R33" s="1039"/>
      <c r="S33" s="1039"/>
      <c r="T33" s="1039"/>
      <c r="U33" s="1039"/>
      <c r="V33" s="1039"/>
      <c r="W33" s="1039"/>
      <c r="X33" s="1039"/>
      <c r="Y33" s="1039"/>
      <c r="Z33" s="1039"/>
      <c r="AA33" s="1039"/>
      <c r="AB33" s="1039"/>
      <c r="AC33" s="1039"/>
      <c r="AD33" s="1039"/>
      <c r="AE33" s="1040"/>
      <c r="AF33" s="1035"/>
      <c r="AG33" s="1036"/>
      <c r="AH33" s="1036"/>
      <c r="AI33" s="1036"/>
      <c r="AJ33" s="1037"/>
      <c r="AK33" s="980"/>
      <c r="AL33" s="971"/>
      <c r="AM33" s="971"/>
      <c r="AN33" s="971"/>
      <c r="AO33" s="971"/>
      <c r="AP33" s="971"/>
      <c r="AQ33" s="971"/>
      <c r="AR33" s="971"/>
      <c r="AS33" s="971"/>
      <c r="AT33" s="971"/>
      <c r="AU33" s="971"/>
      <c r="AV33" s="971"/>
      <c r="AW33" s="971"/>
      <c r="AX33" s="971"/>
      <c r="AY33" s="971"/>
      <c r="AZ33" s="1041"/>
      <c r="BA33" s="1041"/>
      <c r="BB33" s="1041"/>
      <c r="BC33" s="1041"/>
      <c r="BD33" s="1041"/>
      <c r="BE33" s="972"/>
      <c r="BF33" s="972"/>
      <c r="BG33" s="972"/>
      <c r="BH33" s="972"/>
      <c r="BI33" s="973"/>
      <c r="BJ33" s="220"/>
      <c r="BK33" s="220"/>
      <c r="BL33" s="220"/>
      <c r="BM33" s="220"/>
      <c r="BN33" s="220"/>
      <c r="BO33" s="229"/>
      <c r="BP33" s="229"/>
      <c r="BQ33" s="226">
        <v>27</v>
      </c>
      <c r="BR33" s="227"/>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18"/>
    </row>
    <row r="34" spans="1:131" ht="26.25" customHeight="1" x14ac:dyDescent="0.15">
      <c r="A34" s="230">
        <v>7</v>
      </c>
      <c r="B34" s="1030"/>
      <c r="C34" s="1031"/>
      <c r="D34" s="1031"/>
      <c r="E34" s="1031"/>
      <c r="F34" s="1031"/>
      <c r="G34" s="1031"/>
      <c r="H34" s="1031"/>
      <c r="I34" s="1031"/>
      <c r="J34" s="1031"/>
      <c r="K34" s="1031"/>
      <c r="L34" s="1031"/>
      <c r="M34" s="1031"/>
      <c r="N34" s="1031"/>
      <c r="O34" s="1031"/>
      <c r="P34" s="1032"/>
      <c r="Q34" s="1038"/>
      <c r="R34" s="1039"/>
      <c r="S34" s="1039"/>
      <c r="T34" s="1039"/>
      <c r="U34" s="1039"/>
      <c r="V34" s="1039"/>
      <c r="W34" s="1039"/>
      <c r="X34" s="1039"/>
      <c r="Y34" s="1039"/>
      <c r="Z34" s="1039"/>
      <c r="AA34" s="1039"/>
      <c r="AB34" s="1039"/>
      <c r="AC34" s="1039"/>
      <c r="AD34" s="1039"/>
      <c r="AE34" s="1040"/>
      <c r="AF34" s="1035"/>
      <c r="AG34" s="1036"/>
      <c r="AH34" s="1036"/>
      <c r="AI34" s="1036"/>
      <c r="AJ34" s="1037"/>
      <c r="AK34" s="980"/>
      <c r="AL34" s="971"/>
      <c r="AM34" s="971"/>
      <c r="AN34" s="971"/>
      <c r="AO34" s="971"/>
      <c r="AP34" s="971"/>
      <c r="AQ34" s="971"/>
      <c r="AR34" s="971"/>
      <c r="AS34" s="971"/>
      <c r="AT34" s="971"/>
      <c r="AU34" s="971"/>
      <c r="AV34" s="971"/>
      <c r="AW34" s="971"/>
      <c r="AX34" s="971"/>
      <c r="AY34" s="971"/>
      <c r="AZ34" s="1041"/>
      <c r="BA34" s="1041"/>
      <c r="BB34" s="1041"/>
      <c r="BC34" s="1041"/>
      <c r="BD34" s="1041"/>
      <c r="BE34" s="972"/>
      <c r="BF34" s="972"/>
      <c r="BG34" s="972"/>
      <c r="BH34" s="972"/>
      <c r="BI34" s="973"/>
      <c r="BJ34" s="220"/>
      <c r="BK34" s="220"/>
      <c r="BL34" s="220"/>
      <c r="BM34" s="220"/>
      <c r="BN34" s="220"/>
      <c r="BO34" s="229"/>
      <c r="BP34" s="229"/>
      <c r="BQ34" s="226">
        <v>28</v>
      </c>
      <c r="BR34" s="227"/>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18"/>
    </row>
    <row r="35" spans="1:131" ht="26.25" customHeight="1" x14ac:dyDescent="0.15">
      <c r="A35" s="230">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20"/>
      <c r="BK35" s="220"/>
      <c r="BL35" s="220"/>
      <c r="BM35" s="220"/>
      <c r="BN35" s="220"/>
      <c r="BO35" s="229"/>
      <c r="BP35" s="229"/>
      <c r="BQ35" s="226">
        <v>29</v>
      </c>
      <c r="BR35" s="227"/>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18"/>
    </row>
    <row r="36" spans="1:131" ht="26.25" customHeight="1" x14ac:dyDescent="0.15">
      <c r="A36" s="230">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20"/>
      <c r="BK36" s="220"/>
      <c r="BL36" s="220"/>
      <c r="BM36" s="220"/>
      <c r="BN36" s="220"/>
      <c r="BO36" s="229"/>
      <c r="BP36" s="229"/>
      <c r="BQ36" s="226">
        <v>30</v>
      </c>
      <c r="BR36" s="227"/>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18"/>
    </row>
    <row r="37" spans="1:131" ht="26.25" customHeight="1" x14ac:dyDescent="0.15">
      <c r="A37" s="230">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20"/>
      <c r="BK37" s="220"/>
      <c r="BL37" s="220"/>
      <c r="BM37" s="220"/>
      <c r="BN37" s="220"/>
      <c r="BO37" s="229"/>
      <c r="BP37" s="229"/>
      <c r="BQ37" s="226">
        <v>31</v>
      </c>
      <c r="BR37" s="227"/>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18"/>
    </row>
    <row r="38" spans="1:131" ht="26.25" customHeight="1" x14ac:dyDescent="0.15">
      <c r="A38" s="230">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20"/>
      <c r="BK38" s="220"/>
      <c r="BL38" s="220"/>
      <c r="BM38" s="220"/>
      <c r="BN38" s="220"/>
      <c r="BO38" s="229"/>
      <c r="BP38" s="229"/>
      <c r="BQ38" s="226">
        <v>32</v>
      </c>
      <c r="BR38" s="227"/>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18"/>
    </row>
    <row r="39" spans="1:131" ht="26.25" customHeight="1" x14ac:dyDescent="0.15">
      <c r="A39" s="230">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20"/>
      <c r="BK39" s="220"/>
      <c r="BL39" s="220"/>
      <c r="BM39" s="220"/>
      <c r="BN39" s="220"/>
      <c r="BO39" s="229"/>
      <c r="BP39" s="229"/>
      <c r="BQ39" s="226">
        <v>33</v>
      </c>
      <c r="BR39" s="227"/>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18"/>
    </row>
    <row r="40" spans="1:131" ht="26.25" customHeight="1" x14ac:dyDescent="0.15">
      <c r="A40" s="226">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20"/>
      <c r="BK40" s="220"/>
      <c r="BL40" s="220"/>
      <c r="BM40" s="220"/>
      <c r="BN40" s="220"/>
      <c r="BO40" s="229"/>
      <c r="BP40" s="229"/>
      <c r="BQ40" s="226">
        <v>34</v>
      </c>
      <c r="BR40" s="227"/>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18"/>
    </row>
    <row r="41" spans="1:131" ht="26.25" customHeight="1" x14ac:dyDescent="0.15">
      <c r="A41" s="226">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20"/>
      <c r="BK41" s="220"/>
      <c r="BL41" s="220"/>
      <c r="BM41" s="220"/>
      <c r="BN41" s="220"/>
      <c r="BO41" s="229"/>
      <c r="BP41" s="229"/>
      <c r="BQ41" s="226">
        <v>35</v>
      </c>
      <c r="BR41" s="227"/>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18"/>
    </row>
    <row r="42" spans="1:131" ht="26.25" customHeight="1" x14ac:dyDescent="0.15">
      <c r="A42" s="226">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20"/>
      <c r="BK42" s="220"/>
      <c r="BL42" s="220"/>
      <c r="BM42" s="220"/>
      <c r="BN42" s="220"/>
      <c r="BO42" s="229"/>
      <c r="BP42" s="229"/>
      <c r="BQ42" s="226">
        <v>36</v>
      </c>
      <c r="BR42" s="227"/>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18"/>
    </row>
    <row r="43" spans="1:131" ht="26.25" customHeight="1" x14ac:dyDescent="0.15">
      <c r="A43" s="226">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20"/>
      <c r="BK43" s="220"/>
      <c r="BL43" s="220"/>
      <c r="BM43" s="220"/>
      <c r="BN43" s="220"/>
      <c r="BO43" s="229"/>
      <c r="BP43" s="229"/>
      <c r="BQ43" s="226">
        <v>37</v>
      </c>
      <c r="BR43" s="227"/>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18"/>
    </row>
    <row r="44" spans="1:131" ht="26.25" customHeight="1" x14ac:dyDescent="0.15">
      <c r="A44" s="226">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20"/>
      <c r="BK44" s="220"/>
      <c r="BL44" s="220"/>
      <c r="BM44" s="220"/>
      <c r="BN44" s="220"/>
      <c r="BO44" s="229"/>
      <c r="BP44" s="229"/>
      <c r="BQ44" s="226">
        <v>38</v>
      </c>
      <c r="BR44" s="227"/>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18"/>
    </row>
    <row r="45" spans="1:131" ht="26.25" customHeight="1" x14ac:dyDescent="0.15">
      <c r="A45" s="226">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20"/>
      <c r="BK45" s="220"/>
      <c r="BL45" s="220"/>
      <c r="BM45" s="220"/>
      <c r="BN45" s="220"/>
      <c r="BO45" s="229"/>
      <c r="BP45" s="229"/>
      <c r="BQ45" s="226">
        <v>39</v>
      </c>
      <c r="BR45" s="227"/>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18"/>
    </row>
    <row r="46" spans="1:131" ht="26.25" customHeight="1" x14ac:dyDescent="0.15">
      <c r="A46" s="226">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20"/>
      <c r="BK46" s="220"/>
      <c r="BL46" s="220"/>
      <c r="BM46" s="220"/>
      <c r="BN46" s="220"/>
      <c r="BO46" s="229"/>
      <c r="BP46" s="229"/>
      <c r="BQ46" s="226">
        <v>40</v>
      </c>
      <c r="BR46" s="227"/>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18"/>
    </row>
    <row r="47" spans="1:131" ht="26.25" customHeight="1" x14ac:dyDescent="0.15">
      <c r="A47" s="226">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20"/>
      <c r="BK47" s="220"/>
      <c r="BL47" s="220"/>
      <c r="BM47" s="220"/>
      <c r="BN47" s="220"/>
      <c r="BO47" s="229"/>
      <c r="BP47" s="229"/>
      <c r="BQ47" s="226">
        <v>41</v>
      </c>
      <c r="BR47" s="227"/>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18"/>
    </row>
    <row r="48" spans="1:131" ht="26.25" customHeight="1" x14ac:dyDescent="0.15">
      <c r="A48" s="226">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20"/>
      <c r="BK48" s="220"/>
      <c r="BL48" s="220"/>
      <c r="BM48" s="220"/>
      <c r="BN48" s="220"/>
      <c r="BO48" s="229"/>
      <c r="BP48" s="229"/>
      <c r="BQ48" s="226">
        <v>42</v>
      </c>
      <c r="BR48" s="227"/>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18"/>
    </row>
    <row r="49" spans="1:131" ht="26.25" customHeight="1" x14ac:dyDescent="0.15">
      <c r="A49" s="226">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20"/>
      <c r="BK49" s="220"/>
      <c r="BL49" s="220"/>
      <c r="BM49" s="220"/>
      <c r="BN49" s="220"/>
      <c r="BO49" s="229"/>
      <c r="BP49" s="229"/>
      <c r="BQ49" s="226">
        <v>43</v>
      </c>
      <c r="BR49" s="227"/>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18"/>
    </row>
    <row r="50" spans="1:131" ht="26.25" customHeight="1" x14ac:dyDescent="0.15">
      <c r="A50" s="226">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20"/>
      <c r="BK50" s="220"/>
      <c r="BL50" s="220"/>
      <c r="BM50" s="220"/>
      <c r="BN50" s="220"/>
      <c r="BO50" s="229"/>
      <c r="BP50" s="229"/>
      <c r="BQ50" s="226">
        <v>44</v>
      </c>
      <c r="BR50" s="227"/>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18"/>
    </row>
    <row r="51" spans="1:131" ht="26.25" customHeight="1" x14ac:dyDescent="0.15">
      <c r="A51" s="226">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20"/>
      <c r="BK51" s="220"/>
      <c r="BL51" s="220"/>
      <c r="BM51" s="220"/>
      <c r="BN51" s="220"/>
      <c r="BO51" s="229"/>
      <c r="BP51" s="229"/>
      <c r="BQ51" s="226">
        <v>45</v>
      </c>
      <c r="BR51" s="227"/>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18"/>
    </row>
    <row r="52" spans="1:131" ht="26.25" customHeight="1" x14ac:dyDescent="0.15">
      <c r="A52" s="226">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20"/>
      <c r="BK52" s="220"/>
      <c r="BL52" s="220"/>
      <c r="BM52" s="220"/>
      <c r="BN52" s="220"/>
      <c r="BO52" s="229"/>
      <c r="BP52" s="229"/>
      <c r="BQ52" s="226">
        <v>46</v>
      </c>
      <c r="BR52" s="227"/>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18"/>
    </row>
    <row r="53" spans="1:131" ht="26.25" customHeight="1" x14ac:dyDescent="0.15">
      <c r="A53" s="226">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20"/>
      <c r="BK53" s="220"/>
      <c r="BL53" s="220"/>
      <c r="BM53" s="220"/>
      <c r="BN53" s="220"/>
      <c r="BO53" s="229"/>
      <c r="BP53" s="229"/>
      <c r="BQ53" s="226">
        <v>47</v>
      </c>
      <c r="BR53" s="227"/>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18"/>
    </row>
    <row r="54" spans="1:131" ht="26.25" customHeight="1" x14ac:dyDescent="0.15">
      <c r="A54" s="226">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20"/>
      <c r="BK54" s="220"/>
      <c r="BL54" s="220"/>
      <c r="BM54" s="220"/>
      <c r="BN54" s="220"/>
      <c r="BO54" s="229"/>
      <c r="BP54" s="229"/>
      <c r="BQ54" s="226">
        <v>48</v>
      </c>
      <c r="BR54" s="227"/>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18"/>
    </row>
    <row r="55" spans="1:131" ht="26.25" customHeight="1" x14ac:dyDescent="0.15">
      <c r="A55" s="226">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20"/>
      <c r="BK55" s="220"/>
      <c r="BL55" s="220"/>
      <c r="BM55" s="220"/>
      <c r="BN55" s="220"/>
      <c r="BO55" s="229"/>
      <c r="BP55" s="229"/>
      <c r="BQ55" s="226">
        <v>49</v>
      </c>
      <c r="BR55" s="227"/>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18"/>
    </row>
    <row r="56" spans="1:131" ht="26.25" customHeight="1" x14ac:dyDescent="0.15">
      <c r="A56" s="226">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20"/>
      <c r="BK56" s="220"/>
      <c r="BL56" s="220"/>
      <c r="BM56" s="220"/>
      <c r="BN56" s="220"/>
      <c r="BO56" s="229"/>
      <c r="BP56" s="229"/>
      <c r="BQ56" s="226">
        <v>50</v>
      </c>
      <c r="BR56" s="227"/>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18"/>
    </row>
    <row r="57" spans="1:131" ht="26.25" customHeight="1" x14ac:dyDescent="0.15">
      <c r="A57" s="226">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20"/>
      <c r="BK57" s="220"/>
      <c r="BL57" s="220"/>
      <c r="BM57" s="220"/>
      <c r="BN57" s="220"/>
      <c r="BO57" s="229"/>
      <c r="BP57" s="229"/>
      <c r="BQ57" s="226">
        <v>51</v>
      </c>
      <c r="BR57" s="227"/>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18"/>
    </row>
    <row r="58" spans="1:131" ht="26.25" customHeight="1" x14ac:dyDescent="0.15">
      <c r="A58" s="226">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20"/>
      <c r="BK58" s="220"/>
      <c r="BL58" s="220"/>
      <c r="BM58" s="220"/>
      <c r="BN58" s="220"/>
      <c r="BO58" s="229"/>
      <c r="BP58" s="229"/>
      <c r="BQ58" s="226">
        <v>52</v>
      </c>
      <c r="BR58" s="227"/>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18"/>
    </row>
    <row r="59" spans="1:131" ht="26.25" customHeight="1" x14ac:dyDescent="0.15">
      <c r="A59" s="226">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20"/>
      <c r="BK59" s="220"/>
      <c r="BL59" s="220"/>
      <c r="BM59" s="220"/>
      <c r="BN59" s="220"/>
      <c r="BO59" s="229"/>
      <c r="BP59" s="229"/>
      <c r="BQ59" s="226">
        <v>53</v>
      </c>
      <c r="BR59" s="227"/>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18"/>
    </row>
    <row r="60" spans="1:131" ht="26.25" customHeight="1" x14ac:dyDescent="0.15">
      <c r="A60" s="226">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20"/>
      <c r="BK60" s="220"/>
      <c r="BL60" s="220"/>
      <c r="BM60" s="220"/>
      <c r="BN60" s="220"/>
      <c r="BO60" s="229"/>
      <c r="BP60" s="229"/>
      <c r="BQ60" s="226">
        <v>54</v>
      </c>
      <c r="BR60" s="227"/>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18"/>
    </row>
    <row r="61" spans="1:131" ht="26.25" customHeight="1" thickBot="1" x14ac:dyDescent="0.2">
      <c r="A61" s="226">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20"/>
      <c r="BK61" s="220"/>
      <c r="BL61" s="220"/>
      <c r="BM61" s="220"/>
      <c r="BN61" s="220"/>
      <c r="BO61" s="229"/>
      <c r="BP61" s="229"/>
      <c r="BQ61" s="226">
        <v>55</v>
      </c>
      <c r="BR61" s="227"/>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18"/>
    </row>
    <row r="62" spans="1:131" ht="26.25" customHeight="1" x14ac:dyDescent="0.15">
      <c r="A62" s="226">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394</v>
      </c>
      <c r="BK62" s="1028"/>
      <c r="BL62" s="1028"/>
      <c r="BM62" s="1028"/>
      <c r="BN62" s="1029"/>
      <c r="BO62" s="229"/>
      <c r="BP62" s="229"/>
      <c r="BQ62" s="226">
        <v>56</v>
      </c>
      <c r="BR62" s="227"/>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18"/>
    </row>
    <row r="63" spans="1:131" ht="26.25" customHeight="1" thickBot="1" x14ac:dyDescent="0.2">
      <c r="A63" s="228" t="s">
        <v>376</v>
      </c>
      <c r="B63" s="937" t="s">
        <v>395</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1129</v>
      </c>
      <c r="AG63" s="959"/>
      <c r="AH63" s="959"/>
      <c r="AI63" s="959"/>
      <c r="AJ63" s="1022"/>
      <c r="AK63" s="1023"/>
      <c r="AL63" s="963"/>
      <c r="AM63" s="963"/>
      <c r="AN63" s="963"/>
      <c r="AO63" s="963"/>
      <c r="AP63" s="959">
        <v>15477</v>
      </c>
      <c r="AQ63" s="959"/>
      <c r="AR63" s="959"/>
      <c r="AS63" s="959"/>
      <c r="AT63" s="959"/>
      <c r="AU63" s="959">
        <v>10270</v>
      </c>
      <c r="AV63" s="959"/>
      <c r="AW63" s="959"/>
      <c r="AX63" s="959"/>
      <c r="AY63" s="959"/>
      <c r="AZ63" s="1017"/>
      <c r="BA63" s="1017"/>
      <c r="BB63" s="1017"/>
      <c r="BC63" s="1017"/>
      <c r="BD63" s="1017"/>
      <c r="BE63" s="960"/>
      <c r="BF63" s="960"/>
      <c r="BG63" s="960"/>
      <c r="BH63" s="960"/>
      <c r="BI63" s="961"/>
      <c r="BJ63" s="1018" t="s">
        <v>122</v>
      </c>
      <c r="BK63" s="953"/>
      <c r="BL63" s="953"/>
      <c r="BM63" s="953"/>
      <c r="BN63" s="1019"/>
      <c r="BO63" s="229"/>
      <c r="BP63" s="229"/>
      <c r="BQ63" s="226">
        <v>57</v>
      </c>
      <c r="BR63" s="227"/>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18"/>
    </row>
    <row r="65" spans="1:131" ht="26.25" customHeight="1" thickBot="1" x14ac:dyDescent="0.2">
      <c r="A65" s="220" t="s">
        <v>396</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18"/>
    </row>
    <row r="66" spans="1:131" ht="26.25" customHeight="1" x14ac:dyDescent="0.15">
      <c r="A66" s="995" t="s">
        <v>397</v>
      </c>
      <c r="B66" s="996"/>
      <c r="C66" s="996"/>
      <c r="D66" s="996"/>
      <c r="E66" s="996"/>
      <c r="F66" s="996"/>
      <c r="G66" s="996"/>
      <c r="H66" s="996"/>
      <c r="I66" s="996"/>
      <c r="J66" s="996"/>
      <c r="K66" s="996"/>
      <c r="L66" s="996"/>
      <c r="M66" s="996"/>
      <c r="N66" s="996"/>
      <c r="O66" s="996"/>
      <c r="P66" s="997"/>
      <c r="Q66" s="1001" t="s">
        <v>380</v>
      </c>
      <c r="R66" s="1002"/>
      <c r="S66" s="1002"/>
      <c r="T66" s="1002"/>
      <c r="U66" s="1003"/>
      <c r="V66" s="1001" t="s">
        <v>381</v>
      </c>
      <c r="W66" s="1002"/>
      <c r="X66" s="1002"/>
      <c r="Y66" s="1002"/>
      <c r="Z66" s="1003"/>
      <c r="AA66" s="1001" t="s">
        <v>382</v>
      </c>
      <c r="AB66" s="1002"/>
      <c r="AC66" s="1002"/>
      <c r="AD66" s="1002"/>
      <c r="AE66" s="1003"/>
      <c r="AF66" s="1007" t="s">
        <v>383</v>
      </c>
      <c r="AG66" s="1008"/>
      <c r="AH66" s="1008"/>
      <c r="AI66" s="1008"/>
      <c r="AJ66" s="1009"/>
      <c r="AK66" s="1001" t="s">
        <v>384</v>
      </c>
      <c r="AL66" s="996"/>
      <c r="AM66" s="996"/>
      <c r="AN66" s="996"/>
      <c r="AO66" s="997"/>
      <c r="AP66" s="1001" t="s">
        <v>385</v>
      </c>
      <c r="AQ66" s="1002"/>
      <c r="AR66" s="1002"/>
      <c r="AS66" s="1002"/>
      <c r="AT66" s="1003"/>
      <c r="AU66" s="1001" t="s">
        <v>398</v>
      </c>
      <c r="AV66" s="1002"/>
      <c r="AW66" s="1002"/>
      <c r="AX66" s="1002"/>
      <c r="AY66" s="1003"/>
      <c r="AZ66" s="1001" t="s">
        <v>364</v>
      </c>
      <c r="BA66" s="1002"/>
      <c r="BB66" s="1002"/>
      <c r="BC66" s="1002"/>
      <c r="BD66" s="1015"/>
      <c r="BE66" s="229"/>
      <c r="BF66" s="229"/>
      <c r="BG66" s="229"/>
      <c r="BH66" s="229"/>
      <c r="BI66" s="229"/>
      <c r="BJ66" s="229"/>
      <c r="BK66" s="229"/>
      <c r="BL66" s="229"/>
      <c r="BM66" s="229"/>
      <c r="BN66" s="229"/>
      <c r="BO66" s="229"/>
      <c r="BP66" s="229"/>
      <c r="BQ66" s="226">
        <v>60</v>
      </c>
      <c r="BR66" s="231"/>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18"/>
    </row>
    <row r="67" spans="1:131" ht="26.25" customHeight="1" thickBot="1" x14ac:dyDescent="0.2">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29"/>
      <c r="BF67" s="229"/>
      <c r="BG67" s="229"/>
      <c r="BH67" s="229"/>
      <c r="BI67" s="229"/>
      <c r="BJ67" s="229"/>
      <c r="BK67" s="229"/>
      <c r="BL67" s="229"/>
      <c r="BM67" s="229"/>
      <c r="BN67" s="229"/>
      <c r="BO67" s="229"/>
      <c r="BP67" s="229"/>
      <c r="BQ67" s="226">
        <v>61</v>
      </c>
      <c r="BR67" s="231"/>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18"/>
    </row>
    <row r="68" spans="1:131" ht="26.25" customHeight="1" thickTop="1" x14ac:dyDescent="0.15">
      <c r="A68" s="224">
        <v>1</v>
      </c>
      <c r="B68" s="985" t="s">
        <v>543</v>
      </c>
      <c r="C68" s="986"/>
      <c r="D68" s="986"/>
      <c r="E68" s="986"/>
      <c r="F68" s="986"/>
      <c r="G68" s="986"/>
      <c r="H68" s="986"/>
      <c r="I68" s="986"/>
      <c r="J68" s="986"/>
      <c r="K68" s="986"/>
      <c r="L68" s="986"/>
      <c r="M68" s="986"/>
      <c r="N68" s="986"/>
      <c r="O68" s="986"/>
      <c r="P68" s="987"/>
      <c r="Q68" s="988">
        <v>3712</v>
      </c>
      <c r="R68" s="982"/>
      <c r="S68" s="982"/>
      <c r="T68" s="982"/>
      <c r="U68" s="982"/>
      <c r="V68" s="982">
        <v>3275</v>
      </c>
      <c r="W68" s="982"/>
      <c r="X68" s="982"/>
      <c r="Y68" s="982"/>
      <c r="Z68" s="982"/>
      <c r="AA68" s="982">
        <v>437</v>
      </c>
      <c r="AB68" s="982"/>
      <c r="AC68" s="982"/>
      <c r="AD68" s="982"/>
      <c r="AE68" s="982"/>
      <c r="AF68" s="982">
        <v>437</v>
      </c>
      <c r="AG68" s="982"/>
      <c r="AH68" s="982"/>
      <c r="AI68" s="982"/>
      <c r="AJ68" s="982"/>
      <c r="AK68" s="982">
        <v>64</v>
      </c>
      <c r="AL68" s="982"/>
      <c r="AM68" s="982"/>
      <c r="AN68" s="982"/>
      <c r="AO68" s="982"/>
      <c r="AP68" s="982" t="s">
        <v>486</v>
      </c>
      <c r="AQ68" s="982"/>
      <c r="AR68" s="982"/>
      <c r="AS68" s="982"/>
      <c r="AT68" s="982"/>
      <c r="AU68" s="982" t="s">
        <v>486</v>
      </c>
      <c r="AV68" s="982"/>
      <c r="AW68" s="982"/>
      <c r="AX68" s="982"/>
      <c r="AY68" s="982"/>
      <c r="AZ68" s="983"/>
      <c r="BA68" s="983"/>
      <c r="BB68" s="983"/>
      <c r="BC68" s="983"/>
      <c r="BD68" s="984"/>
      <c r="BE68" s="229"/>
      <c r="BF68" s="229"/>
      <c r="BG68" s="229"/>
      <c r="BH68" s="229"/>
      <c r="BI68" s="229"/>
      <c r="BJ68" s="229"/>
      <c r="BK68" s="229"/>
      <c r="BL68" s="229"/>
      <c r="BM68" s="229"/>
      <c r="BN68" s="229"/>
      <c r="BO68" s="229"/>
      <c r="BP68" s="229"/>
      <c r="BQ68" s="226">
        <v>62</v>
      </c>
      <c r="BR68" s="231"/>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18"/>
    </row>
    <row r="69" spans="1:131" ht="26.25" customHeight="1" x14ac:dyDescent="0.15">
      <c r="A69" s="226">
        <v>2</v>
      </c>
      <c r="B69" s="974" t="s">
        <v>544</v>
      </c>
      <c r="C69" s="975"/>
      <c r="D69" s="975"/>
      <c r="E69" s="975"/>
      <c r="F69" s="975"/>
      <c r="G69" s="975"/>
      <c r="H69" s="975"/>
      <c r="I69" s="975"/>
      <c r="J69" s="975"/>
      <c r="K69" s="975"/>
      <c r="L69" s="975"/>
      <c r="M69" s="975"/>
      <c r="N69" s="975"/>
      <c r="O69" s="975"/>
      <c r="P69" s="976"/>
      <c r="Q69" s="977">
        <v>80</v>
      </c>
      <c r="R69" s="971"/>
      <c r="S69" s="971"/>
      <c r="T69" s="971"/>
      <c r="U69" s="971"/>
      <c r="V69" s="971">
        <v>77</v>
      </c>
      <c r="W69" s="971"/>
      <c r="X69" s="971"/>
      <c r="Y69" s="971"/>
      <c r="Z69" s="971"/>
      <c r="AA69" s="971">
        <v>2</v>
      </c>
      <c r="AB69" s="971"/>
      <c r="AC69" s="971"/>
      <c r="AD69" s="971"/>
      <c r="AE69" s="971"/>
      <c r="AF69" s="971">
        <v>2</v>
      </c>
      <c r="AG69" s="971"/>
      <c r="AH69" s="971"/>
      <c r="AI69" s="971"/>
      <c r="AJ69" s="971"/>
      <c r="AK69" s="971" t="s">
        <v>553</v>
      </c>
      <c r="AL69" s="971"/>
      <c r="AM69" s="971"/>
      <c r="AN69" s="971"/>
      <c r="AO69" s="971"/>
      <c r="AP69" s="971" t="s">
        <v>486</v>
      </c>
      <c r="AQ69" s="971"/>
      <c r="AR69" s="971"/>
      <c r="AS69" s="971"/>
      <c r="AT69" s="971"/>
      <c r="AU69" s="971" t="s">
        <v>486</v>
      </c>
      <c r="AV69" s="971"/>
      <c r="AW69" s="971"/>
      <c r="AX69" s="971"/>
      <c r="AY69" s="971"/>
      <c r="AZ69" s="972"/>
      <c r="BA69" s="972"/>
      <c r="BB69" s="972"/>
      <c r="BC69" s="972"/>
      <c r="BD69" s="973"/>
      <c r="BE69" s="229"/>
      <c r="BF69" s="229"/>
      <c r="BG69" s="229"/>
      <c r="BH69" s="229"/>
      <c r="BI69" s="229"/>
      <c r="BJ69" s="229"/>
      <c r="BK69" s="229"/>
      <c r="BL69" s="229"/>
      <c r="BM69" s="229"/>
      <c r="BN69" s="229"/>
      <c r="BO69" s="229"/>
      <c r="BP69" s="229"/>
      <c r="BQ69" s="226">
        <v>63</v>
      </c>
      <c r="BR69" s="231"/>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18"/>
    </row>
    <row r="70" spans="1:131" ht="26.25" customHeight="1" x14ac:dyDescent="0.15">
      <c r="A70" s="226">
        <v>3</v>
      </c>
      <c r="B70" s="974" t="s">
        <v>545</v>
      </c>
      <c r="C70" s="975"/>
      <c r="D70" s="975"/>
      <c r="E70" s="975"/>
      <c r="F70" s="975"/>
      <c r="G70" s="975"/>
      <c r="H70" s="975"/>
      <c r="I70" s="975"/>
      <c r="J70" s="975"/>
      <c r="K70" s="975"/>
      <c r="L70" s="975"/>
      <c r="M70" s="975"/>
      <c r="N70" s="975"/>
      <c r="O70" s="975"/>
      <c r="P70" s="976"/>
      <c r="Q70" s="977">
        <v>171</v>
      </c>
      <c r="R70" s="971"/>
      <c r="S70" s="971"/>
      <c r="T70" s="971"/>
      <c r="U70" s="971"/>
      <c r="V70" s="971">
        <v>154</v>
      </c>
      <c r="W70" s="971"/>
      <c r="X70" s="971"/>
      <c r="Y70" s="971"/>
      <c r="Z70" s="971"/>
      <c r="AA70" s="971">
        <v>16</v>
      </c>
      <c r="AB70" s="971"/>
      <c r="AC70" s="971"/>
      <c r="AD70" s="971"/>
      <c r="AE70" s="971"/>
      <c r="AF70" s="971">
        <v>16</v>
      </c>
      <c r="AG70" s="971"/>
      <c r="AH70" s="971"/>
      <c r="AI70" s="971"/>
      <c r="AJ70" s="971"/>
      <c r="AK70" s="971" t="s">
        <v>553</v>
      </c>
      <c r="AL70" s="971"/>
      <c r="AM70" s="971"/>
      <c r="AN70" s="971"/>
      <c r="AO70" s="971"/>
      <c r="AP70" s="971" t="s">
        <v>486</v>
      </c>
      <c r="AQ70" s="971"/>
      <c r="AR70" s="971"/>
      <c r="AS70" s="971"/>
      <c r="AT70" s="971"/>
      <c r="AU70" s="971" t="s">
        <v>486</v>
      </c>
      <c r="AV70" s="971"/>
      <c r="AW70" s="971"/>
      <c r="AX70" s="971"/>
      <c r="AY70" s="971"/>
      <c r="AZ70" s="972"/>
      <c r="BA70" s="972"/>
      <c r="BB70" s="972"/>
      <c r="BC70" s="972"/>
      <c r="BD70" s="973"/>
      <c r="BE70" s="229"/>
      <c r="BF70" s="229"/>
      <c r="BG70" s="229"/>
      <c r="BH70" s="229"/>
      <c r="BI70" s="229"/>
      <c r="BJ70" s="229"/>
      <c r="BK70" s="229"/>
      <c r="BL70" s="229"/>
      <c r="BM70" s="229"/>
      <c r="BN70" s="229"/>
      <c r="BO70" s="229"/>
      <c r="BP70" s="229"/>
      <c r="BQ70" s="226">
        <v>64</v>
      </c>
      <c r="BR70" s="231"/>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18"/>
    </row>
    <row r="71" spans="1:131" ht="26.25" customHeight="1" x14ac:dyDescent="0.15">
      <c r="A71" s="226">
        <v>4</v>
      </c>
      <c r="B71" s="974" t="s">
        <v>546</v>
      </c>
      <c r="C71" s="975"/>
      <c r="D71" s="975"/>
      <c r="E71" s="975"/>
      <c r="F71" s="975"/>
      <c r="G71" s="975"/>
      <c r="H71" s="975"/>
      <c r="I71" s="975"/>
      <c r="J71" s="975"/>
      <c r="K71" s="975"/>
      <c r="L71" s="975"/>
      <c r="M71" s="975"/>
      <c r="N71" s="975"/>
      <c r="O71" s="975"/>
      <c r="P71" s="976"/>
      <c r="Q71" s="977">
        <v>196156</v>
      </c>
      <c r="R71" s="971"/>
      <c r="S71" s="971"/>
      <c r="T71" s="971"/>
      <c r="U71" s="971"/>
      <c r="V71" s="971">
        <v>192212</v>
      </c>
      <c r="W71" s="971"/>
      <c r="X71" s="971"/>
      <c r="Y71" s="971"/>
      <c r="Z71" s="971"/>
      <c r="AA71" s="971">
        <v>3944</v>
      </c>
      <c r="AB71" s="971"/>
      <c r="AC71" s="971"/>
      <c r="AD71" s="971"/>
      <c r="AE71" s="971"/>
      <c r="AF71" s="971">
        <v>3944</v>
      </c>
      <c r="AG71" s="971"/>
      <c r="AH71" s="971"/>
      <c r="AI71" s="971"/>
      <c r="AJ71" s="971"/>
      <c r="AK71" s="971">
        <v>1663</v>
      </c>
      <c r="AL71" s="971"/>
      <c r="AM71" s="971"/>
      <c r="AN71" s="971"/>
      <c r="AO71" s="971"/>
      <c r="AP71" s="971" t="s">
        <v>486</v>
      </c>
      <c r="AQ71" s="971"/>
      <c r="AR71" s="971"/>
      <c r="AS71" s="971"/>
      <c r="AT71" s="971"/>
      <c r="AU71" s="971" t="s">
        <v>486</v>
      </c>
      <c r="AV71" s="971"/>
      <c r="AW71" s="971"/>
      <c r="AX71" s="971"/>
      <c r="AY71" s="971"/>
      <c r="AZ71" s="972"/>
      <c r="BA71" s="972"/>
      <c r="BB71" s="972"/>
      <c r="BC71" s="972"/>
      <c r="BD71" s="973"/>
      <c r="BE71" s="229"/>
      <c r="BF71" s="229"/>
      <c r="BG71" s="229"/>
      <c r="BH71" s="229"/>
      <c r="BI71" s="229"/>
      <c r="BJ71" s="229"/>
      <c r="BK71" s="229"/>
      <c r="BL71" s="229"/>
      <c r="BM71" s="229"/>
      <c r="BN71" s="229"/>
      <c r="BO71" s="229"/>
      <c r="BP71" s="229"/>
      <c r="BQ71" s="226">
        <v>65</v>
      </c>
      <c r="BR71" s="231"/>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18"/>
    </row>
    <row r="72" spans="1:131" ht="26.25" customHeight="1" x14ac:dyDescent="0.15">
      <c r="A72" s="226">
        <v>5</v>
      </c>
      <c r="B72" s="974" t="s">
        <v>547</v>
      </c>
      <c r="C72" s="975"/>
      <c r="D72" s="975"/>
      <c r="E72" s="975"/>
      <c r="F72" s="975"/>
      <c r="G72" s="975"/>
      <c r="H72" s="975"/>
      <c r="I72" s="975"/>
      <c r="J72" s="975"/>
      <c r="K72" s="975"/>
      <c r="L72" s="975"/>
      <c r="M72" s="975"/>
      <c r="N72" s="975"/>
      <c r="O72" s="975"/>
      <c r="P72" s="976"/>
      <c r="Q72" s="977">
        <v>5022</v>
      </c>
      <c r="R72" s="971"/>
      <c r="S72" s="971"/>
      <c r="T72" s="971"/>
      <c r="U72" s="971"/>
      <c r="V72" s="971">
        <v>4888</v>
      </c>
      <c r="W72" s="971"/>
      <c r="X72" s="971"/>
      <c r="Y72" s="971"/>
      <c r="Z72" s="971"/>
      <c r="AA72" s="971">
        <v>134</v>
      </c>
      <c r="AB72" s="971"/>
      <c r="AC72" s="971"/>
      <c r="AD72" s="971"/>
      <c r="AE72" s="971"/>
      <c r="AF72" s="971">
        <v>134</v>
      </c>
      <c r="AG72" s="971"/>
      <c r="AH72" s="971"/>
      <c r="AI72" s="971"/>
      <c r="AJ72" s="971"/>
      <c r="AK72" s="971">
        <v>167</v>
      </c>
      <c r="AL72" s="971"/>
      <c r="AM72" s="971"/>
      <c r="AN72" s="971"/>
      <c r="AO72" s="971"/>
      <c r="AP72" s="971">
        <v>2326</v>
      </c>
      <c r="AQ72" s="971"/>
      <c r="AR72" s="971"/>
      <c r="AS72" s="971"/>
      <c r="AT72" s="971"/>
      <c r="AU72" s="971">
        <v>514</v>
      </c>
      <c r="AV72" s="971"/>
      <c r="AW72" s="971"/>
      <c r="AX72" s="971"/>
      <c r="AY72" s="971"/>
      <c r="AZ72" s="972"/>
      <c r="BA72" s="972"/>
      <c r="BB72" s="972"/>
      <c r="BC72" s="972"/>
      <c r="BD72" s="973"/>
      <c r="BE72" s="229"/>
      <c r="BF72" s="229"/>
      <c r="BG72" s="229"/>
      <c r="BH72" s="229"/>
      <c r="BI72" s="229"/>
      <c r="BJ72" s="229"/>
      <c r="BK72" s="229"/>
      <c r="BL72" s="229"/>
      <c r="BM72" s="229"/>
      <c r="BN72" s="229"/>
      <c r="BO72" s="229"/>
      <c r="BP72" s="229"/>
      <c r="BQ72" s="226">
        <v>66</v>
      </c>
      <c r="BR72" s="231"/>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18"/>
    </row>
    <row r="73" spans="1:131" ht="26.25" customHeight="1" x14ac:dyDescent="0.15">
      <c r="A73" s="226">
        <v>6</v>
      </c>
      <c r="B73" s="974" t="s">
        <v>548</v>
      </c>
      <c r="C73" s="975"/>
      <c r="D73" s="975"/>
      <c r="E73" s="975"/>
      <c r="F73" s="975"/>
      <c r="G73" s="975"/>
      <c r="H73" s="975"/>
      <c r="I73" s="975"/>
      <c r="J73" s="975"/>
      <c r="K73" s="975"/>
      <c r="L73" s="975"/>
      <c r="M73" s="975"/>
      <c r="N73" s="975"/>
      <c r="O73" s="975"/>
      <c r="P73" s="976"/>
      <c r="Q73" s="977">
        <v>5230</v>
      </c>
      <c r="R73" s="971"/>
      <c r="S73" s="971"/>
      <c r="T73" s="971"/>
      <c r="U73" s="971"/>
      <c r="V73" s="971">
        <v>5080</v>
      </c>
      <c r="W73" s="971"/>
      <c r="X73" s="971"/>
      <c r="Y73" s="971"/>
      <c r="Z73" s="971"/>
      <c r="AA73" s="971">
        <v>151</v>
      </c>
      <c r="AB73" s="971"/>
      <c r="AC73" s="971"/>
      <c r="AD73" s="971"/>
      <c r="AE73" s="971"/>
      <c r="AF73" s="971">
        <v>151</v>
      </c>
      <c r="AG73" s="971"/>
      <c r="AH73" s="971"/>
      <c r="AI73" s="971"/>
      <c r="AJ73" s="971"/>
      <c r="AK73" s="971">
        <v>87</v>
      </c>
      <c r="AL73" s="971"/>
      <c r="AM73" s="971"/>
      <c r="AN73" s="971"/>
      <c r="AO73" s="971"/>
      <c r="AP73" s="971">
        <v>699</v>
      </c>
      <c r="AQ73" s="971"/>
      <c r="AR73" s="971"/>
      <c r="AS73" s="971"/>
      <c r="AT73" s="971"/>
      <c r="AU73" s="971">
        <v>201</v>
      </c>
      <c r="AV73" s="971"/>
      <c r="AW73" s="971"/>
      <c r="AX73" s="971"/>
      <c r="AY73" s="971"/>
      <c r="AZ73" s="972"/>
      <c r="BA73" s="972"/>
      <c r="BB73" s="972"/>
      <c r="BC73" s="972"/>
      <c r="BD73" s="973"/>
      <c r="BE73" s="229"/>
      <c r="BF73" s="229"/>
      <c r="BG73" s="229"/>
      <c r="BH73" s="229"/>
      <c r="BI73" s="229"/>
      <c r="BJ73" s="229"/>
      <c r="BK73" s="229"/>
      <c r="BL73" s="229"/>
      <c r="BM73" s="229"/>
      <c r="BN73" s="229"/>
      <c r="BO73" s="229"/>
      <c r="BP73" s="229"/>
      <c r="BQ73" s="226">
        <v>67</v>
      </c>
      <c r="BR73" s="231"/>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18"/>
    </row>
    <row r="74" spans="1:131" ht="26.25" customHeight="1" x14ac:dyDescent="0.15">
      <c r="A74" s="226">
        <v>7</v>
      </c>
      <c r="B74" s="974" t="s">
        <v>549</v>
      </c>
      <c r="C74" s="975"/>
      <c r="D74" s="975"/>
      <c r="E74" s="975"/>
      <c r="F74" s="975"/>
      <c r="G74" s="975"/>
      <c r="H74" s="975"/>
      <c r="I74" s="975"/>
      <c r="J74" s="975"/>
      <c r="K74" s="975"/>
      <c r="L74" s="975"/>
      <c r="M74" s="975"/>
      <c r="N74" s="975"/>
      <c r="O74" s="975"/>
      <c r="P74" s="976"/>
      <c r="Q74" s="977">
        <v>2650</v>
      </c>
      <c r="R74" s="971"/>
      <c r="S74" s="971"/>
      <c r="T74" s="971"/>
      <c r="U74" s="971"/>
      <c r="V74" s="971">
        <v>2266</v>
      </c>
      <c r="W74" s="971"/>
      <c r="X74" s="971"/>
      <c r="Y74" s="971"/>
      <c r="Z74" s="971"/>
      <c r="AA74" s="971">
        <v>384</v>
      </c>
      <c r="AB74" s="971"/>
      <c r="AC74" s="971"/>
      <c r="AD74" s="971"/>
      <c r="AE74" s="971"/>
      <c r="AF74" s="971">
        <v>384</v>
      </c>
      <c r="AG74" s="971"/>
      <c r="AH74" s="971"/>
      <c r="AI74" s="971"/>
      <c r="AJ74" s="971"/>
      <c r="AK74" s="971" t="s">
        <v>554</v>
      </c>
      <c r="AL74" s="971"/>
      <c r="AM74" s="971"/>
      <c r="AN74" s="971"/>
      <c r="AO74" s="971"/>
      <c r="AP74" s="971">
        <v>9451</v>
      </c>
      <c r="AQ74" s="971"/>
      <c r="AR74" s="971"/>
      <c r="AS74" s="971"/>
      <c r="AT74" s="971"/>
      <c r="AU74" s="971" t="s">
        <v>486</v>
      </c>
      <c r="AV74" s="971"/>
      <c r="AW74" s="971"/>
      <c r="AX74" s="971"/>
      <c r="AY74" s="971"/>
      <c r="AZ74" s="972" t="s">
        <v>551</v>
      </c>
      <c r="BA74" s="972"/>
      <c r="BB74" s="972"/>
      <c r="BC74" s="972"/>
      <c r="BD74" s="973"/>
      <c r="BE74" s="229"/>
      <c r="BF74" s="229"/>
      <c r="BG74" s="229"/>
      <c r="BH74" s="229"/>
      <c r="BI74" s="229"/>
      <c r="BJ74" s="229"/>
      <c r="BK74" s="229"/>
      <c r="BL74" s="229"/>
      <c r="BM74" s="229"/>
      <c r="BN74" s="229"/>
      <c r="BO74" s="229"/>
      <c r="BP74" s="229"/>
      <c r="BQ74" s="226">
        <v>68</v>
      </c>
      <c r="BR74" s="231"/>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18"/>
    </row>
    <row r="75" spans="1:131" ht="26.25" customHeight="1" x14ac:dyDescent="0.15">
      <c r="A75" s="226">
        <v>8</v>
      </c>
      <c r="B75" s="974" t="s">
        <v>550</v>
      </c>
      <c r="C75" s="975"/>
      <c r="D75" s="975"/>
      <c r="E75" s="975"/>
      <c r="F75" s="975"/>
      <c r="G75" s="975"/>
      <c r="H75" s="975"/>
      <c r="I75" s="975"/>
      <c r="J75" s="975"/>
      <c r="K75" s="975"/>
      <c r="L75" s="975"/>
      <c r="M75" s="975"/>
      <c r="N75" s="975"/>
      <c r="O75" s="975"/>
      <c r="P75" s="976"/>
      <c r="Q75" s="978">
        <v>0</v>
      </c>
      <c r="R75" s="979"/>
      <c r="S75" s="979"/>
      <c r="T75" s="979"/>
      <c r="U75" s="980"/>
      <c r="V75" s="981">
        <v>0</v>
      </c>
      <c r="W75" s="979"/>
      <c r="X75" s="979"/>
      <c r="Y75" s="979"/>
      <c r="Z75" s="980"/>
      <c r="AA75" s="981">
        <v>0</v>
      </c>
      <c r="AB75" s="979"/>
      <c r="AC75" s="979"/>
      <c r="AD75" s="979"/>
      <c r="AE75" s="980"/>
      <c r="AF75" s="981">
        <v>0</v>
      </c>
      <c r="AG75" s="979"/>
      <c r="AH75" s="979"/>
      <c r="AI75" s="979"/>
      <c r="AJ75" s="980"/>
      <c r="AK75" s="981">
        <v>0</v>
      </c>
      <c r="AL75" s="979"/>
      <c r="AM75" s="979"/>
      <c r="AN75" s="979"/>
      <c r="AO75" s="980"/>
      <c r="AP75" s="981" t="s">
        <v>486</v>
      </c>
      <c r="AQ75" s="979"/>
      <c r="AR75" s="979"/>
      <c r="AS75" s="979"/>
      <c r="AT75" s="980"/>
      <c r="AU75" s="981" t="s">
        <v>486</v>
      </c>
      <c r="AV75" s="979"/>
      <c r="AW75" s="979"/>
      <c r="AX75" s="979"/>
      <c r="AY75" s="980"/>
      <c r="AZ75" s="972"/>
      <c r="BA75" s="972"/>
      <c r="BB75" s="972"/>
      <c r="BC75" s="972"/>
      <c r="BD75" s="973"/>
      <c r="BE75" s="229"/>
      <c r="BF75" s="229"/>
      <c r="BG75" s="229"/>
      <c r="BH75" s="229"/>
      <c r="BI75" s="229"/>
      <c r="BJ75" s="229"/>
      <c r="BK75" s="229"/>
      <c r="BL75" s="229"/>
      <c r="BM75" s="229"/>
      <c r="BN75" s="229"/>
      <c r="BO75" s="229"/>
      <c r="BP75" s="229"/>
      <c r="BQ75" s="226">
        <v>69</v>
      </c>
      <c r="BR75" s="231"/>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18"/>
    </row>
    <row r="76" spans="1:131" ht="26.25" customHeight="1" x14ac:dyDescent="0.15">
      <c r="A76" s="226">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29"/>
      <c r="BF76" s="229"/>
      <c r="BG76" s="229"/>
      <c r="BH76" s="229"/>
      <c r="BI76" s="229"/>
      <c r="BJ76" s="229"/>
      <c r="BK76" s="229"/>
      <c r="BL76" s="229"/>
      <c r="BM76" s="229"/>
      <c r="BN76" s="229"/>
      <c r="BO76" s="229"/>
      <c r="BP76" s="229"/>
      <c r="BQ76" s="226">
        <v>70</v>
      </c>
      <c r="BR76" s="231"/>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18"/>
    </row>
    <row r="77" spans="1:131" ht="26.25" customHeight="1" x14ac:dyDescent="0.15">
      <c r="A77" s="226">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29"/>
      <c r="BF77" s="229"/>
      <c r="BG77" s="229"/>
      <c r="BH77" s="229"/>
      <c r="BI77" s="229"/>
      <c r="BJ77" s="229"/>
      <c r="BK77" s="229"/>
      <c r="BL77" s="229"/>
      <c r="BM77" s="229"/>
      <c r="BN77" s="229"/>
      <c r="BO77" s="229"/>
      <c r="BP77" s="229"/>
      <c r="BQ77" s="226">
        <v>71</v>
      </c>
      <c r="BR77" s="231"/>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18"/>
    </row>
    <row r="78" spans="1:131" ht="26.25" customHeight="1" x14ac:dyDescent="0.15">
      <c r="A78" s="226">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29"/>
      <c r="BF78" s="229"/>
      <c r="BG78" s="229"/>
      <c r="BH78" s="229"/>
      <c r="BI78" s="229"/>
      <c r="BJ78" s="218"/>
      <c r="BK78" s="218"/>
      <c r="BL78" s="218"/>
      <c r="BM78" s="218"/>
      <c r="BN78" s="218"/>
      <c r="BO78" s="229"/>
      <c r="BP78" s="229"/>
      <c r="BQ78" s="226">
        <v>72</v>
      </c>
      <c r="BR78" s="231"/>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18"/>
    </row>
    <row r="79" spans="1:131" ht="26.25" customHeight="1" x14ac:dyDescent="0.15">
      <c r="A79" s="226">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29"/>
      <c r="BF79" s="229"/>
      <c r="BG79" s="229"/>
      <c r="BH79" s="229"/>
      <c r="BI79" s="229"/>
      <c r="BJ79" s="218"/>
      <c r="BK79" s="218"/>
      <c r="BL79" s="218"/>
      <c r="BM79" s="218"/>
      <c r="BN79" s="218"/>
      <c r="BO79" s="229"/>
      <c r="BP79" s="229"/>
      <c r="BQ79" s="226">
        <v>73</v>
      </c>
      <c r="BR79" s="231"/>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18"/>
    </row>
    <row r="80" spans="1:131" ht="26.25" customHeight="1" x14ac:dyDescent="0.15">
      <c r="A80" s="226">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29"/>
      <c r="BF80" s="229"/>
      <c r="BG80" s="229"/>
      <c r="BH80" s="229"/>
      <c r="BI80" s="229"/>
      <c r="BJ80" s="229"/>
      <c r="BK80" s="229"/>
      <c r="BL80" s="229"/>
      <c r="BM80" s="229"/>
      <c r="BN80" s="229"/>
      <c r="BO80" s="229"/>
      <c r="BP80" s="229"/>
      <c r="BQ80" s="226">
        <v>74</v>
      </c>
      <c r="BR80" s="231"/>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18"/>
    </row>
    <row r="81" spans="1:131" ht="26.25" customHeight="1" x14ac:dyDescent="0.15">
      <c r="A81" s="226">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29"/>
      <c r="BF81" s="229"/>
      <c r="BG81" s="229"/>
      <c r="BH81" s="229"/>
      <c r="BI81" s="229"/>
      <c r="BJ81" s="229"/>
      <c r="BK81" s="229"/>
      <c r="BL81" s="229"/>
      <c r="BM81" s="229"/>
      <c r="BN81" s="229"/>
      <c r="BO81" s="229"/>
      <c r="BP81" s="229"/>
      <c r="BQ81" s="226">
        <v>75</v>
      </c>
      <c r="BR81" s="231"/>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18"/>
    </row>
    <row r="82" spans="1:131" ht="26.25" customHeight="1" x14ac:dyDescent="0.15">
      <c r="A82" s="226">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29"/>
      <c r="BF82" s="229"/>
      <c r="BG82" s="229"/>
      <c r="BH82" s="229"/>
      <c r="BI82" s="229"/>
      <c r="BJ82" s="229"/>
      <c r="BK82" s="229"/>
      <c r="BL82" s="229"/>
      <c r="BM82" s="229"/>
      <c r="BN82" s="229"/>
      <c r="BO82" s="229"/>
      <c r="BP82" s="229"/>
      <c r="BQ82" s="226">
        <v>76</v>
      </c>
      <c r="BR82" s="231"/>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18"/>
    </row>
    <row r="83" spans="1:131" ht="26.25" customHeight="1" x14ac:dyDescent="0.15">
      <c r="A83" s="226">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29"/>
      <c r="BF83" s="229"/>
      <c r="BG83" s="229"/>
      <c r="BH83" s="229"/>
      <c r="BI83" s="229"/>
      <c r="BJ83" s="229"/>
      <c r="BK83" s="229"/>
      <c r="BL83" s="229"/>
      <c r="BM83" s="229"/>
      <c r="BN83" s="229"/>
      <c r="BO83" s="229"/>
      <c r="BP83" s="229"/>
      <c r="BQ83" s="226">
        <v>77</v>
      </c>
      <c r="BR83" s="231"/>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18"/>
    </row>
    <row r="84" spans="1:131" ht="26.25" customHeight="1" x14ac:dyDescent="0.15">
      <c r="A84" s="226">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29"/>
      <c r="BF84" s="229"/>
      <c r="BG84" s="229"/>
      <c r="BH84" s="229"/>
      <c r="BI84" s="229"/>
      <c r="BJ84" s="229"/>
      <c r="BK84" s="229"/>
      <c r="BL84" s="229"/>
      <c r="BM84" s="229"/>
      <c r="BN84" s="229"/>
      <c r="BO84" s="229"/>
      <c r="BP84" s="229"/>
      <c r="BQ84" s="226">
        <v>78</v>
      </c>
      <c r="BR84" s="231"/>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18"/>
    </row>
    <row r="85" spans="1:131" ht="26.25" customHeight="1" x14ac:dyDescent="0.15">
      <c r="A85" s="226">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29"/>
      <c r="BF85" s="229"/>
      <c r="BG85" s="229"/>
      <c r="BH85" s="229"/>
      <c r="BI85" s="229"/>
      <c r="BJ85" s="229"/>
      <c r="BK85" s="229"/>
      <c r="BL85" s="229"/>
      <c r="BM85" s="229"/>
      <c r="BN85" s="229"/>
      <c r="BO85" s="229"/>
      <c r="BP85" s="229"/>
      <c r="BQ85" s="226">
        <v>79</v>
      </c>
      <c r="BR85" s="231"/>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18"/>
    </row>
    <row r="86" spans="1:131" ht="26.25" customHeight="1" x14ac:dyDescent="0.15">
      <c r="A86" s="226">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29"/>
      <c r="BF86" s="229"/>
      <c r="BG86" s="229"/>
      <c r="BH86" s="229"/>
      <c r="BI86" s="229"/>
      <c r="BJ86" s="229"/>
      <c r="BK86" s="229"/>
      <c r="BL86" s="229"/>
      <c r="BM86" s="229"/>
      <c r="BN86" s="229"/>
      <c r="BO86" s="229"/>
      <c r="BP86" s="229"/>
      <c r="BQ86" s="226">
        <v>80</v>
      </c>
      <c r="BR86" s="231"/>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18"/>
    </row>
    <row r="87" spans="1:131" ht="26.25" customHeight="1" x14ac:dyDescent="0.15">
      <c r="A87" s="232">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29"/>
      <c r="BF87" s="229"/>
      <c r="BG87" s="229"/>
      <c r="BH87" s="229"/>
      <c r="BI87" s="229"/>
      <c r="BJ87" s="229"/>
      <c r="BK87" s="229"/>
      <c r="BL87" s="229"/>
      <c r="BM87" s="229"/>
      <c r="BN87" s="229"/>
      <c r="BO87" s="229"/>
      <c r="BP87" s="229"/>
      <c r="BQ87" s="226">
        <v>81</v>
      </c>
      <c r="BR87" s="231"/>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18"/>
    </row>
    <row r="88" spans="1:131" ht="26.25" customHeight="1" thickBot="1" x14ac:dyDescent="0.2">
      <c r="A88" s="228" t="s">
        <v>376</v>
      </c>
      <c r="B88" s="937" t="s">
        <v>399</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v>5068</v>
      </c>
      <c r="AG88" s="959"/>
      <c r="AH88" s="959"/>
      <c r="AI88" s="959"/>
      <c r="AJ88" s="959"/>
      <c r="AK88" s="963"/>
      <c r="AL88" s="963"/>
      <c r="AM88" s="963"/>
      <c r="AN88" s="963"/>
      <c r="AO88" s="963"/>
      <c r="AP88" s="959">
        <v>12476</v>
      </c>
      <c r="AQ88" s="959"/>
      <c r="AR88" s="959"/>
      <c r="AS88" s="959"/>
      <c r="AT88" s="959"/>
      <c r="AU88" s="959">
        <v>715</v>
      </c>
      <c r="AV88" s="959"/>
      <c r="AW88" s="959"/>
      <c r="AX88" s="959"/>
      <c r="AY88" s="959"/>
      <c r="AZ88" s="960"/>
      <c r="BA88" s="960"/>
      <c r="BB88" s="960"/>
      <c r="BC88" s="960"/>
      <c r="BD88" s="961"/>
      <c r="BE88" s="229"/>
      <c r="BF88" s="229"/>
      <c r="BG88" s="229"/>
      <c r="BH88" s="229"/>
      <c r="BI88" s="229"/>
      <c r="BJ88" s="229"/>
      <c r="BK88" s="229"/>
      <c r="BL88" s="229"/>
      <c r="BM88" s="229"/>
      <c r="BN88" s="229"/>
      <c r="BO88" s="229"/>
      <c r="BP88" s="229"/>
      <c r="BQ88" s="226">
        <v>82</v>
      </c>
      <c r="BR88" s="231"/>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376</v>
      </c>
      <c r="BR102" s="937" t="s">
        <v>400</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v>5</v>
      </c>
      <c r="CS102" s="953"/>
      <c r="CT102" s="953"/>
      <c r="CU102" s="953"/>
      <c r="CV102" s="954"/>
      <c r="CW102" s="952">
        <v>22</v>
      </c>
      <c r="CX102" s="953"/>
      <c r="CY102" s="953"/>
      <c r="CZ102" s="953"/>
      <c r="DA102" s="954"/>
      <c r="DB102" s="952" t="s">
        <v>553</v>
      </c>
      <c r="DC102" s="953"/>
      <c r="DD102" s="953"/>
      <c r="DE102" s="953"/>
      <c r="DF102" s="954"/>
      <c r="DG102" s="952" t="s">
        <v>486</v>
      </c>
      <c r="DH102" s="953"/>
      <c r="DI102" s="953"/>
      <c r="DJ102" s="953"/>
      <c r="DK102" s="954"/>
      <c r="DL102" s="952" t="s">
        <v>486</v>
      </c>
      <c r="DM102" s="953"/>
      <c r="DN102" s="953"/>
      <c r="DO102" s="953"/>
      <c r="DP102" s="954"/>
      <c r="DQ102" s="952" t="s">
        <v>486</v>
      </c>
      <c r="DR102" s="953"/>
      <c r="DS102" s="953"/>
      <c r="DT102" s="953"/>
      <c r="DU102" s="954"/>
      <c r="DV102" s="937"/>
      <c r="DW102" s="938"/>
      <c r="DX102" s="938"/>
      <c r="DY102" s="938"/>
      <c r="DZ102" s="939"/>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40" t="s">
        <v>401</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41" t="s">
        <v>402</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403</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404</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42" t="s">
        <v>405</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406</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18" customFormat="1" ht="26.25" customHeight="1" x14ac:dyDescent="0.15">
      <c r="A109" s="895" t="s">
        <v>407</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408</v>
      </c>
      <c r="AB109" s="896"/>
      <c r="AC109" s="896"/>
      <c r="AD109" s="896"/>
      <c r="AE109" s="897"/>
      <c r="AF109" s="898" t="s">
        <v>409</v>
      </c>
      <c r="AG109" s="896"/>
      <c r="AH109" s="896"/>
      <c r="AI109" s="896"/>
      <c r="AJ109" s="897"/>
      <c r="AK109" s="898" t="s">
        <v>294</v>
      </c>
      <c r="AL109" s="896"/>
      <c r="AM109" s="896"/>
      <c r="AN109" s="896"/>
      <c r="AO109" s="897"/>
      <c r="AP109" s="898" t="s">
        <v>410</v>
      </c>
      <c r="AQ109" s="896"/>
      <c r="AR109" s="896"/>
      <c r="AS109" s="896"/>
      <c r="AT109" s="929"/>
      <c r="AU109" s="895" t="s">
        <v>407</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408</v>
      </c>
      <c r="BR109" s="896"/>
      <c r="BS109" s="896"/>
      <c r="BT109" s="896"/>
      <c r="BU109" s="897"/>
      <c r="BV109" s="898" t="s">
        <v>409</v>
      </c>
      <c r="BW109" s="896"/>
      <c r="BX109" s="896"/>
      <c r="BY109" s="896"/>
      <c r="BZ109" s="897"/>
      <c r="CA109" s="898" t="s">
        <v>294</v>
      </c>
      <c r="CB109" s="896"/>
      <c r="CC109" s="896"/>
      <c r="CD109" s="896"/>
      <c r="CE109" s="897"/>
      <c r="CF109" s="936" t="s">
        <v>410</v>
      </c>
      <c r="CG109" s="936"/>
      <c r="CH109" s="936"/>
      <c r="CI109" s="936"/>
      <c r="CJ109" s="936"/>
      <c r="CK109" s="898" t="s">
        <v>411</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408</v>
      </c>
      <c r="DH109" s="896"/>
      <c r="DI109" s="896"/>
      <c r="DJ109" s="896"/>
      <c r="DK109" s="897"/>
      <c r="DL109" s="898" t="s">
        <v>409</v>
      </c>
      <c r="DM109" s="896"/>
      <c r="DN109" s="896"/>
      <c r="DO109" s="896"/>
      <c r="DP109" s="897"/>
      <c r="DQ109" s="898" t="s">
        <v>294</v>
      </c>
      <c r="DR109" s="896"/>
      <c r="DS109" s="896"/>
      <c r="DT109" s="896"/>
      <c r="DU109" s="897"/>
      <c r="DV109" s="898" t="s">
        <v>410</v>
      </c>
      <c r="DW109" s="896"/>
      <c r="DX109" s="896"/>
      <c r="DY109" s="896"/>
      <c r="DZ109" s="929"/>
    </row>
    <row r="110" spans="1:131" s="218" customFormat="1" ht="26.25" customHeight="1" x14ac:dyDescent="0.15">
      <c r="A110" s="807" t="s">
        <v>412</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2072477</v>
      </c>
      <c r="AB110" s="889"/>
      <c r="AC110" s="889"/>
      <c r="AD110" s="889"/>
      <c r="AE110" s="890"/>
      <c r="AF110" s="891">
        <v>2083758</v>
      </c>
      <c r="AG110" s="889"/>
      <c r="AH110" s="889"/>
      <c r="AI110" s="889"/>
      <c r="AJ110" s="890"/>
      <c r="AK110" s="891">
        <v>2186099</v>
      </c>
      <c r="AL110" s="889"/>
      <c r="AM110" s="889"/>
      <c r="AN110" s="889"/>
      <c r="AO110" s="890"/>
      <c r="AP110" s="892">
        <v>19.899999999999999</v>
      </c>
      <c r="AQ110" s="893"/>
      <c r="AR110" s="893"/>
      <c r="AS110" s="893"/>
      <c r="AT110" s="894"/>
      <c r="AU110" s="930" t="s">
        <v>69</v>
      </c>
      <c r="AV110" s="931"/>
      <c r="AW110" s="931"/>
      <c r="AX110" s="931"/>
      <c r="AY110" s="931"/>
      <c r="AZ110" s="860" t="s">
        <v>413</v>
      </c>
      <c r="BA110" s="808"/>
      <c r="BB110" s="808"/>
      <c r="BC110" s="808"/>
      <c r="BD110" s="808"/>
      <c r="BE110" s="808"/>
      <c r="BF110" s="808"/>
      <c r="BG110" s="808"/>
      <c r="BH110" s="808"/>
      <c r="BI110" s="808"/>
      <c r="BJ110" s="808"/>
      <c r="BK110" s="808"/>
      <c r="BL110" s="808"/>
      <c r="BM110" s="808"/>
      <c r="BN110" s="808"/>
      <c r="BO110" s="808"/>
      <c r="BP110" s="809"/>
      <c r="BQ110" s="861">
        <v>25646215</v>
      </c>
      <c r="BR110" s="842"/>
      <c r="BS110" s="842"/>
      <c r="BT110" s="842"/>
      <c r="BU110" s="842"/>
      <c r="BV110" s="842">
        <v>25410500</v>
      </c>
      <c r="BW110" s="842"/>
      <c r="BX110" s="842"/>
      <c r="BY110" s="842"/>
      <c r="BZ110" s="842"/>
      <c r="CA110" s="842">
        <v>25520967</v>
      </c>
      <c r="CB110" s="842"/>
      <c r="CC110" s="842"/>
      <c r="CD110" s="842"/>
      <c r="CE110" s="842"/>
      <c r="CF110" s="866">
        <v>232</v>
      </c>
      <c r="CG110" s="867"/>
      <c r="CH110" s="867"/>
      <c r="CI110" s="867"/>
      <c r="CJ110" s="867"/>
      <c r="CK110" s="926" t="s">
        <v>414</v>
      </c>
      <c r="CL110" s="819"/>
      <c r="CM110" s="860" t="s">
        <v>415</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122</v>
      </c>
      <c r="DH110" s="842"/>
      <c r="DI110" s="842"/>
      <c r="DJ110" s="842"/>
      <c r="DK110" s="842"/>
      <c r="DL110" s="842" t="s">
        <v>122</v>
      </c>
      <c r="DM110" s="842"/>
      <c r="DN110" s="842"/>
      <c r="DO110" s="842"/>
      <c r="DP110" s="842"/>
      <c r="DQ110" s="842" t="s">
        <v>122</v>
      </c>
      <c r="DR110" s="842"/>
      <c r="DS110" s="842"/>
      <c r="DT110" s="842"/>
      <c r="DU110" s="842"/>
      <c r="DV110" s="843" t="s">
        <v>122</v>
      </c>
      <c r="DW110" s="843"/>
      <c r="DX110" s="843"/>
      <c r="DY110" s="843"/>
      <c r="DZ110" s="844"/>
    </row>
    <row r="111" spans="1:131" s="218" customFormat="1" ht="26.25" customHeight="1" x14ac:dyDescent="0.15">
      <c r="A111" s="774" t="s">
        <v>416</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417</v>
      </c>
      <c r="BA111" s="752"/>
      <c r="BB111" s="752"/>
      <c r="BC111" s="752"/>
      <c r="BD111" s="752"/>
      <c r="BE111" s="752"/>
      <c r="BF111" s="752"/>
      <c r="BG111" s="752"/>
      <c r="BH111" s="752"/>
      <c r="BI111" s="752"/>
      <c r="BJ111" s="752"/>
      <c r="BK111" s="752"/>
      <c r="BL111" s="752"/>
      <c r="BM111" s="752"/>
      <c r="BN111" s="752"/>
      <c r="BO111" s="752"/>
      <c r="BP111" s="753"/>
      <c r="BQ111" s="816">
        <v>13825</v>
      </c>
      <c r="BR111" s="817"/>
      <c r="BS111" s="817"/>
      <c r="BT111" s="817"/>
      <c r="BU111" s="817"/>
      <c r="BV111" s="817">
        <v>11060</v>
      </c>
      <c r="BW111" s="817"/>
      <c r="BX111" s="817"/>
      <c r="BY111" s="817"/>
      <c r="BZ111" s="817"/>
      <c r="CA111" s="817">
        <v>8295</v>
      </c>
      <c r="CB111" s="817"/>
      <c r="CC111" s="817"/>
      <c r="CD111" s="817"/>
      <c r="CE111" s="817"/>
      <c r="CF111" s="875">
        <v>0.1</v>
      </c>
      <c r="CG111" s="876"/>
      <c r="CH111" s="876"/>
      <c r="CI111" s="876"/>
      <c r="CJ111" s="876"/>
      <c r="CK111" s="927"/>
      <c r="CL111" s="821"/>
      <c r="CM111" s="815" t="s">
        <v>418</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122</v>
      </c>
      <c r="DH111" s="817"/>
      <c r="DI111" s="817"/>
      <c r="DJ111" s="817"/>
      <c r="DK111" s="817"/>
      <c r="DL111" s="817" t="s">
        <v>122</v>
      </c>
      <c r="DM111" s="817"/>
      <c r="DN111" s="817"/>
      <c r="DO111" s="817"/>
      <c r="DP111" s="817"/>
      <c r="DQ111" s="817" t="s">
        <v>122</v>
      </c>
      <c r="DR111" s="817"/>
      <c r="DS111" s="817"/>
      <c r="DT111" s="817"/>
      <c r="DU111" s="817"/>
      <c r="DV111" s="794" t="s">
        <v>122</v>
      </c>
      <c r="DW111" s="794"/>
      <c r="DX111" s="794"/>
      <c r="DY111" s="794"/>
      <c r="DZ111" s="795"/>
    </row>
    <row r="112" spans="1:131" s="218" customFormat="1" ht="26.25" customHeight="1" x14ac:dyDescent="0.15">
      <c r="A112" s="912" t="s">
        <v>419</v>
      </c>
      <c r="B112" s="913"/>
      <c r="C112" s="752" t="s">
        <v>420</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5" t="s">
        <v>421</v>
      </c>
      <c r="BA112" s="752"/>
      <c r="BB112" s="752"/>
      <c r="BC112" s="752"/>
      <c r="BD112" s="752"/>
      <c r="BE112" s="752"/>
      <c r="BF112" s="752"/>
      <c r="BG112" s="752"/>
      <c r="BH112" s="752"/>
      <c r="BI112" s="752"/>
      <c r="BJ112" s="752"/>
      <c r="BK112" s="752"/>
      <c r="BL112" s="752"/>
      <c r="BM112" s="752"/>
      <c r="BN112" s="752"/>
      <c r="BO112" s="752"/>
      <c r="BP112" s="753"/>
      <c r="BQ112" s="816">
        <v>11123276</v>
      </c>
      <c r="BR112" s="817"/>
      <c r="BS112" s="817"/>
      <c r="BT112" s="817"/>
      <c r="BU112" s="817"/>
      <c r="BV112" s="817">
        <v>10358588</v>
      </c>
      <c r="BW112" s="817"/>
      <c r="BX112" s="817"/>
      <c r="BY112" s="817"/>
      <c r="BZ112" s="817"/>
      <c r="CA112" s="817">
        <v>10269626</v>
      </c>
      <c r="CB112" s="817"/>
      <c r="CC112" s="817"/>
      <c r="CD112" s="817"/>
      <c r="CE112" s="817"/>
      <c r="CF112" s="875">
        <v>93.3</v>
      </c>
      <c r="CG112" s="876"/>
      <c r="CH112" s="876"/>
      <c r="CI112" s="876"/>
      <c r="CJ112" s="876"/>
      <c r="CK112" s="927"/>
      <c r="CL112" s="821"/>
      <c r="CM112" s="815" t="s">
        <v>422</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18" customFormat="1" ht="26.25" customHeight="1" x14ac:dyDescent="0.15">
      <c r="A113" s="914"/>
      <c r="B113" s="915"/>
      <c r="C113" s="752" t="s">
        <v>423</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1143577</v>
      </c>
      <c r="AB113" s="919"/>
      <c r="AC113" s="919"/>
      <c r="AD113" s="919"/>
      <c r="AE113" s="920"/>
      <c r="AF113" s="921">
        <v>1075949</v>
      </c>
      <c r="AG113" s="919"/>
      <c r="AH113" s="919"/>
      <c r="AI113" s="919"/>
      <c r="AJ113" s="920"/>
      <c r="AK113" s="921">
        <v>822387</v>
      </c>
      <c r="AL113" s="919"/>
      <c r="AM113" s="919"/>
      <c r="AN113" s="919"/>
      <c r="AO113" s="920"/>
      <c r="AP113" s="922">
        <v>7.5</v>
      </c>
      <c r="AQ113" s="923"/>
      <c r="AR113" s="923"/>
      <c r="AS113" s="923"/>
      <c r="AT113" s="924"/>
      <c r="AU113" s="932"/>
      <c r="AV113" s="933"/>
      <c r="AW113" s="933"/>
      <c r="AX113" s="933"/>
      <c r="AY113" s="933"/>
      <c r="AZ113" s="815" t="s">
        <v>424</v>
      </c>
      <c r="BA113" s="752"/>
      <c r="BB113" s="752"/>
      <c r="BC113" s="752"/>
      <c r="BD113" s="752"/>
      <c r="BE113" s="752"/>
      <c r="BF113" s="752"/>
      <c r="BG113" s="752"/>
      <c r="BH113" s="752"/>
      <c r="BI113" s="752"/>
      <c r="BJ113" s="752"/>
      <c r="BK113" s="752"/>
      <c r="BL113" s="752"/>
      <c r="BM113" s="752"/>
      <c r="BN113" s="752"/>
      <c r="BO113" s="752"/>
      <c r="BP113" s="753"/>
      <c r="BQ113" s="816">
        <v>259050</v>
      </c>
      <c r="BR113" s="817"/>
      <c r="BS113" s="817"/>
      <c r="BT113" s="817"/>
      <c r="BU113" s="817"/>
      <c r="BV113" s="817">
        <v>395561</v>
      </c>
      <c r="BW113" s="817"/>
      <c r="BX113" s="817"/>
      <c r="BY113" s="817"/>
      <c r="BZ113" s="817"/>
      <c r="CA113" s="817">
        <v>714435</v>
      </c>
      <c r="CB113" s="817"/>
      <c r="CC113" s="817"/>
      <c r="CD113" s="817"/>
      <c r="CE113" s="817"/>
      <c r="CF113" s="875">
        <v>6.5</v>
      </c>
      <c r="CG113" s="876"/>
      <c r="CH113" s="876"/>
      <c r="CI113" s="876"/>
      <c r="CJ113" s="876"/>
      <c r="CK113" s="927"/>
      <c r="CL113" s="821"/>
      <c r="CM113" s="815" t="s">
        <v>425</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18" customFormat="1" ht="26.25" customHeight="1" x14ac:dyDescent="0.15">
      <c r="A114" s="914"/>
      <c r="B114" s="915"/>
      <c r="C114" s="752" t="s">
        <v>426</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27903</v>
      </c>
      <c r="AB114" s="780"/>
      <c r="AC114" s="780"/>
      <c r="AD114" s="780"/>
      <c r="AE114" s="781"/>
      <c r="AF114" s="782">
        <v>28910</v>
      </c>
      <c r="AG114" s="780"/>
      <c r="AH114" s="780"/>
      <c r="AI114" s="780"/>
      <c r="AJ114" s="781"/>
      <c r="AK114" s="782">
        <v>29687</v>
      </c>
      <c r="AL114" s="780"/>
      <c r="AM114" s="780"/>
      <c r="AN114" s="780"/>
      <c r="AO114" s="781"/>
      <c r="AP114" s="824">
        <v>0.3</v>
      </c>
      <c r="AQ114" s="825"/>
      <c r="AR114" s="825"/>
      <c r="AS114" s="825"/>
      <c r="AT114" s="826"/>
      <c r="AU114" s="932"/>
      <c r="AV114" s="933"/>
      <c r="AW114" s="933"/>
      <c r="AX114" s="933"/>
      <c r="AY114" s="933"/>
      <c r="AZ114" s="815" t="s">
        <v>427</v>
      </c>
      <c r="BA114" s="752"/>
      <c r="BB114" s="752"/>
      <c r="BC114" s="752"/>
      <c r="BD114" s="752"/>
      <c r="BE114" s="752"/>
      <c r="BF114" s="752"/>
      <c r="BG114" s="752"/>
      <c r="BH114" s="752"/>
      <c r="BI114" s="752"/>
      <c r="BJ114" s="752"/>
      <c r="BK114" s="752"/>
      <c r="BL114" s="752"/>
      <c r="BM114" s="752"/>
      <c r="BN114" s="752"/>
      <c r="BO114" s="752"/>
      <c r="BP114" s="753"/>
      <c r="BQ114" s="816">
        <v>3169374</v>
      </c>
      <c r="BR114" s="817"/>
      <c r="BS114" s="817"/>
      <c r="BT114" s="817"/>
      <c r="BU114" s="817"/>
      <c r="BV114" s="817">
        <v>3186987</v>
      </c>
      <c r="BW114" s="817"/>
      <c r="BX114" s="817"/>
      <c r="BY114" s="817"/>
      <c r="BZ114" s="817"/>
      <c r="CA114" s="817">
        <v>3128985</v>
      </c>
      <c r="CB114" s="817"/>
      <c r="CC114" s="817"/>
      <c r="CD114" s="817"/>
      <c r="CE114" s="817"/>
      <c r="CF114" s="875">
        <v>28.4</v>
      </c>
      <c r="CG114" s="876"/>
      <c r="CH114" s="876"/>
      <c r="CI114" s="876"/>
      <c r="CJ114" s="876"/>
      <c r="CK114" s="927"/>
      <c r="CL114" s="821"/>
      <c r="CM114" s="815" t="s">
        <v>428</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18" customFormat="1" ht="26.25" customHeight="1" x14ac:dyDescent="0.15">
      <c r="A115" s="914"/>
      <c r="B115" s="915"/>
      <c r="C115" s="752" t="s">
        <v>429</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v>4134</v>
      </c>
      <c r="AB115" s="919"/>
      <c r="AC115" s="919"/>
      <c r="AD115" s="919"/>
      <c r="AE115" s="920"/>
      <c r="AF115" s="921">
        <v>2765</v>
      </c>
      <c r="AG115" s="919"/>
      <c r="AH115" s="919"/>
      <c r="AI115" s="919"/>
      <c r="AJ115" s="920"/>
      <c r="AK115" s="921">
        <v>2765</v>
      </c>
      <c r="AL115" s="919"/>
      <c r="AM115" s="919"/>
      <c r="AN115" s="919"/>
      <c r="AO115" s="920"/>
      <c r="AP115" s="922">
        <v>0</v>
      </c>
      <c r="AQ115" s="923"/>
      <c r="AR115" s="923"/>
      <c r="AS115" s="923"/>
      <c r="AT115" s="924"/>
      <c r="AU115" s="932"/>
      <c r="AV115" s="933"/>
      <c r="AW115" s="933"/>
      <c r="AX115" s="933"/>
      <c r="AY115" s="933"/>
      <c r="AZ115" s="815" t="s">
        <v>430</v>
      </c>
      <c r="BA115" s="752"/>
      <c r="BB115" s="752"/>
      <c r="BC115" s="752"/>
      <c r="BD115" s="752"/>
      <c r="BE115" s="752"/>
      <c r="BF115" s="752"/>
      <c r="BG115" s="752"/>
      <c r="BH115" s="752"/>
      <c r="BI115" s="752"/>
      <c r="BJ115" s="752"/>
      <c r="BK115" s="752"/>
      <c r="BL115" s="752"/>
      <c r="BM115" s="752"/>
      <c r="BN115" s="752"/>
      <c r="BO115" s="752"/>
      <c r="BP115" s="753"/>
      <c r="BQ115" s="816" t="s">
        <v>122</v>
      </c>
      <c r="BR115" s="817"/>
      <c r="BS115" s="817"/>
      <c r="BT115" s="817"/>
      <c r="BU115" s="817"/>
      <c r="BV115" s="817" t="s">
        <v>122</v>
      </c>
      <c r="BW115" s="817"/>
      <c r="BX115" s="817"/>
      <c r="BY115" s="817"/>
      <c r="BZ115" s="817"/>
      <c r="CA115" s="817" t="s">
        <v>122</v>
      </c>
      <c r="CB115" s="817"/>
      <c r="CC115" s="817"/>
      <c r="CD115" s="817"/>
      <c r="CE115" s="817"/>
      <c r="CF115" s="875" t="s">
        <v>122</v>
      </c>
      <c r="CG115" s="876"/>
      <c r="CH115" s="876"/>
      <c r="CI115" s="876"/>
      <c r="CJ115" s="876"/>
      <c r="CK115" s="927"/>
      <c r="CL115" s="821"/>
      <c r="CM115" s="815" t="s">
        <v>431</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122</v>
      </c>
      <c r="DH115" s="780"/>
      <c r="DI115" s="780"/>
      <c r="DJ115" s="780"/>
      <c r="DK115" s="781"/>
      <c r="DL115" s="782" t="s">
        <v>122</v>
      </c>
      <c r="DM115" s="780"/>
      <c r="DN115" s="780"/>
      <c r="DO115" s="780"/>
      <c r="DP115" s="781"/>
      <c r="DQ115" s="782" t="s">
        <v>122</v>
      </c>
      <c r="DR115" s="780"/>
      <c r="DS115" s="780"/>
      <c r="DT115" s="780"/>
      <c r="DU115" s="781"/>
      <c r="DV115" s="824" t="s">
        <v>122</v>
      </c>
      <c r="DW115" s="825"/>
      <c r="DX115" s="825"/>
      <c r="DY115" s="825"/>
      <c r="DZ115" s="826"/>
    </row>
    <row r="116" spans="1:130" s="218" customFormat="1" ht="26.25" customHeight="1" x14ac:dyDescent="0.15">
      <c r="A116" s="916"/>
      <c r="B116" s="917"/>
      <c r="C116" s="839" t="s">
        <v>432</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122</v>
      </c>
      <c r="AB116" s="780"/>
      <c r="AC116" s="780"/>
      <c r="AD116" s="780"/>
      <c r="AE116" s="781"/>
      <c r="AF116" s="782" t="s">
        <v>122</v>
      </c>
      <c r="AG116" s="780"/>
      <c r="AH116" s="780"/>
      <c r="AI116" s="780"/>
      <c r="AJ116" s="781"/>
      <c r="AK116" s="782" t="s">
        <v>122</v>
      </c>
      <c r="AL116" s="780"/>
      <c r="AM116" s="780"/>
      <c r="AN116" s="780"/>
      <c r="AO116" s="781"/>
      <c r="AP116" s="824" t="s">
        <v>122</v>
      </c>
      <c r="AQ116" s="825"/>
      <c r="AR116" s="825"/>
      <c r="AS116" s="825"/>
      <c r="AT116" s="826"/>
      <c r="AU116" s="932"/>
      <c r="AV116" s="933"/>
      <c r="AW116" s="933"/>
      <c r="AX116" s="933"/>
      <c r="AY116" s="933"/>
      <c r="AZ116" s="909" t="s">
        <v>433</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434</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v>13825</v>
      </c>
      <c r="DH116" s="780"/>
      <c r="DI116" s="780"/>
      <c r="DJ116" s="780"/>
      <c r="DK116" s="781"/>
      <c r="DL116" s="782">
        <v>11060</v>
      </c>
      <c r="DM116" s="780"/>
      <c r="DN116" s="780"/>
      <c r="DO116" s="780"/>
      <c r="DP116" s="781"/>
      <c r="DQ116" s="782">
        <v>8295</v>
      </c>
      <c r="DR116" s="780"/>
      <c r="DS116" s="780"/>
      <c r="DT116" s="780"/>
      <c r="DU116" s="781"/>
      <c r="DV116" s="824">
        <v>0.1</v>
      </c>
      <c r="DW116" s="825"/>
      <c r="DX116" s="825"/>
      <c r="DY116" s="825"/>
      <c r="DZ116" s="826"/>
    </row>
    <row r="117" spans="1:130" s="218" customFormat="1" ht="26.25" customHeight="1" x14ac:dyDescent="0.15">
      <c r="A117" s="895" t="s">
        <v>177</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435</v>
      </c>
      <c r="Z117" s="897"/>
      <c r="AA117" s="902">
        <v>3248091</v>
      </c>
      <c r="AB117" s="903"/>
      <c r="AC117" s="903"/>
      <c r="AD117" s="903"/>
      <c r="AE117" s="904"/>
      <c r="AF117" s="905">
        <v>3191382</v>
      </c>
      <c r="AG117" s="903"/>
      <c r="AH117" s="903"/>
      <c r="AI117" s="903"/>
      <c r="AJ117" s="904"/>
      <c r="AK117" s="905">
        <v>3040938</v>
      </c>
      <c r="AL117" s="903"/>
      <c r="AM117" s="903"/>
      <c r="AN117" s="903"/>
      <c r="AO117" s="904"/>
      <c r="AP117" s="906"/>
      <c r="AQ117" s="907"/>
      <c r="AR117" s="907"/>
      <c r="AS117" s="907"/>
      <c r="AT117" s="908"/>
      <c r="AU117" s="932"/>
      <c r="AV117" s="933"/>
      <c r="AW117" s="933"/>
      <c r="AX117" s="933"/>
      <c r="AY117" s="933"/>
      <c r="AZ117" s="863" t="s">
        <v>436</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437</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18" customFormat="1" ht="26.25" customHeight="1" x14ac:dyDescent="0.15">
      <c r="A118" s="895" t="s">
        <v>411</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408</v>
      </c>
      <c r="AB118" s="896"/>
      <c r="AC118" s="896"/>
      <c r="AD118" s="896"/>
      <c r="AE118" s="897"/>
      <c r="AF118" s="898" t="s">
        <v>409</v>
      </c>
      <c r="AG118" s="896"/>
      <c r="AH118" s="896"/>
      <c r="AI118" s="896"/>
      <c r="AJ118" s="897"/>
      <c r="AK118" s="898" t="s">
        <v>294</v>
      </c>
      <c r="AL118" s="896"/>
      <c r="AM118" s="896"/>
      <c r="AN118" s="896"/>
      <c r="AO118" s="897"/>
      <c r="AP118" s="899" t="s">
        <v>410</v>
      </c>
      <c r="AQ118" s="900"/>
      <c r="AR118" s="900"/>
      <c r="AS118" s="900"/>
      <c r="AT118" s="901"/>
      <c r="AU118" s="932"/>
      <c r="AV118" s="933"/>
      <c r="AW118" s="933"/>
      <c r="AX118" s="933"/>
      <c r="AY118" s="933"/>
      <c r="AZ118" s="838" t="s">
        <v>438</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439</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18" customFormat="1" ht="26.25" customHeight="1" x14ac:dyDescent="0.15">
      <c r="A119" s="818" t="s">
        <v>414</v>
      </c>
      <c r="B119" s="819"/>
      <c r="C119" s="860" t="s">
        <v>415</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122</v>
      </c>
      <c r="AB119" s="889"/>
      <c r="AC119" s="889"/>
      <c r="AD119" s="889"/>
      <c r="AE119" s="890"/>
      <c r="AF119" s="891" t="s">
        <v>122</v>
      </c>
      <c r="AG119" s="889"/>
      <c r="AH119" s="889"/>
      <c r="AI119" s="889"/>
      <c r="AJ119" s="890"/>
      <c r="AK119" s="891" t="s">
        <v>122</v>
      </c>
      <c r="AL119" s="889"/>
      <c r="AM119" s="889"/>
      <c r="AN119" s="889"/>
      <c r="AO119" s="890"/>
      <c r="AP119" s="892" t="s">
        <v>122</v>
      </c>
      <c r="AQ119" s="893"/>
      <c r="AR119" s="893"/>
      <c r="AS119" s="893"/>
      <c r="AT119" s="894"/>
      <c r="AU119" s="934"/>
      <c r="AV119" s="935"/>
      <c r="AW119" s="935"/>
      <c r="AX119" s="935"/>
      <c r="AY119" s="935"/>
      <c r="AZ119" s="239" t="s">
        <v>177</v>
      </c>
      <c r="BA119" s="239"/>
      <c r="BB119" s="239"/>
      <c r="BC119" s="239"/>
      <c r="BD119" s="239"/>
      <c r="BE119" s="239"/>
      <c r="BF119" s="239"/>
      <c r="BG119" s="239"/>
      <c r="BH119" s="239"/>
      <c r="BI119" s="239"/>
      <c r="BJ119" s="239"/>
      <c r="BK119" s="239"/>
      <c r="BL119" s="239"/>
      <c r="BM119" s="239"/>
      <c r="BN119" s="239"/>
      <c r="BO119" s="877" t="s">
        <v>440</v>
      </c>
      <c r="BP119" s="878"/>
      <c r="BQ119" s="879">
        <v>40211740</v>
      </c>
      <c r="BR119" s="845"/>
      <c r="BS119" s="845"/>
      <c r="BT119" s="845"/>
      <c r="BU119" s="845"/>
      <c r="BV119" s="845">
        <v>39362696</v>
      </c>
      <c r="BW119" s="845"/>
      <c r="BX119" s="845"/>
      <c r="BY119" s="845"/>
      <c r="BZ119" s="845"/>
      <c r="CA119" s="845">
        <v>39642308</v>
      </c>
      <c r="CB119" s="845"/>
      <c r="CC119" s="845"/>
      <c r="CD119" s="845"/>
      <c r="CE119" s="845"/>
      <c r="CF119" s="748"/>
      <c r="CG119" s="749"/>
      <c r="CH119" s="749"/>
      <c r="CI119" s="749"/>
      <c r="CJ119" s="834"/>
      <c r="CK119" s="928"/>
      <c r="CL119" s="823"/>
      <c r="CM119" s="838" t="s">
        <v>441</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122</v>
      </c>
      <c r="DH119" s="764"/>
      <c r="DI119" s="764"/>
      <c r="DJ119" s="764"/>
      <c r="DK119" s="765"/>
      <c r="DL119" s="766" t="s">
        <v>122</v>
      </c>
      <c r="DM119" s="764"/>
      <c r="DN119" s="764"/>
      <c r="DO119" s="764"/>
      <c r="DP119" s="765"/>
      <c r="DQ119" s="766" t="s">
        <v>122</v>
      </c>
      <c r="DR119" s="764"/>
      <c r="DS119" s="764"/>
      <c r="DT119" s="764"/>
      <c r="DU119" s="765"/>
      <c r="DV119" s="848" t="s">
        <v>122</v>
      </c>
      <c r="DW119" s="849"/>
      <c r="DX119" s="849"/>
      <c r="DY119" s="849"/>
      <c r="DZ119" s="850"/>
    </row>
    <row r="120" spans="1:130" s="218" customFormat="1" ht="26.25" customHeight="1" x14ac:dyDescent="0.15">
      <c r="A120" s="820"/>
      <c r="B120" s="821"/>
      <c r="C120" s="815" t="s">
        <v>418</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442</v>
      </c>
      <c r="AV120" s="881"/>
      <c r="AW120" s="881"/>
      <c r="AX120" s="881"/>
      <c r="AY120" s="882"/>
      <c r="AZ120" s="860" t="s">
        <v>443</v>
      </c>
      <c r="BA120" s="808"/>
      <c r="BB120" s="808"/>
      <c r="BC120" s="808"/>
      <c r="BD120" s="808"/>
      <c r="BE120" s="808"/>
      <c r="BF120" s="808"/>
      <c r="BG120" s="808"/>
      <c r="BH120" s="808"/>
      <c r="BI120" s="808"/>
      <c r="BJ120" s="808"/>
      <c r="BK120" s="808"/>
      <c r="BL120" s="808"/>
      <c r="BM120" s="808"/>
      <c r="BN120" s="808"/>
      <c r="BO120" s="808"/>
      <c r="BP120" s="809"/>
      <c r="BQ120" s="861">
        <v>14404782</v>
      </c>
      <c r="BR120" s="842"/>
      <c r="BS120" s="842"/>
      <c r="BT120" s="842"/>
      <c r="BU120" s="842"/>
      <c r="BV120" s="842">
        <v>15433120</v>
      </c>
      <c r="BW120" s="842"/>
      <c r="BX120" s="842"/>
      <c r="BY120" s="842"/>
      <c r="BZ120" s="842"/>
      <c r="CA120" s="842">
        <v>16685436</v>
      </c>
      <c r="CB120" s="842"/>
      <c r="CC120" s="842"/>
      <c r="CD120" s="842"/>
      <c r="CE120" s="842"/>
      <c r="CF120" s="866">
        <v>151.69999999999999</v>
      </c>
      <c r="CG120" s="867"/>
      <c r="CH120" s="867"/>
      <c r="CI120" s="867"/>
      <c r="CJ120" s="867"/>
      <c r="CK120" s="868" t="s">
        <v>444</v>
      </c>
      <c r="CL120" s="852"/>
      <c r="CM120" s="852"/>
      <c r="CN120" s="852"/>
      <c r="CO120" s="853"/>
      <c r="CP120" s="872" t="s">
        <v>393</v>
      </c>
      <c r="CQ120" s="873"/>
      <c r="CR120" s="873"/>
      <c r="CS120" s="873"/>
      <c r="CT120" s="873"/>
      <c r="CU120" s="873"/>
      <c r="CV120" s="873"/>
      <c r="CW120" s="873"/>
      <c r="CX120" s="873"/>
      <c r="CY120" s="873"/>
      <c r="CZ120" s="873"/>
      <c r="DA120" s="873"/>
      <c r="DB120" s="873"/>
      <c r="DC120" s="873"/>
      <c r="DD120" s="873"/>
      <c r="DE120" s="873"/>
      <c r="DF120" s="874"/>
      <c r="DG120" s="861">
        <v>10611635</v>
      </c>
      <c r="DH120" s="842"/>
      <c r="DI120" s="842"/>
      <c r="DJ120" s="842"/>
      <c r="DK120" s="842"/>
      <c r="DL120" s="842">
        <v>9766000</v>
      </c>
      <c r="DM120" s="842"/>
      <c r="DN120" s="842"/>
      <c r="DO120" s="842"/>
      <c r="DP120" s="842"/>
      <c r="DQ120" s="842">
        <v>9709026</v>
      </c>
      <c r="DR120" s="842"/>
      <c r="DS120" s="842"/>
      <c r="DT120" s="842"/>
      <c r="DU120" s="842"/>
      <c r="DV120" s="843">
        <v>88.3</v>
      </c>
      <c r="DW120" s="843"/>
      <c r="DX120" s="843"/>
      <c r="DY120" s="843"/>
      <c r="DZ120" s="844"/>
    </row>
    <row r="121" spans="1:130" s="218" customFormat="1" ht="26.25" customHeight="1" x14ac:dyDescent="0.15">
      <c r="A121" s="820"/>
      <c r="B121" s="821"/>
      <c r="C121" s="863" t="s">
        <v>445</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446</v>
      </c>
      <c r="BA121" s="752"/>
      <c r="BB121" s="752"/>
      <c r="BC121" s="752"/>
      <c r="BD121" s="752"/>
      <c r="BE121" s="752"/>
      <c r="BF121" s="752"/>
      <c r="BG121" s="752"/>
      <c r="BH121" s="752"/>
      <c r="BI121" s="752"/>
      <c r="BJ121" s="752"/>
      <c r="BK121" s="752"/>
      <c r="BL121" s="752"/>
      <c r="BM121" s="752"/>
      <c r="BN121" s="752"/>
      <c r="BO121" s="752"/>
      <c r="BP121" s="753"/>
      <c r="BQ121" s="816">
        <v>831292</v>
      </c>
      <c r="BR121" s="817"/>
      <c r="BS121" s="817"/>
      <c r="BT121" s="817"/>
      <c r="BU121" s="817"/>
      <c r="BV121" s="817">
        <v>770303</v>
      </c>
      <c r="BW121" s="817"/>
      <c r="BX121" s="817"/>
      <c r="BY121" s="817"/>
      <c r="BZ121" s="817"/>
      <c r="CA121" s="817">
        <v>863049</v>
      </c>
      <c r="CB121" s="817"/>
      <c r="CC121" s="817"/>
      <c r="CD121" s="817"/>
      <c r="CE121" s="817"/>
      <c r="CF121" s="875">
        <v>7.8</v>
      </c>
      <c r="CG121" s="876"/>
      <c r="CH121" s="876"/>
      <c r="CI121" s="876"/>
      <c r="CJ121" s="876"/>
      <c r="CK121" s="869"/>
      <c r="CL121" s="855"/>
      <c r="CM121" s="855"/>
      <c r="CN121" s="855"/>
      <c r="CO121" s="856"/>
      <c r="CP121" s="835" t="s">
        <v>391</v>
      </c>
      <c r="CQ121" s="836"/>
      <c r="CR121" s="836"/>
      <c r="CS121" s="836"/>
      <c r="CT121" s="836"/>
      <c r="CU121" s="836"/>
      <c r="CV121" s="836"/>
      <c r="CW121" s="836"/>
      <c r="CX121" s="836"/>
      <c r="CY121" s="836"/>
      <c r="CZ121" s="836"/>
      <c r="DA121" s="836"/>
      <c r="DB121" s="836"/>
      <c r="DC121" s="836"/>
      <c r="DD121" s="836"/>
      <c r="DE121" s="836"/>
      <c r="DF121" s="837"/>
      <c r="DG121" s="816">
        <v>511641</v>
      </c>
      <c r="DH121" s="817"/>
      <c r="DI121" s="817"/>
      <c r="DJ121" s="817"/>
      <c r="DK121" s="817"/>
      <c r="DL121" s="817">
        <v>592588</v>
      </c>
      <c r="DM121" s="817"/>
      <c r="DN121" s="817"/>
      <c r="DO121" s="817"/>
      <c r="DP121" s="817"/>
      <c r="DQ121" s="817">
        <v>560600</v>
      </c>
      <c r="DR121" s="817"/>
      <c r="DS121" s="817"/>
      <c r="DT121" s="817"/>
      <c r="DU121" s="817"/>
      <c r="DV121" s="794">
        <v>5.0999999999999996</v>
      </c>
      <c r="DW121" s="794"/>
      <c r="DX121" s="794"/>
      <c r="DY121" s="794"/>
      <c r="DZ121" s="795"/>
    </row>
    <row r="122" spans="1:130" s="218" customFormat="1" ht="26.25" customHeight="1" x14ac:dyDescent="0.15">
      <c r="A122" s="820"/>
      <c r="B122" s="821"/>
      <c r="C122" s="815" t="s">
        <v>428</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447</v>
      </c>
      <c r="BA122" s="839"/>
      <c r="BB122" s="839"/>
      <c r="BC122" s="839"/>
      <c r="BD122" s="839"/>
      <c r="BE122" s="839"/>
      <c r="BF122" s="839"/>
      <c r="BG122" s="839"/>
      <c r="BH122" s="839"/>
      <c r="BI122" s="839"/>
      <c r="BJ122" s="839"/>
      <c r="BK122" s="839"/>
      <c r="BL122" s="839"/>
      <c r="BM122" s="839"/>
      <c r="BN122" s="839"/>
      <c r="BO122" s="839"/>
      <c r="BP122" s="840"/>
      <c r="BQ122" s="879">
        <v>30206996</v>
      </c>
      <c r="BR122" s="845"/>
      <c r="BS122" s="845"/>
      <c r="BT122" s="845"/>
      <c r="BU122" s="845"/>
      <c r="BV122" s="845">
        <v>28913960</v>
      </c>
      <c r="BW122" s="845"/>
      <c r="BX122" s="845"/>
      <c r="BY122" s="845"/>
      <c r="BZ122" s="845"/>
      <c r="CA122" s="845">
        <v>27751868</v>
      </c>
      <c r="CB122" s="845"/>
      <c r="CC122" s="845"/>
      <c r="CD122" s="845"/>
      <c r="CE122" s="845"/>
      <c r="CF122" s="846">
        <v>252.3</v>
      </c>
      <c r="CG122" s="847"/>
      <c r="CH122" s="847"/>
      <c r="CI122" s="847"/>
      <c r="CJ122" s="847"/>
      <c r="CK122" s="869"/>
      <c r="CL122" s="855"/>
      <c r="CM122" s="855"/>
      <c r="CN122" s="855"/>
      <c r="CO122" s="856"/>
      <c r="CP122" s="835" t="s">
        <v>389</v>
      </c>
      <c r="CQ122" s="836"/>
      <c r="CR122" s="836"/>
      <c r="CS122" s="836"/>
      <c r="CT122" s="836"/>
      <c r="CU122" s="836"/>
      <c r="CV122" s="836"/>
      <c r="CW122" s="836"/>
      <c r="CX122" s="836"/>
      <c r="CY122" s="836"/>
      <c r="CZ122" s="836"/>
      <c r="DA122" s="836"/>
      <c r="DB122" s="836"/>
      <c r="DC122" s="836"/>
      <c r="DD122" s="836"/>
      <c r="DE122" s="836"/>
      <c r="DF122" s="837"/>
      <c r="DG122" s="816" t="s">
        <v>122</v>
      </c>
      <c r="DH122" s="817"/>
      <c r="DI122" s="817"/>
      <c r="DJ122" s="817"/>
      <c r="DK122" s="817"/>
      <c r="DL122" s="817" t="s">
        <v>122</v>
      </c>
      <c r="DM122" s="817"/>
      <c r="DN122" s="817"/>
      <c r="DO122" s="817"/>
      <c r="DP122" s="817"/>
      <c r="DQ122" s="817" t="s">
        <v>122</v>
      </c>
      <c r="DR122" s="817"/>
      <c r="DS122" s="817"/>
      <c r="DT122" s="817"/>
      <c r="DU122" s="817"/>
      <c r="DV122" s="794" t="s">
        <v>122</v>
      </c>
      <c r="DW122" s="794"/>
      <c r="DX122" s="794"/>
      <c r="DY122" s="794"/>
      <c r="DZ122" s="795"/>
    </row>
    <row r="123" spans="1:130" s="218" customFormat="1" ht="26.25" customHeight="1" x14ac:dyDescent="0.15">
      <c r="A123" s="820"/>
      <c r="B123" s="821"/>
      <c r="C123" s="815" t="s">
        <v>434</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v>2765</v>
      </c>
      <c r="AB123" s="780"/>
      <c r="AC123" s="780"/>
      <c r="AD123" s="780"/>
      <c r="AE123" s="781"/>
      <c r="AF123" s="782">
        <v>2765</v>
      </c>
      <c r="AG123" s="780"/>
      <c r="AH123" s="780"/>
      <c r="AI123" s="780"/>
      <c r="AJ123" s="781"/>
      <c r="AK123" s="782">
        <v>2765</v>
      </c>
      <c r="AL123" s="780"/>
      <c r="AM123" s="780"/>
      <c r="AN123" s="780"/>
      <c r="AO123" s="781"/>
      <c r="AP123" s="824">
        <v>0</v>
      </c>
      <c r="AQ123" s="825"/>
      <c r="AR123" s="825"/>
      <c r="AS123" s="825"/>
      <c r="AT123" s="826"/>
      <c r="AU123" s="886"/>
      <c r="AV123" s="887"/>
      <c r="AW123" s="887"/>
      <c r="AX123" s="887"/>
      <c r="AY123" s="887"/>
      <c r="AZ123" s="239" t="s">
        <v>177</v>
      </c>
      <c r="BA123" s="239"/>
      <c r="BB123" s="239"/>
      <c r="BC123" s="239"/>
      <c r="BD123" s="239"/>
      <c r="BE123" s="239"/>
      <c r="BF123" s="239"/>
      <c r="BG123" s="239"/>
      <c r="BH123" s="239"/>
      <c r="BI123" s="239"/>
      <c r="BJ123" s="239"/>
      <c r="BK123" s="239"/>
      <c r="BL123" s="239"/>
      <c r="BM123" s="239"/>
      <c r="BN123" s="239"/>
      <c r="BO123" s="877" t="s">
        <v>448</v>
      </c>
      <c r="BP123" s="878"/>
      <c r="BQ123" s="832">
        <v>45443070</v>
      </c>
      <c r="BR123" s="833"/>
      <c r="BS123" s="833"/>
      <c r="BT123" s="833"/>
      <c r="BU123" s="833"/>
      <c r="BV123" s="833">
        <v>45117383</v>
      </c>
      <c r="BW123" s="833"/>
      <c r="BX123" s="833"/>
      <c r="BY123" s="833"/>
      <c r="BZ123" s="833"/>
      <c r="CA123" s="833">
        <v>45300353</v>
      </c>
      <c r="CB123" s="833"/>
      <c r="CC123" s="833"/>
      <c r="CD123" s="833"/>
      <c r="CE123" s="833"/>
      <c r="CF123" s="748"/>
      <c r="CG123" s="749"/>
      <c r="CH123" s="749"/>
      <c r="CI123" s="749"/>
      <c r="CJ123" s="834"/>
      <c r="CK123" s="869"/>
      <c r="CL123" s="855"/>
      <c r="CM123" s="855"/>
      <c r="CN123" s="855"/>
      <c r="CO123" s="856"/>
      <c r="CP123" s="835" t="s">
        <v>390</v>
      </c>
      <c r="CQ123" s="836"/>
      <c r="CR123" s="836"/>
      <c r="CS123" s="836"/>
      <c r="CT123" s="836"/>
      <c r="CU123" s="836"/>
      <c r="CV123" s="836"/>
      <c r="CW123" s="836"/>
      <c r="CX123" s="836"/>
      <c r="CY123" s="836"/>
      <c r="CZ123" s="836"/>
      <c r="DA123" s="836"/>
      <c r="DB123" s="836"/>
      <c r="DC123" s="836"/>
      <c r="DD123" s="836"/>
      <c r="DE123" s="836"/>
      <c r="DF123" s="837"/>
      <c r="DG123" s="779" t="s">
        <v>122</v>
      </c>
      <c r="DH123" s="780"/>
      <c r="DI123" s="780"/>
      <c r="DJ123" s="780"/>
      <c r="DK123" s="781"/>
      <c r="DL123" s="782" t="s">
        <v>122</v>
      </c>
      <c r="DM123" s="780"/>
      <c r="DN123" s="780"/>
      <c r="DO123" s="780"/>
      <c r="DP123" s="781"/>
      <c r="DQ123" s="782" t="s">
        <v>122</v>
      </c>
      <c r="DR123" s="780"/>
      <c r="DS123" s="780"/>
      <c r="DT123" s="780"/>
      <c r="DU123" s="781"/>
      <c r="DV123" s="824" t="s">
        <v>122</v>
      </c>
      <c r="DW123" s="825"/>
      <c r="DX123" s="825"/>
      <c r="DY123" s="825"/>
      <c r="DZ123" s="826"/>
    </row>
    <row r="124" spans="1:130" s="218" customFormat="1" ht="26.25" customHeight="1" thickBot="1" x14ac:dyDescent="0.2">
      <c r="A124" s="820"/>
      <c r="B124" s="821"/>
      <c r="C124" s="815" t="s">
        <v>437</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449</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t="s">
        <v>122</v>
      </c>
      <c r="BR124" s="831"/>
      <c r="BS124" s="831"/>
      <c r="BT124" s="831"/>
      <c r="BU124" s="831"/>
      <c r="BV124" s="831" t="s">
        <v>122</v>
      </c>
      <c r="BW124" s="831"/>
      <c r="BX124" s="831"/>
      <c r="BY124" s="831"/>
      <c r="BZ124" s="831"/>
      <c r="CA124" s="831" t="s">
        <v>122</v>
      </c>
      <c r="CB124" s="831"/>
      <c r="CC124" s="831"/>
      <c r="CD124" s="831"/>
      <c r="CE124" s="831"/>
      <c r="CF124" s="726"/>
      <c r="CG124" s="727"/>
      <c r="CH124" s="727"/>
      <c r="CI124" s="727"/>
      <c r="CJ124" s="862"/>
      <c r="CK124" s="870"/>
      <c r="CL124" s="870"/>
      <c r="CM124" s="870"/>
      <c r="CN124" s="870"/>
      <c r="CO124" s="871"/>
      <c r="CP124" s="835" t="s">
        <v>450</v>
      </c>
      <c r="CQ124" s="836"/>
      <c r="CR124" s="836"/>
      <c r="CS124" s="836"/>
      <c r="CT124" s="836"/>
      <c r="CU124" s="836"/>
      <c r="CV124" s="836"/>
      <c r="CW124" s="836"/>
      <c r="CX124" s="836"/>
      <c r="CY124" s="836"/>
      <c r="CZ124" s="836"/>
      <c r="DA124" s="836"/>
      <c r="DB124" s="836"/>
      <c r="DC124" s="836"/>
      <c r="DD124" s="836"/>
      <c r="DE124" s="836"/>
      <c r="DF124" s="837"/>
      <c r="DG124" s="763" t="s">
        <v>122</v>
      </c>
      <c r="DH124" s="764"/>
      <c r="DI124" s="764"/>
      <c r="DJ124" s="764"/>
      <c r="DK124" s="765"/>
      <c r="DL124" s="766" t="s">
        <v>122</v>
      </c>
      <c r="DM124" s="764"/>
      <c r="DN124" s="764"/>
      <c r="DO124" s="764"/>
      <c r="DP124" s="765"/>
      <c r="DQ124" s="766" t="s">
        <v>122</v>
      </c>
      <c r="DR124" s="764"/>
      <c r="DS124" s="764"/>
      <c r="DT124" s="764"/>
      <c r="DU124" s="765"/>
      <c r="DV124" s="848" t="s">
        <v>122</v>
      </c>
      <c r="DW124" s="849"/>
      <c r="DX124" s="849"/>
      <c r="DY124" s="849"/>
      <c r="DZ124" s="850"/>
    </row>
    <row r="125" spans="1:130" s="218" customFormat="1" ht="26.25" customHeight="1" x14ac:dyDescent="0.15">
      <c r="A125" s="820"/>
      <c r="B125" s="821"/>
      <c r="C125" s="815" t="s">
        <v>439</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851" t="s">
        <v>451</v>
      </c>
      <c r="CL125" s="852"/>
      <c r="CM125" s="852"/>
      <c r="CN125" s="852"/>
      <c r="CO125" s="853"/>
      <c r="CP125" s="860" t="s">
        <v>452</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18" customFormat="1" ht="26.25" customHeight="1" thickBot="1" x14ac:dyDescent="0.2">
      <c r="A126" s="820"/>
      <c r="B126" s="821"/>
      <c r="C126" s="815" t="s">
        <v>441</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v>1369</v>
      </c>
      <c r="AB126" s="780"/>
      <c r="AC126" s="780"/>
      <c r="AD126" s="780"/>
      <c r="AE126" s="781"/>
      <c r="AF126" s="782" t="s">
        <v>122</v>
      </c>
      <c r="AG126" s="780"/>
      <c r="AH126" s="780"/>
      <c r="AI126" s="780"/>
      <c r="AJ126" s="781"/>
      <c r="AK126" s="782" t="s">
        <v>122</v>
      </c>
      <c r="AL126" s="780"/>
      <c r="AM126" s="780"/>
      <c r="AN126" s="780"/>
      <c r="AO126" s="781"/>
      <c r="AP126" s="824" t="s">
        <v>122</v>
      </c>
      <c r="AQ126" s="825"/>
      <c r="AR126" s="825"/>
      <c r="AS126" s="825"/>
      <c r="AT126" s="826"/>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854"/>
      <c r="CL126" s="855"/>
      <c r="CM126" s="855"/>
      <c r="CN126" s="855"/>
      <c r="CO126" s="856"/>
      <c r="CP126" s="815" t="s">
        <v>453</v>
      </c>
      <c r="CQ126" s="752"/>
      <c r="CR126" s="752"/>
      <c r="CS126" s="752"/>
      <c r="CT126" s="752"/>
      <c r="CU126" s="752"/>
      <c r="CV126" s="752"/>
      <c r="CW126" s="752"/>
      <c r="CX126" s="752"/>
      <c r="CY126" s="752"/>
      <c r="CZ126" s="752"/>
      <c r="DA126" s="752"/>
      <c r="DB126" s="752"/>
      <c r="DC126" s="752"/>
      <c r="DD126" s="752"/>
      <c r="DE126" s="752"/>
      <c r="DF126" s="753"/>
      <c r="DG126" s="816" t="s">
        <v>122</v>
      </c>
      <c r="DH126" s="817"/>
      <c r="DI126" s="817"/>
      <c r="DJ126" s="817"/>
      <c r="DK126" s="817"/>
      <c r="DL126" s="817" t="s">
        <v>122</v>
      </c>
      <c r="DM126" s="817"/>
      <c r="DN126" s="817"/>
      <c r="DO126" s="817"/>
      <c r="DP126" s="817"/>
      <c r="DQ126" s="817" t="s">
        <v>122</v>
      </c>
      <c r="DR126" s="817"/>
      <c r="DS126" s="817"/>
      <c r="DT126" s="817"/>
      <c r="DU126" s="817"/>
      <c r="DV126" s="794" t="s">
        <v>122</v>
      </c>
      <c r="DW126" s="794"/>
      <c r="DX126" s="794"/>
      <c r="DY126" s="794"/>
      <c r="DZ126" s="795"/>
    </row>
    <row r="127" spans="1:130" s="218" customFormat="1" ht="26.25" customHeight="1" x14ac:dyDescent="0.15">
      <c r="A127" s="822"/>
      <c r="B127" s="823"/>
      <c r="C127" s="838" t="s">
        <v>454</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122</v>
      </c>
      <c r="AB127" s="780"/>
      <c r="AC127" s="780"/>
      <c r="AD127" s="780"/>
      <c r="AE127" s="781"/>
      <c r="AF127" s="782" t="s">
        <v>122</v>
      </c>
      <c r="AG127" s="780"/>
      <c r="AH127" s="780"/>
      <c r="AI127" s="780"/>
      <c r="AJ127" s="781"/>
      <c r="AK127" s="782" t="s">
        <v>122</v>
      </c>
      <c r="AL127" s="780"/>
      <c r="AM127" s="780"/>
      <c r="AN127" s="780"/>
      <c r="AO127" s="781"/>
      <c r="AP127" s="824" t="s">
        <v>122</v>
      </c>
      <c r="AQ127" s="825"/>
      <c r="AR127" s="825"/>
      <c r="AS127" s="825"/>
      <c r="AT127" s="826"/>
      <c r="AU127" s="220"/>
      <c r="AV127" s="220"/>
      <c r="AW127" s="220"/>
      <c r="AX127" s="841" t="s">
        <v>455</v>
      </c>
      <c r="AY127" s="812"/>
      <c r="AZ127" s="812"/>
      <c r="BA127" s="812"/>
      <c r="BB127" s="812"/>
      <c r="BC127" s="812"/>
      <c r="BD127" s="812"/>
      <c r="BE127" s="813"/>
      <c r="BF127" s="811" t="s">
        <v>456</v>
      </c>
      <c r="BG127" s="812"/>
      <c r="BH127" s="812"/>
      <c r="BI127" s="812"/>
      <c r="BJ127" s="812"/>
      <c r="BK127" s="812"/>
      <c r="BL127" s="813"/>
      <c r="BM127" s="811" t="s">
        <v>457</v>
      </c>
      <c r="BN127" s="812"/>
      <c r="BO127" s="812"/>
      <c r="BP127" s="812"/>
      <c r="BQ127" s="812"/>
      <c r="BR127" s="812"/>
      <c r="BS127" s="813"/>
      <c r="BT127" s="811" t="s">
        <v>458</v>
      </c>
      <c r="BU127" s="812"/>
      <c r="BV127" s="812"/>
      <c r="BW127" s="812"/>
      <c r="BX127" s="812"/>
      <c r="BY127" s="812"/>
      <c r="BZ127" s="814"/>
      <c r="CA127" s="220"/>
      <c r="CB127" s="220"/>
      <c r="CC127" s="220"/>
      <c r="CD127" s="243"/>
      <c r="CE127" s="243"/>
      <c r="CF127" s="243"/>
      <c r="CG127" s="220"/>
      <c r="CH127" s="220"/>
      <c r="CI127" s="220"/>
      <c r="CJ127" s="242"/>
      <c r="CK127" s="854"/>
      <c r="CL127" s="855"/>
      <c r="CM127" s="855"/>
      <c r="CN127" s="855"/>
      <c r="CO127" s="856"/>
      <c r="CP127" s="815" t="s">
        <v>459</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18" customFormat="1" ht="26.25" customHeight="1" thickBot="1" x14ac:dyDescent="0.2">
      <c r="A128" s="796" t="s">
        <v>460</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461</v>
      </c>
      <c r="X128" s="798"/>
      <c r="Y128" s="798"/>
      <c r="Z128" s="799"/>
      <c r="AA128" s="800">
        <v>76395</v>
      </c>
      <c r="AB128" s="801"/>
      <c r="AC128" s="801"/>
      <c r="AD128" s="801"/>
      <c r="AE128" s="802"/>
      <c r="AF128" s="803">
        <v>78478</v>
      </c>
      <c r="AG128" s="801"/>
      <c r="AH128" s="801"/>
      <c r="AI128" s="801"/>
      <c r="AJ128" s="802"/>
      <c r="AK128" s="803">
        <v>224026</v>
      </c>
      <c r="AL128" s="801"/>
      <c r="AM128" s="801"/>
      <c r="AN128" s="801"/>
      <c r="AO128" s="802"/>
      <c r="AP128" s="804"/>
      <c r="AQ128" s="805"/>
      <c r="AR128" s="805"/>
      <c r="AS128" s="805"/>
      <c r="AT128" s="806"/>
      <c r="AU128" s="220"/>
      <c r="AV128" s="220"/>
      <c r="AW128" s="220"/>
      <c r="AX128" s="807" t="s">
        <v>462</v>
      </c>
      <c r="AY128" s="808"/>
      <c r="AZ128" s="808"/>
      <c r="BA128" s="808"/>
      <c r="BB128" s="808"/>
      <c r="BC128" s="808"/>
      <c r="BD128" s="808"/>
      <c r="BE128" s="809"/>
      <c r="BF128" s="786" t="s">
        <v>122</v>
      </c>
      <c r="BG128" s="787"/>
      <c r="BH128" s="787"/>
      <c r="BI128" s="787"/>
      <c r="BJ128" s="787"/>
      <c r="BK128" s="787"/>
      <c r="BL128" s="810"/>
      <c r="BM128" s="786">
        <v>12.9</v>
      </c>
      <c r="BN128" s="787"/>
      <c r="BO128" s="787"/>
      <c r="BP128" s="787"/>
      <c r="BQ128" s="787"/>
      <c r="BR128" s="787"/>
      <c r="BS128" s="810"/>
      <c r="BT128" s="786">
        <v>20</v>
      </c>
      <c r="BU128" s="787"/>
      <c r="BV128" s="787"/>
      <c r="BW128" s="787"/>
      <c r="BX128" s="787"/>
      <c r="BY128" s="787"/>
      <c r="BZ128" s="788"/>
      <c r="CA128" s="243"/>
      <c r="CB128" s="243"/>
      <c r="CC128" s="243"/>
      <c r="CD128" s="243"/>
      <c r="CE128" s="243"/>
      <c r="CF128" s="243"/>
      <c r="CG128" s="220"/>
      <c r="CH128" s="220"/>
      <c r="CI128" s="220"/>
      <c r="CJ128" s="242"/>
      <c r="CK128" s="857"/>
      <c r="CL128" s="858"/>
      <c r="CM128" s="858"/>
      <c r="CN128" s="858"/>
      <c r="CO128" s="859"/>
      <c r="CP128" s="789" t="s">
        <v>463</v>
      </c>
      <c r="CQ128" s="730"/>
      <c r="CR128" s="730"/>
      <c r="CS128" s="730"/>
      <c r="CT128" s="730"/>
      <c r="CU128" s="730"/>
      <c r="CV128" s="730"/>
      <c r="CW128" s="730"/>
      <c r="CX128" s="730"/>
      <c r="CY128" s="730"/>
      <c r="CZ128" s="730"/>
      <c r="DA128" s="730"/>
      <c r="DB128" s="730"/>
      <c r="DC128" s="730"/>
      <c r="DD128" s="730"/>
      <c r="DE128" s="730"/>
      <c r="DF128" s="731"/>
      <c r="DG128" s="790" t="s">
        <v>122</v>
      </c>
      <c r="DH128" s="791"/>
      <c r="DI128" s="791"/>
      <c r="DJ128" s="791"/>
      <c r="DK128" s="791"/>
      <c r="DL128" s="791" t="s">
        <v>122</v>
      </c>
      <c r="DM128" s="791"/>
      <c r="DN128" s="791"/>
      <c r="DO128" s="791"/>
      <c r="DP128" s="791"/>
      <c r="DQ128" s="791" t="s">
        <v>122</v>
      </c>
      <c r="DR128" s="791"/>
      <c r="DS128" s="791"/>
      <c r="DT128" s="791"/>
      <c r="DU128" s="791"/>
      <c r="DV128" s="792" t="s">
        <v>122</v>
      </c>
      <c r="DW128" s="792"/>
      <c r="DX128" s="792"/>
      <c r="DY128" s="792"/>
      <c r="DZ128" s="793"/>
    </row>
    <row r="129" spans="1:131" s="218" customFormat="1" ht="26.25" customHeight="1" x14ac:dyDescent="0.15">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464</v>
      </c>
      <c r="X129" s="777"/>
      <c r="Y129" s="777"/>
      <c r="Z129" s="778"/>
      <c r="AA129" s="779">
        <v>13112427</v>
      </c>
      <c r="AB129" s="780"/>
      <c r="AC129" s="780"/>
      <c r="AD129" s="780"/>
      <c r="AE129" s="781"/>
      <c r="AF129" s="782">
        <v>13293332</v>
      </c>
      <c r="AG129" s="780"/>
      <c r="AH129" s="780"/>
      <c r="AI129" s="780"/>
      <c r="AJ129" s="781"/>
      <c r="AK129" s="782">
        <v>13502750</v>
      </c>
      <c r="AL129" s="780"/>
      <c r="AM129" s="780"/>
      <c r="AN129" s="780"/>
      <c r="AO129" s="781"/>
      <c r="AP129" s="783"/>
      <c r="AQ129" s="784"/>
      <c r="AR129" s="784"/>
      <c r="AS129" s="784"/>
      <c r="AT129" s="785"/>
      <c r="AU129" s="221"/>
      <c r="AV129" s="221"/>
      <c r="AW129" s="221"/>
      <c r="AX129" s="751" t="s">
        <v>465</v>
      </c>
      <c r="AY129" s="752"/>
      <c r="AZ129" s="752"/>
      <c r="BA129" s="752"/>
      <c r="BB129" s="752"/>
      <c r="BC129" s="752"/>
      <c r="BD129" s="752"/>
      <c r="BE129" s="753"/>
      <c r="BF129" s="770" t="s">
        <v>122</v>
      </c>
      <c r="BG129" s="771"/>
      <c r="BH129" s="771"/>
      <c r="BI129" s="771"/>
      <c r="BJ129" s="771"/>
      <c r="BK129" s="771"/>
      <c r="BL129" s="772"/>
      <c r="BM129" s="770">
        <v>17.899999999999999</v>
      </c>
      <c r="BN129" s="771"/>
      <c r="BO129" s="771"/>
      <c r="BP129" s="771"/>
      <c r="BQ129" s="771"/>
      <c r="BR129" s="771"/>
      <c r="BS129" s="772"/>
      <c r="BT129" s="770">
        <v>30</v>
      </c>
      <c r="BU129" s="771"/>
      <c r="BV129" s="771"/>
      <c r="BW129" s="771"/>
      <c r="BX129" s="771"/>
      <c r="BY129" s="771"/>
      <c r="BZ129" s="773"/>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774" t="s">
        <v>466</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467</v>
      </c>
      <c r="X130" s="777"/>
      <c r="Y130" s="777"/>
      <c r="Z130" s="778"/>
      <c r="AA130" s="779">
        <v>2631258</v>
      </c>
      <c r="AB130" s="780"/>
      <c r="AC130" s="780"/>
      <c r="AD130" s="780"/>
      <c r="AE130" s="781"/>
      <c r="AF130" s="782">
        <v>2647228</v>
      </c>
      <c r="AG130" s="780"/>
      <c r="AH130" s="780"/>
      <c r="AI130" s="780"/>
      <c r="AJ130" s="781"/>
      <c r="AK130" s="782">
        <v>2501363</v>
      </c>
      <c r="AL130" s="780"/>
      <c r="AM130" s="780"/>
      <c r="AN130" s="780"/>
      <c r="AO130" s="781"/>
      <c r="AP130" s="783"/>
      <c r="AQ130" s="784"/>
      <c r="AR130" s="784"/>
      <c r="AS130" s="784"/>
      <c r="AT130" s="785"/>
      <c r="AU130" s="221"/>
      <c r="AV130" s="221"/>
      <c r="AW130" s="221"/>
      <c r="AX130" s="751" t="s">
        <v>468</v>
      </c>
      <c r="AY130" s="752"/>
      <c r="AZ130" s="752"/>
      <c r="BA130" s="752"/>
      <c r="BB130" s="752"/>
      <c r="BC130" s="752"/>
      <c r="BD130" s="752"/>
      <c r="BE130" s="753"/>
      <c r="BF130" s="754">
        <v>4.0999999999999996</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469</v>
      </c>
      <c r="X131" s="761"/>
      <c r="Y131" s="761"/>
      <c r="Z131" s="762"/>
      <c r="AA131" s="763">
        <v>10481169</v>
      </c>
      <c r="AB131" s="764"/>
      <c r="AC131" s="764"/>
      <c r="AD131" s="764"/>
      <c r="AE131" s="765"/>
      <c r="AF131" s="766">
        <v>10646104</v>
      </c>
      <c r="AG131" s="764"/>
      <c r="AH131" s="764"/>
      <c r="AI131" s="764"/>
      <c r="AJ131" s="765"/>
      <c r="AK131" s="766">
        <v>11001387</v>
      </c>
      <c r="AL131" s="764"/>
      <c r="AM131" s="764"/>
      <c r="AN131" s="764"/>
      <c r="AO131" s="765"/>
      <c r="AP131" s="767"/>
      <c r="AQ131" s="768"/>
      <c r="AR131" s="768"/>
      <c r="AS131" s="768"/>
      <c r="AT131" s="769"/>
      <c r="AU131" s="221"/>
      <c r="AV131" s="221"/>
      <c r="AW131" s="221"/>
      <c r="AX131" s="729" t="s">
        <v>470</v>
      </c>
      <c r="AY131" s="730"/>
      <c r="AZ131" s="730"/>
      <c r="BA131" s="730"/>
      <c r="BB131" s="730"/>
      <c r="BC131" s="730"/>
      <c r="BD131" s="730"/>
      <c r="BE131" s="731"/>
      <c r="BF131" s="732" t="s">
        <v>122</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738" t="s">
        <v>471</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472</v>
      </c>
      <c r="W132" s="742"/>
      <c r="X132" s="742"/>
      <c r="Y132" s="742"/>
      <c r="Z132" s="743"/>
      <c r="AA132" s="744">
        <v>5.1562759839999996</v>
      </c>
      <c r="AB132" s="745"/>
      <c r="AC132" s="745"/>
      <c r="AD132" s="745"/>
      <c r="AE132" s="746"/>
      <c r="AF132" s="747">
        <v>4.3741447579999999</v>
      </c>
      <c r="AG132" s="745"/>
      <c r="AH132" s="745"/>
      <c r="AI132" s="745"/>
      <c r="AJ132" s="746"/>
      <c r="AK132" s="747">
        <v>2.8682684460000001</v>
      </c>
      <c r="AL132" s="745"/>
      <c r="AM132" s="745"/>
      <c r="AN132" s="745"/>
      <c r="AO132" s="746"/>
      <c r="AP132" s="748"/>
      <c r="AQ132" s="749"/>
      <c r="AR132" s="749"/>
      <c r="AS132" s="749"/>
      <c r="AT132" s="75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473</v>
      </c>
      <c r="W133" s="721"/>
      <c r="X133" s="721"/>
      <c r="Y133" s="721"/>
      <c r="Z133" s="722"/>
      <c r="AA133" s="723">
        <v>5</v>
      </c>
      <c r="AB133" s="724"/>
      <c r="AC133" s="724"/>
      <c r="AD133" s="724"/>
      <c r="AE133" s="725"/>
      <c r="AF133" s="723">
        <v>4.8</v>
      </c>
      <c r="AG133" s="724"/>
      <c r="AH133" s="724"/>
      <c r="AI133" s="724"/>
      <c r="AJ133" s="725"/>
      <c r="AK133" s="723">
        <v>4.0999999999999996</v>
      </c>
      <c r="AL133" s="724"/>
      <c r="AM133" s="724"/>
      <c r="AN133" s="724"/>
      <c r="AO133" s="725"/>
      <c r="AP133" s="726"/>
      <c r="AQ133" s="727"/>
      <c r="AR133" s="727"/>
      <c r="AS133" s="727"/>
      <c r="AT133" s="728"/>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q4h6Oh0oqoFoLNYr0vl6LlFmLxQT2dW33jR1v+R8I45Ji87viggkeFHcILcf+ymzzUmkGHDTg3zbhpR1EkLxFA==" saltValue="DNF5R1NNdmzT3ErAB5GYL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A33" zoomScaleNormal="85" zoomScaleSheetLayoutView="100" workbookViewId="0"/>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474</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3QKzZ2CzFuHyAhkvmv2tDjxxIUvcRfwwjTCzCySqHlUqxXTnvjUNpE3vbSkijxqmePM0podANNHIG0IVGBx5Ng==" saltValue="2zc2SZrDtpe4Vbjugw/j0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A51" zoomScaleNormal="100" zoomScaleSheetLayoutView="55" workbookViewId="0"/>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l0tM0jr7q0eiCuAoIN8ubQCH2ZlpRnNR6E8KIuLEFBsFD+YWpdo3K+/ux3qpmvZNIlhCaqbfJt+pyeX6lbKlNw==" saltValue="JzzUMyBCSBEjAgL2VfIEB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475</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476</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8" t="s">
        <v>477</v>
      </c>
      <c r="AP7" s="260"/>
      <c r="AQ7" s="261" t="s">
        <v>478</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9"/>
      <c r="AP8" s="266" t="s">
        <v>479</v>
      </c>
      <c r="AQ8" s="267" t="s">
        <v>480</v>
      </c>
      <c r="AR8" s="268" t="s">
        <v>481</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30" t="s">
        <v>482</v>
      </c>
      <c r="AL9" s="1131"/>
      <c r="AM9" s="1131"/>
      <c r="AN9" s="1132"/>
      <c r="AO9" s="269">
        <v>4122931</v>
      </c>
      <c r="AP9" s="269">
        <v>111648</v>
      </c>
      <c r="AQ9" s="270">
        <v>98214</v>
      </c>
      <c r="AR9" s="271">
        <v>13.7</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30" t="s">
        <v>483</v>
      </c>
      <c r="AL10" s="1131"/>
      <c r="AM10" s="1131"/>
      <c r="AN10" s="1132"/>
      <c r="AO10" s="272">
        <v>543893</v>
      </c>
      <c r="AP10" s="272">
        <v>14728</v>
      </c>
      <c r="AQ10" s="273">
        <v>8330</v>
      </c>
      <c r="AR10" s="274">
        <v>76.8</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30" t="s">
        <v>484</v>
      </c>
      <c r="AL11" s="1131"/>
      <c r="AM11" s="1131"/>
      <c r="AN11" s="1132"/>
      <c r="AO11" s="272">
        <v>7249</v>
      </c>
      <c r="AP11" s="272">
        <v>196</v>
      </c>
      <c r="AQ11" s="273">
        <v>2236</v>
      </c>
      <c r="AR11" s="274">
        <v>-91.2</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30" t="s">
        <v>485</v>
      </c>
      <c r="AL12" s="1131"/>
      <c r="AM12" s="1131"/>
      <c r="AN12" s="1132"/>
      <c r="AO12" s="272" t="s">
        <v>486</v>
      </c>
      <c r="AP12" s="272" t="s">
        <v>486</v>
      </c>
      <c r="AQ12" s="273">
        <v>12</v>
      </c>
      <c r="AR12" s="274" t="s">
        <v>486</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30" t="s">
        <v>487</v>
      </c>
      <c r="AL13" s="1131"/>
      <c r="AM13" s="1131"/>
      <c r="AN13" s="1132"/>
      <c r="AO13" s="272">
        <v>110103</v>
      </c>
      <c r="AP13" s="272">
        <v>2982</v>
      </c>
      <c r="AQ13" s="273">
        <v>3111</v>
      </c>
      <c r="AR13" s="274">
        <v>-4.0999999999999996</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30" t="s">
        <v>488</v>
      </c>
      <c r="AL14" s="1131"/>
      <c r="AM14" s="1131"/>
      <c r="AN14" s="1132"/>
      <c r="AO14" s="272">
        <v>26297</v>
      </c>
      <c r="AP14" s="272">
        <v>712</v>
      </c>
      <c r="AQ14" s="273">
        <v>1882</v>
      </c>
      <c r="AR14" s="274">
        <v>-62.2</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33" t="s">
        <v>489</v>
      </c>
      <c r="AL15" s="1134"/>
      <c r="AM15" s="1134"/>
      <c r="AN15" s="1135"/>
      <c r="AO15" s="272">
        <v>-237888</v>
      </c>
      <c r="AP15" s="272">
        <v>-6442</v>
      </c>
      <c r="AQ15" s="273">
        <v>-6411</v>
      </c>
      <c r="AR15" s="274">
        <v>0.5</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33" t="s">
        <v>177</v>
      </c>
      <c r="AL16" s="1134"/>
      <c r="AM16" s="1134"/>
      <c r="AN16" s="1135"/>
      <c r="AO16" s="272">
        <v>4572585</v>
      </c>
      <c r="AP16" s="272">
        <v>123824</v>
      </c>
      <c r="AQ16" s="273">
        <v>107373</v>
      </c>
      <c r="AR16" s="274">
        <v>15.3</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490</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491</v>
      </c>
      <c r="AP20" s="281" t="s">
        <v>492</v>
      </c>
      <c r="AQ20" s="282" t="s">
        <v>493</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36" t="s">
        <v>494</v>
      </c>
      <c r="AL21" s="1137"/>
      <c r="AM21" s="1137"/>
      <c r="AN21" s="1138"/>
      <c r="AO21" s="285">
        <v>10.45</v>
      </c>
      <c r="AP21" s="286">
        <v>9.17</v>
      </c>
      <c r="AQ21" s="287">
        <v>1.28</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36" t="s">
        <v>495</v>
      </c>
      <c r="AL22" s="1137"/>
      <c r="AM22" s="1137"/>
      <c r="AN22" s="1138"/>
      <c r="AO22" s="290">
        <v>99.1</v>
      </c>
      <c r="AP22" s="291">
        <v>97.5</v>
      </c>
      <c r="AQ22" s="292">
        <v>1.6</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29" t="s">
        <v>496</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55"/>
    </row>
    <row r="27" spans="1:46" x14ac:dyDescent="0.15">
      <c r="A27" s="297"/>
      <c r="AO27" s="250"/>
      <c r="AP27" s="250"/>
      <c r="AQ27" s="250"/>
      <c r="AR27" s="250"/>
      <c r="AS27" s="250"/>
      <c r="AT27" s="250"/>
    </row>
    <row r="28" spans="1:46" ht="17.25" x14ac:dyDescent="0.15">
      <c r="A28" s="251" t="s">
        <v>497</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498</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8" t="s">
        <v>477</v>
      </c>
      <c r="AP30" s="260"/>
      <c r="AQ30" s="261" t="s">
        <v>478</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9"/>
      <c r="AP31" s="266" t="s">
        <v>479</v>
      </c>
      <c r="AQ31" s="267" t="s">
        <v>480</v>
      </c>
      <c r="AR31" s="268" t="s">
        <v>481</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20" t="s">
        <v>499</v>
      </c>
      <c r="AL32" s="1121"/>
      <c r="AM32" s="1121"/>
      <c r="AN32" s="1122"/>
      <c r="AO32" s="300">
        <v>2186099</v>
      </c>
      <c r="AP32" s="300">
        <v>59199</v>
      </c>
      <c r="AQ32" s="301">
        <v>55954</v>
      </c>
      <c r="AR32" s="302">
        <v>5.8</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20" t="s">
        <v>500</v>
      </c>
      <c r="AL33" s="1121"/>
      <c r="AM33" s="1121"/>
      <c r="AN33" s="1122"/>
      <c r="AO33" s="300" t="s">
        <v>486</v>
      </c>
      <c r="AP33" s="300" t="s">
        <v>486</v>
      </c>
      <c r="AQ33" s="301" t="s">
        <v>486</v>
      </c>
      <c r="AR33" s="302" t="s">
        <v>486</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20" t="s">
        <v>501</v>
      </c>
      <c r="AL34" s="1121"/>
      <c r="AM34" s="1121"/>
      <c r="AN34" s="1122"/>
      <c r="AO34" s="300" t="s">
        <v>486</v>
      </c>
      <c r="AP34" s="300" t="s">
        <v>486</v>
      </c>
      <c r="AQ34" s="301">
        <v>1</v>
      </c>
      <c r="AR34" s="302" t="s">
        <v>486</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20" t="s">
        <v>502</v>
      </c>
      <c r="AL35" s="1121"/>
      <c r="AM35" s="1121"/>
      <c r="AN35" s="1122"/>
      <c r="AO35" s="300">
        <v>822387</v>
      </c>
      <c r="AP35" s="300">
        <v>22270</v>
      </c>
      <c r="AQ35" s="301">
        <v>17691</v>
      </c>
      <c r="AR35" s="302">
        <v>25.9</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20" t="s">
        <v>503</v>
      </c>
      <c r="AL36" s="1121"/>
      <c r="AM36" s="1121"/>
      <c r="AN36" s="1122"/>
      <c r="AO36" s="300">
        <v>29687</v>
      </c>
      <c r="AP36" s="300">
        <v>804</v>
      </c>
      <c r="AQ36" s="301">
        <v>2603</v>
      </c>
      <c r="AR36" s="302">
        <v>-69.099999999999994</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20" t="s">
        <v>504</v>
      </c>
      <c r="AL37" s="1121"/>
      <c r="AM37" s="1121"/>
      <c r="AN37" s="1122"/>
      <c r="AO37" s="300">
        <v>2765</v>
      </c>
      <c r="AP37" s="300">
        <v>75</v>
      </c>
      <c r="AQ37" s="301">
        <v>579</v>
      </c>
      <c r="AR37" s="302">
        <v>-87</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23" t="s">
        <v>505</v>
      </c>
      <c r="AL38" s="1124"/>
      <c r="AM38" s="1124"/>
      <c r="AN38" s="1125"/>
      <c r="AO38" s="303" t="s">
        <v>486</v>
      </c>
      <c r="AP38" s="303" t="s">
        <v>486</v>
      </c>
      <c r="AQ38" s="304">
        <v>4</v>
      </c>
      <c r="AR38" s="292" t="s">
        <v>486</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23" t="s">
        <v>506</v>
      </c>
      <c r="AL39" s="1124"/>
      <c r="AM39" s="1124"/>
      <c r="AN39" s="1125"/>
      <c r="AO39" s="300">
        <v>-224026</v>
      </c>
      <c r="AP39" s="300">
        <v>-6067</v>
      </c>
      <c r="AQ39" s="301">
        <v>-4663</v>
      </c>
      <c r="AR39" s="302">
        <v>30.1</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20" t="s">
        <v>507</v>
      </c>
      <c r="AL40" s="1121"/>
      <c r="AM40" s="1121"/>
      <c r="AN40" s="1122"/>
      <c r="AO40" s="300">
        <v>-2501363</v>
      </c>
      <c r="AP40" s="300">
        <v>-67736</v>
      </c>
      <c r="AQ40" s="301">
        <v>-48945</v>
      </c>
      <c r="AR40" s="302">
        <v>38.4</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26" t="s">
        <v>287</v>
      </c>
      <c r="AL41" s="1127"/>
      <c r="AM41" s="1127"/>
      <c r="AN41" s="1128"/>
      <c r="AO41" s="300">
        <v>315549</v>
      </c>
      <c r="AP41" s="300">
        <v>8545</v>
      </c>
      <c r="AQ41" s="301">
        <v>23225</v>
      </c>
      <c r="AR41" s="302">
        <v>-63.2</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508</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509</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13" t="s">
        <v>477</v>
      </c>
      <c r="AN49" s="1115" t="s">
        <v>510</v>
      </c>
      <c r="AO49" s="1116"/>
      <c r="AP49" s="1116"/>
      <c r="AQ49" s="1116"/>
      <c r="AR49" s="1117"/>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14"/>
      <c r="AN50" s="316" t="s">
        <v>511</v>
      </c>
      <c r="AO50" s="317" t="s">
        <v>512</v>
      </c>
      <c r="AP50" s="318" t="s">
        <v>513</v>
      </c>
      <c r="AQ50" s="319" t="s">
        <v>514</v>
      </c>
      <c r="AR50" s="320" t="s">
        <v>515</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516</v>
      </c>
      <c r="AL51" s="313"/>
      <c r="AM51" s="321">
        <v>5763885</v>
      </c>
      <c r="AN51" s="322">
        <v>149614</v>
      </c>
      <c r="AO51" s="323">
        <v>97.1</v>
      </c>
      <c r="AP51" s="324">
        <v>76347</v>
      </c>
      <c r="AQ51" s="325">
        <v>2.4</v>
      </c>
      <c r="AR51" s="326">
        <v>94.7</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517</v>
      </c>
      <c r="AM52" s="329">
        <v>3782943</v>
      </c>
      <c r="AN52" s="330">
        <v>98194</v>
      </c>
      <c r="AO52" s="331">
        <v>98.9</v>
      </c>
      <c r="AP52" s="332">
        <v>41762</v>
      </c>
      <c r="AQ52" s="333">
        <v>0.5</v>
      </c>
      <c r="AR52" s="334">
        <v>98.4</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518</v>
      </c>
      <c r="AL53" s="313"/>
      <c r="AM53" s="321">
        <v>2690028</v>
      </c>
      <c r="AN53" s="322">
        <v>70538</v>
      </c>
      <c r="AO53" s="323">
        <v>-52.9</v>
      </c>
      <c r="AP53" s="324">
        <v>69604</v>
      </c>
      <c r="AQ53" s="325">
        <v>-8.8000000000000007</v>
      </c>
      <c r="AR53" s="326">
        <v>-44.1</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517</v>
      </c>
      <c r="AM54" s="329">
        <v>1549576</v>
      </c>
      <c r="AN54" s="330">
        <v>40633</v>
      </c>
      <c r="AO54" s="331">
        <v>-58.6</v>
      </c>
      <c r="AP54" s="332">
        <v>36247</v>
      </c>
      <c r="AQ54" s="333">
        <v>-13.2</v>
      </c>
      <c r="AR54" s="334">
        <v>-45.4</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519</v>
      </c>
      <c r="AL55" s="313"/>
      <c r="AM55" s="321">
        <v>2221641</v>
      </c>
      <c r="AN55" s="322">
        <v>58834</v>
      </c>
      <c r="AO55" s="323">
        <v>-16.600000000000001</v>
      </c>
      <c r="AP55" s="324">
        <v>68410</v>
      </c>
      <c r="AQ55" s="325">
        <v>-1.7</v>
      </c>
      <c r="AR55" s="326">
        <v>-14.9</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517</v>
      </c>
      <c r="AM56" s="329">
        <v>1142066</v>
      </c>
      <c r="AN56" s="330">
        <v>30245</v>
      </c>
      <c r="AO56" s="331">
        <v>-25.6</v>
      </c>
      <c r="AP56" s="332">
        <v>35086</v>
      </c>
      <c r="AQ56" s="333">
        <v>-3.2</v>
      </c>
      <c r="AR56" s="334">
        <v>-22.4</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520</v>
      </c>
      <c r="AL57" s="313"/>
      <c r="AM57" s="321">
        <v>2512225</v>
      </c>
      <c r="AN57" s="322">
        <v>67217</v>
      </c>
      <c r="AO57" s="323">
        <v>14.2</v>
      </c>
      <c r="AP57" s="324">
        <v>73019</v>
      </c>
      <c r="AQ57" s="325">
        <v>6.7</v>
      </c>
      <c r="AR57" s="326">
        <v>7.5</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517</v>
      </c>
      <c r="AM58" s="329">
        <v>1188007</v>
      </c>
      <c r="AN58" s="330">
        <v>31786</v>
      </c>
      <c r="AO58" s="331">
        <v>5.0999999999999996</v>
      </c>
      <c r="AP58" s="332">
        <v>39427</v>
      </c>
      <c r="AQ58" s="333">
        <v>12.4</v>
      </c>
      <c r="AR58" s="334">
        <v>-7.3</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521</v>
      </c>
      <c r="AL59" s="313"/>
      <c r="AM59" s="321">
        <v>3782746</v>
      </c>
      <c r="AN59" s="322">
        <v>102436</v>
      </c>
      <c r="AO59" s="323">
        <v>52.4</v>
      </c>
      <c r="AP59" s="324">
        <v>76590</v>
      </c>
      <c r="AQ59" s="325">
        <v>4.9000000000000004</v>
      </c>
      <c r="AR59" s="326">
        <v>47.5</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517</v>
      </c>
      <c r="AM60" s="329">
        <v>1931814</v>
      </c>
      <c r="AN60" s="330">
        <v>52313</v>
      </c>
      <c r="AO60" s="331">
        <v>64.599999999999994</v>
      </c>
      <c r="AP60" s="332">
        <v>42387</v>
      </c>
      <c r="AQ60" s="333">
        <v>7.5</v>
      </c>
      <c r="AR60" s="334">
        <v>57.1</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522</v>
      </c>
      <c r="AL61" s="335"/>
      <c r="AM61" s="336">
        <v>3394105</v>
      </c>
      <c r="AN61" s="337">
        <v>89728</v>
      </c>
      <c r="AO61" s="338">
        <v>18.8</v>
      </c>
      <c r="AP61" s="339">
        <v>72794</v>
      </c>
      <c r="AQ61" s="340">
        <v>0.7</v>
      </c>
      <c r="AR61" s="326">
        <v>18.100000000000001</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517</v>
      </c>
      <c r="AM62" s="329">
        <v>1918881</v>
      </c>
      <c r="AN62" s="330">
        <v>50634</v>
      </c>
      <c r="AO62" s="331">
        <v>16.899999999999999</v>
      </c>
      <c r="AP62" s="332">
        <v>38982</v>
      </c>
      <c r="AQ62" s="333">
        <v>0.8</v>
      </c>
      <c r="AR62" s="334">
        <v>16.100000000000001</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IxZTZGPGZwJ9Tkai6DCEgDdLSliuhgI3EU3ZfQPc0TzuyCzTLx58PrXSbXN5ZI5EuMLDfWnOl+hfbxAjAJDjeg==" saltValue="n1bzk+FgPFYnGWg0sFK+L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A87" zoomScaleNormal="100" zoomScaleSheetLayoutView="55" workbookViewId="0">
      <selection activeCell="CP103" sqref="CP102:CS103"/>
    </sheetView>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474</v>
      </c>
    </row>
    <row r="120" spans="125:125" ht="13.5" hidden="1" customHeight="1" x14ac:dyDescent="0.15"/>
    <row r="121" spans="125:125" ht="13.5" hidden="1" customHeight="1" x14ac:dyDescent="0.15">
      <c r="DU121" s="247"/>
    </row>
  </sheetData>
  <sheetProtection algorithmName="SHA-512" hashValue="Nf6ZTC0g5QA4/U1FBs/L2zrVyI9yH1rIrFTLWXFx8yyxJEm8kMQkGMJQ1RPZnmHKIEGxoxzM7aGi1wlaHZvbmQ==" saltValue="9LS06lNaSz3/45SvHHQSN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A76" zoomScale="85" zoomScaleNormal="85" zoomScaleSheetLayoutView="55" workbookViewId="0">
      <selection activeCell="AG103" sqref="AG103"/>
    </sheetView>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474</v>
      </c>
    </row>
  </sheetData>
  <sheetProtection algorithmName="SHA-512" hashValue="05estYPa51/awhX5RyLSBukSJBGF4AM0kvhQjD4vtCHK0M3/78ALVCQfN2LAQwC+Qc28FSUzlWanTvFu2K2/xg==" saltValue="hcWnbVLav/2HWx43txO8Hg=="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A27"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524</v>
      </c>
      <c r="G46" s="8" t="s">
        <v>525</v>
      </c>
      <c r="H46" s="8" t="s">
        <v>526</v>
      </c>
      <c r="I46" s="8" t="s">
        <v>527</v>
      </c>
      <c r="J46" s="9" t="s">
        <v>528</v>
      </c>
    </row>
    <row r="47" spans="2:10" ht="57.75" customHeight="1" x14ac:dyDescent="0.15">
      <c r="B47" s="10"/>
      <c r="C47" s="1139" t="s">
        <v>3</v>
      </c>
      <c r="D47" s="1139"/>
      <c r="E47" s="1140"/>
      <c r="F47" s="11">
        <v>21.45</v>
      </c>
      <c r="G47" s="12">
        <v>20.9</v>
      </c>
      <c r="H47" s="12">
        <v>21.38</v>
      </c>
      <c r="I47" s="12">
        <v>24.07</v>
      </c>
      <c r="J47" s="13">
        <v>23.79</v>
      </c>
    </row>
    <row r="48" spans="2:10" ht="57.75" customHeight="1" x14ac:dyDescent="0.15">
      <c r="B48" s="14"/>
      <c r="C48" s="1141" t="s">
        <v>4</v>
      </c>
      <c r="D48" s="1141"/>
      <c r="E48" s="1142"/>
      <c r="F48" s="15">
        <v>6.14</v>
      </c>
      <c r="G48" s="16">
        <v>7.85</v>
      </c>
      <c r="H48" s="16">
        <v>5.9</v>
      </c>
      <c r="I48" s="16">
        <v>6.26</v>
      </c>
      <c r="J48" s="17">
        <v>5.2</v>
      </c>
    </row>
    <row r="49" spans="2:10" ht="57.75" customHeight="1" thickBot="1" x14ac:dyDescent="0.2">
      <c r="B49" s="18"/>
      <c r="C49" s="1143" t="s">
        <v>5</v>
      </c>
      <c r="D49" s="1143"/>
      <c r="E49" s="1144"/>
      <c r="F49" s="19">
        <v>3.16</v>
      </c>
      <c r="G49" s="20">
        <v>4.95</v>
      </c>
      <c r="H49" s="20">
        <v>1.97</v>
      </c>
      <c r="I49" s="20">
        <v>3.42</v>
      </c>
      <c r="J49" s="21">
        <v>2.4900000000000002</v>
      </c>
    </row>
    <row r="50" spans="2:10" x14ac:dyDescent="0.15"/>
  </sheetData>
  <sheetProtection algorithmName="SHA-512" hashValue="O00vCdbdDVbwY0rdOHQLDXj0qt72D9labTM9dMLJo6/rx284yEhJl8f5LTlFut2lUAOQE2YeIZeaNTWyNSqgTA==" saltValue="6xksJDISPKW+pK2dG4FyX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2026-03-05T09:06:00Z</cp:lastPrinted>
  <dcterms:created xsi:type="dcterms:W3CDTF">2026-02-23T07:27:37Z</dcterms:created>
  <dcterms:modified xsi:type="dcterms:W3CDTF">2026-03-25T06:46:33Z</dcterms:modified>
  <cp:category/>
</cp:coreProperties>
</file>