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共有\02-04-01_財政課\110_財政\004_調査\財政比較分析【財政状況資料集】\R6財政状況資料集\R8.3.19_【至急のお願い：3.25〆】令和６年度財政状 況資料集の確認事項\回答\"/>
    </mc:Choice>
  </mc:AlternateContent>
  <xr:revisionPtr revIDLastSave="0" documentId="13_ncr:1_{FA9E2885-EB2D-4978-820C-60CD6B278795}" xr6:coauthVersionLast="47" xr6:coauthVersionMax="47" xr10:uidLastSave="{00000000-0000-0000-0000-000000000000}"/>
  <bookViews>
    <workbookView xWindow="28680" yWindow="-120" windowWidth="29040" windowHeight="15720" activeTab="4"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BE38" i="10"/>
  <c r="AM38" i="10"/>
  <c r="U38" i="10"/>
  <c r="C38" i="10"/>
  <c r="BE37" i="10"/>
  <c r="AM37" i="10"/>
  <c r="C37" i="10"/>
  <c r="BE36" i="10"/>
  <c r="C36" i="10"/>
  <c r="BE35" i="10"/>
  <c r="C35" i="10"/>
  <c r="CO34" i="10"/>
  <c r="CO35" i="10" s="1"/>
  <c r="CO36" i="10" s="1"/>
  <c r="CO37" i="10" s="1"/>
  <c r="CO38" i="10" s="1"/>
  <c r="C34" i="10"/>
  <c r="U34" i="10" l="1"/>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c r="BW34" i="10" s="1"/>
  <c r="BW35" i="10" s="1"/>
  <c r="BW36" i="10" s="1"/>
  <c r="BW37" i="10" s="1"/>
  <c r="BW38" i="10" s="1"/>
  <c r="BW39" i="10" s="1"/>
  <c r="BW40" i="10" s="1"/>
  <c r="BW41" i="10" s="1"/>
  <c r="BW42" i="10" s="1"/>
</calcChain>
</file>

<file path=xl/sharedStrings.xml><?xml version="1.0" encoding="utf-8"?>
<sst xmlns="http://schemas.openxmlformats.org/spreadsheetml/2006/main" count="1077" uniqueCount="570">
  <si>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</si>
  <si>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</si>
  <si>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</si>
  <si>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</si>
  <si>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</si>
  <si>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</si>
  <si>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</si>
  <si>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</si>
  <si>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</si>
  <si>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</si>
  <si>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</si>
  <si>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</si>
  <si>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</si>
  <si>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</si>
  <si>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</si>
  <si>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</si>
  <si>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</si>
  <si>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</si>
  <si>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</si>
  <si>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</si>
  <si>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</si>
  <si>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</si>
  <si>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</si>
  <si>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</si>
  <si>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</si>
  <si>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</si>
  <si>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</si>
  <si>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</si>
  <si>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</si>
  <si>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</si>
  <si>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</si>
  <si>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</si>
  <si>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</si>
  <si>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</si>
  <si>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</si>
  <si>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</si>
  <si>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</si>
  <si>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</si>
  <si>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</si>
  <si>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</si>
  <si>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</si>
  <si>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</si>
  <si>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</si>
  <si>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</si>
  <si>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</si>
  <si>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</si>
  <si>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</si>
  <si>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</si>
  <si>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</si>
  <si>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</si>
  <si>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</si>
  <si>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</si>
  <si>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</si>
  <si>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</si>
  <si>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</si>
  <si>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</si>
  <si>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</si>
  <si>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</si>
  <si>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</si>
  <si>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</si>
  <si>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</si>
  <si>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</si>
  <si>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</si>
  <si>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</si>
  <si>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</si>
  <si>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</si>
  <si>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</si>
  <si>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</si>
  <si>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</si>
  <si>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</si>
  <si>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</si>
  <si>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</si>
  <si>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</si>
  <si>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</si>
  <si>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</si>
  <si>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</si>
  <si>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</si>
  <si>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</si>
  <si>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</si>
  <si>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</si>
  <si>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</si>
  <si>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</si>
  <si>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</si>
  <si>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</si>
  <si>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</si>
  <si>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</si>
  <si>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</si>
  <si>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</si>
  <si>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</si>
  <si>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</si>
  <si>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</si>
  <si>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</si>
  <si>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</si>
  <si>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</si>
  <si>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東近江市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</si>
  <si>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</si>
  <si>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</si>
  <si>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</si>
  <si>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</si>
  <si>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</si>
  <si>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</si>
  <si>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</si>
  <si>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</si>
  <si>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</si>
  <si>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</si>
  <si>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</si>
  <si>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</si>
  <si>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</si>
  <si>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</si>
  <si>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</si>
  <si>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</si>
  <si>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</si>
  <si>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</si>
  <si>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</si>
  <si>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</si>
  <si>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</si>
  <si>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</si>
  <si>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</si>
  <si>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</si>
  <si>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</si>
  <si>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</si>
  <si>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</si>
  <si>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</si>
  <si>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</si>
  <si>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</si>
  <si>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</si>
  <si>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</si>
  <si>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</si>
  <si>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</si>
  <si>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</si>
  <si>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</si>
  <si>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</si>
  <si>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</si>
  <si>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</si>
  <si>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</si>
  <si>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</si>
  <si>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</si>
  <si>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</si>
  <si>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</si>
  <si>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</si>
  <si>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</si>
  <si>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</si>
  <si>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</si>
  <si>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</si>
  <si>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</si>
  <si>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</si>
  <si>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</si>
  <si>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</si>
  <si>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</si>
  <si>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</si>
  <si>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</si>
  <si>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</si>
  <si>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</si>
  <si>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</si>
  <si>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</si>
  <si>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</si>
  <si>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</si>
  <si>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</si>
  <si>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</si>
  <si>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</si>
  <si>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</si>
  <si>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</si>
  <si>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</si>
  <si>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</si>
  <si>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</si>
  <si>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</si>
  <si>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</si>
  <si>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</si>
  <si>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</si>
  <si>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</si>
  <si>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</si>
  <si>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</si>
  <si>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</si>
  <si>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</si>
  <si>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</si>
  <si>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</si>
  <si>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</si>
  <si>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</si>
  <si>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</si>
  <si>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</si>
  <si>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</si>
  <si>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</si>
  <si>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</si>
  <si>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</si>
  <si>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</si>
  <si>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</si>
  <si>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</si>
  <si>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</si>
  <si>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</si>
  <si>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</si>
  <si>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</si>
  <si>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</si>
  <si>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</si>
  <si>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</si>
  <si>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</si>
  <si>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</si>
  <si>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</si>
  <si>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</si>
  <si>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</si>
  <si>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</si>
  <si>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</si>
  <si>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</si>
  <si>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</si>
  <si>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滋賀県東近江市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</si>
  <si>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</si>
  <si>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</si>
  <si>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</si>
  <si>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</si>
  <si>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</si>
  <si>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</si>
  <si>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</si>
  <si>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</si>
  <si>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</si>
  <si>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</si>
  <si>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</si>
  <si>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</si>
  <si>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</si>
  <si>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</si>
  <si>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</si>
  <si>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</si>
  <si>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</si>
  <si>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</si>
  <si>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</si>
  <si>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</si>
  <si>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</si>
  <si>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</si>
  <si>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</si>
  <si>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</si>
  <si>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</si>
  <si>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</si>
  <si>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</si>
  <si>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</si>
  <si>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</si>
  <si>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</si>
  <si>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</si>
  <si>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</si>
  <si>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</si>
  <si>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</si>
  <si>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</si>
  <si>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</si>
  <si>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</si>
  <si>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</si>
  <si>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</si>
  <si>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</si>
  <si>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</si>
  <si>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</si>
  <si>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</si>
  <si>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</si>
  <si>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</si>
  <si>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</si>
  <si>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</si>
  <si>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</si>
  <si>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</si>
  <si>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</si>
  <si>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</si>
  <si>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</si>
  <si>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</si>
  <si>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</si>
  <si>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</si>
  <si>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</si>
  <si>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</si>
  <si>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</si>
  <si>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</si>
  <si>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</si>
  <si>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</si>
  <si>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</si>
  <si>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</si>
  <si>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</si>
  <si>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</si>
  <si>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</si>
  <si>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</si>
  <si>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</si>
  <si>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</si>
  <si>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</si>
  <si>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</si>
  <si>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</si>
  <si>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</si>
  <si>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</si>
  <si>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</si>
  <si>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</si>
  <si>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</si>
  <si>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</si>
  <si>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</si>
  <si>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</si>
  <si>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</si>
  <si>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</si>
  <si>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</si>
  <si>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</si>
  <si>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</si>
  <si>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</si>
  <si>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</si>
  <si>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</si>
  <si>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</si>
  <si>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</si>
  <si>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</si>
  <si>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</si>
  <si>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</si>
  <si>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</si>
  <si>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</si>
  <si>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</si>
  <si>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</si>
  <si>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</si>
  <si>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</si>
  <si>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</si>
  <si>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</si>
  <si>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</si>
  <si>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</si>
  <si>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</si>
  <si>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</si>
  <si>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</si>
  <si>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</si>
  <si>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</si>
  <si>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</si>
  <si>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</si>
  <si>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</si>
  <si>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</si>
  <si>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</si>
  <si>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</si>
  <si>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</si>
  <si>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</si>
  <si>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</si>
  <si>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</si>
  <si>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</si>
  <si>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その他</t>
    <phoneticPr fontId="5"/>
  </si>
  <si>
    <t>加入世帯数(世帯)</t>
  </si>
  <si>
    <t>　繰出金</t>
    <phoneticPr fontId="5"/>
  </si>
  <si>
    <t>　うち減収補塡債(特例分)</t>
    <rPh sb="4" eb="5">
      <t>シュウ</t>
    </rPh>
    <rPh sb="9" eb="10">
      <t>トク</t>
    </rPh>
    <rPh sb="10" eb="11">
      <t>レイ</t>
    </rPh>
    <rPh sb="11" eb="12">
      <t>ブン</t>
    </rPh>
    <phoneticPr fontId="16"/>
  </si>
  <si>
    <t>病院</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</si>
  <si>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</si>
  <si>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</si>
  <si>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</si>
  <si>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</si>
  <si>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</si>
  <si>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</si>
  <si>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</si>
  <si>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</si>
  <si>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</si>
  <si>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</si>
  <si>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</si>
  <si>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</si>
  <si>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</si>
  <si>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</si>
  <si>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</si>
  <si>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</si>
  <si>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</si>
  <si>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</si>
  <si>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</si>
  <si>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</si>
  <si>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</si>
  <si>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</si>
  <si>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</si>
  <si>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</si>
  <si>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</si>
  <si>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滋賀県東近江市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</si>
  <si>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</si>
  <si>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</si>
  <si>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</si>
  <si>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</si>
  <si>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</si>
  <si>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</si>
  <si>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</si>
  <si>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</si>
  <si>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</si>
  <si>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</si>
  <si>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</si>
  <si>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</si>
  <si>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</si>
  <si>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</si>
  <si>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</si>
  <si>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</si>
  <si>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</si>
  <si>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</si>
  <si>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</si>
  <si>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</si>
  <si>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</si>
  <si>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</si>
  <si>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</si>
  <si>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</si>
  <si>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</si>
  <si>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</si>
  <si>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</si>
  <si>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</si>
  <si>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</si>
  <si>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</si>
  <si>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</si>
  <si>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</si>
  <si>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</si>
  <si>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国民健康保険（事業勘定）特別会計</t>
    <phoneticPr fontId="5"/>
  </si>
  <si>
    <t>国民健康保険（施設勘定）特別会計</t>
    <phoneticPr fontId="5"/>
  </si>
  <si>
    <t>介護保険特別会計</t>
    <phoneticPr fontId="5"/>
  </si>
  <si>
    <t>後期高齢者医療特別会計</t>
    <phoneticPr fontId="5"/>
  </si>
  <si>
    <t>水道事業会計</t>
    <phoneticPr fontId="5"/>
  </si>
  <si>
    <t>法適用企業</t>
    <phoneticPr fontId="5"/>
  </si>
  <si>
    <t>病院事業会計</t>
    <phoneticPr fontId="5"/>
  </si>
  <si>
    <t>下水道事業会計</t>
    <phoneticPr fontId="5"/>
  </si>
  <si>
    <t>公設地方卸売市場特別会計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</si>
  <si>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</si>
  <si>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</si>
  <si>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</si>
  <si>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</si>
  <si>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</si>
  <si>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</si>
  <si>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</si>
  <si>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</si>
  <si>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</si>
  <si>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</si>
  <si>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</si>
  <si>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</si>
  <si>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</si>
  <si>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</si>
  <si>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</si>
  <si>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</si>
  <si>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</si>
  <si>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</si>
  <si>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</si>
  <si>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</si>
  <si>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</si>
  <si>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</si>
  <si>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</si>
  <si>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</si>
  <si>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</si>
  <si>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</si>
  <si>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</si>
  <si>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</si>
  <si>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</si>
  <si>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</si>
  <si>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</si>
  <si>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</si>
  <si>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</si>
  <si>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</si>
  <si>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</si>
  <si>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</si>
  <si>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</si>
  <si>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</si>
  <si>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</si>
  <si>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</si>
  <si>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</si>
  <si>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</si>
  <si>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</si>
  <si>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</si>
  <si>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</si>
  <si>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</si>
  <si>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</si>
  <si>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</si>
  <si>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</si>
  <si>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</si>
  <si>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</si>
  <si>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</si>
  <si>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</si>
  <si>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</si>
  <si>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</si>
  <si>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</si>
  <si>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</si>
  <si>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</si>
  <si>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</si>
  <si>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</si>
  <si>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</si>
  <si>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</si>
  <si>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</si>
  <si>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</si>
  <si>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</si>
  <si>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</si>
  <si>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</si>
  <si>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</si>
  <si>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</si>
  <si>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</si>
  <si>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</si>
  <si>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</si>
  <si>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</si>
  <si>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</si>
  <si>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</si>
  <si>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</si>
  <si>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</si>
  <si>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</si>
  <si>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</si>
  <si>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</si>
  <si>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</si>
  <si>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</si>
  <si>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</si>
  <si>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</si>
  <si>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</si>
  <si>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</si>
  <si>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</si>
  <si>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</si>
  <si>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</si>
  <si>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</si>
  <si>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</si>
  <si>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</si>
  <si>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</si>
  <si>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</si>
  <si>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</si>
  <si>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</si>
  <si>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</si>
  <si>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</si>
  <si>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</si>
  <si>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</si>
  <si>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</si>
  <si>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</si>
  <si>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</si>
  <si>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</si>
  <si>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</si>
  <si>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</si>
  <si>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</si>
  <si>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</si>
  <si>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</si>
  <si>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</si>
  <si>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</si>
  <si>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</si>
  <si>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</si>
  <si>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</si>
  <si>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</si>
  <si>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</si>
  <si>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</si>
  <si>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</si>
  <si>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</si>
  <si>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</si>
  <si>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</si>
  <si>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</si>
  <si>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</si>
  <si>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</si>
  <si>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</si>
  <si>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</si>
  <si>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</si>
  <si>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</si>
  <si>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</si>
  <si>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</si>
  <si>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</si>
  <si>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</si>
  <si>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</si>
  <si>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</si>
  <si>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</si>
  <si>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</si>
  <si>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2.59</t>
  </si>
  <si>
    <t>▲ 1.44</t>
  </si>
  <si>
    <t>水道事業会計</t>
  </si>
  <si>
    <t>一般会計</t>
  </si>
  <si>
    <t>下水道事業会計</t>
  </si>
  <si>
    <t>介護保険特別会計</t>
  </si>
  <si>
    <t>病院事業会計</t>
  </si>
  <si>
    <t>後期高齢者医療特別会計</t>
  </si>
  <si>
    <t>国民健康保険（事業勘定）特別会計</t>
  </si>
  <si>
    <t>国民健康保険（施設勘定）特別会計</t>
  </si>
  <si>
    <t>その他会計（赤字）</t>
  </si>
  <si>
    <t>その他会計（黒字）</t>
  </si>
  <si>
    <t>R02</t>
    <phoneticPr fontId="5"/>
  </si>
  <si>
    <t>R03</t>
    <phoneticPr fontId="5"/>
  </si>
  <si>
    <t>R04</t>
    <phoneticPr fontId="5"/>
  </si>
  <si>
    <t>R05</t>
    <phoneticPr fontId="5"/>
  </si>
  <si>
    <t>R06</t>
    <phoneticPr fontId="5"/>
  </si>
  <si>
    <t>東近江行政組合（一般会計）</t>
  </si>
  <si>
    <t>東近江行政組合（救急医療特別会計）</t>
  </si>
  <si>
    <t>八日市布引ライフ組合</t>
  </si>
  <si>
    <t>中部清掃組合</t>
  </si>
  <si>
    <t>愛知郡広域行政組合（一般会計）</t>
  </si>
  <si>
    <t>愛知郡広域行政組合（水道事業会計）</t>
  </si>
  <si>
    <t>滋賀県市町村職員研修センター</t>
  </si>
  <si>
    <t>滋賀県後期高齢者医療広域連合（一般会計）</t>
  </si>
  <si>
    <t>滋賀県後期高齢者医療広域連合（後期高齢者医療特別会計）</t>
  </si>
  <si>
    <t>-</t>
    <phoneticPr fontId="2"/>
  </si>
  <si>
    <t>愛の田園振興公社</t>
    <rPh sb="0" eb="1">
      <t>アイ</t>
    </rPh>
    <rPh sb="2" eb="4">
      <t>デンエン</t>
    </rPh>
    <rPh sb="4" eb="8">
      <t>シンコウコウシャ</t>
    </rPh>
    <phoneticPr fontId="2"/>
  </si>
  <si>
    <t>東近江市土地開発公社</t>
    <rPh sb="0" eb="4">
      <t>ヒガシオウミシ</t>
    </rPh>
    <rPh sb="4" eb="6">
      <t>トチ</t>
    </rPh>
    <rPh sb="6" eb="8">
      <t>カイハツ</t>
    </rPh>
    <rPh sb="8" eb="10">
      <t>コウシャ</t>
    </rPh>
    <phoneticPr fontId="2"/>
  </si>
  <si>
    <t>東近江市地域振興事業団</t>
    <rPh sb="0" eb="4">
      <t>ヒガシオウミシ</t>
    </rPh>
    <rPh sb="4" eb="11">
      <t>チイキシンコウジギョウダン</t>
    </rPh>
    <phoneticPr fontId="2"/>
  </si>
  <si>
    <t>東近江ケーブルネットワーク</t>
    <rPh sb="0" eb="3">
      <t>ヒガシオウミ</t>
    </rPh>
    <phoneticPr fontId="2"/>
  </si>
  <si>
    <t>東近江あぐりステーション</t>
    <rPh sb="0" eb="3">
      <t>ヒガシオウミ</t>
    </rPh>
    <phoneticPr fontId="2"/>
  </si>
  <si>
    <t>いろは</t>
  </si>
  <si>
    <t>みんなで育むまちづくり基金</t>
    <rPh sb="4" eb="5">
      <t>ハグク</t>
    </rPh>
    <rPh sb="11" eb="13">
      <t>キキン</t>
    </rPh>
    <phoneticPr fontId="12"/>
  </si>
  <si>
    <t>公共施設整備基金</t>
    <rPh sb="0" eb="2">
      <t>コウキョウ</t>
    </rPh>
    <rPh sb="2" eb="4">
      <t>シセツ</t>
    </rPh>
    <rPh sb="4" eb="6">
      <t>セイビ</t>
    </rPh>
    <rPh sb="6" eb="8">
      <t>キキン</t>
    </rPh>
    <phoneticPr fontId="5"/>
  </si>
  <si>
    <t>職員退職手当基金</t>
    <rPh sb="0" eb="2">
      <t>ショクイン</t>
    </rPh>
    <rPh sb="2" eb="4">
      <t>タイショク</t>
    </rPh>
    <rPh sb="4" eb="6">
      <t>テアテ</t>
    </rPh>
    <rPh sb="6" eb="8">
      <t>キキン</t>
    </rPh>
    <phoneticPr fontId="5"/>
  </si>
  <si>
    <t>ふるさと寄附基金</t>
  </si>
  <si>
    <t>地域福祉基金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</si>
</sst>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2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87" fontId="34" fillId="0" borderId="117" xfId="12" applyNumberFormat="1" applyFont="1" applyBorder="1" applyAlignment="1" applyProtection="1">
      <alignment horizontal="right" vertical="center" shrinkToFit="1"/>
      <protection locked="0"/>
    </xf>
    <xf numFmtId="187" fontId="34" fillId="0" borderId="113" xfId="12" applyNumberFormat="1" applyFont="1" applyBorder="1" applyAlignment="1" applyProtection="1">
      <alignment horizontal="right" vertical="center" shrinkToFit="1"/>
      <protection locked="0"/>
    </xf>
    <xf numFmtId="18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56416</c:v>
                </c:pt>
                <c:pt idx="1">
                  <c:v>49217</c:v>
                </c:pt>
                <c:pt idx="2">
                  <c:v>49211</c:v>
                </c:pt>
                <c:pt idx="3">
                  <c:v>51738</c:v>
                </c:pt>
                <c:pt idx="4">
                  <c:v>67158</c:v>
                </c:pt>
              </c:numCache>
            </c:numRef>
          </c:val>
          <c:smooth val="0"/>
          <c:extLst>
            <c:ext xmlns:c16="http://schemas.microsoft.com/office/drawing/2014/chart" uri="{C3380CC4-5D6E-409C-BE32-E72D297353CC}">
              <c16:uniqueId val="{00000000-7CDD-44B8-8EFC-4A33A9E6520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57794</c:v>
                </c:pt>
                <c:pt idx="1">
                  <c:v>41852</c:v>
                </c:pt>
                <c:pt idx="2">
                  <c:v>31611</c:v>
                </c:pt>
                <c:pt idx="3">
                  <c:v>32194</c:v>
                </c:pt>
                <c:pt idx="4">
                  <c:v>61534</c:v>
                </c:pt>
              </c:numCache>
            </c:numRef>
          </c:val>
          <c:smooth val="0"/>
          <c:extLst>
            <c:ext xmlns:c16="http://schemas.microsoft.com/office/drawing/2014/chart" uri="{C3380CC4-5D6E-409C-BE32-E72D297353CC}">
              <c16:uniqueId val="{00000001-7CDD-44B8-8EFC-4A33A9E6520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5.48</c:v>
                </c:pt>
                <c:pt idx="1">
                  <c:v>6.72</c:v>
                </c:pt>
                <c:pt idx="2">
                  <c:v>4.72</c:v>
                </c:pt>
                <c:pt idx="3">
                  <c:v>4.8899999999999997</c:v>
                </c:pt>
                <c:pt idx="4">
                  <c:v>4.8899999999999997</c:v>
                </c:pt>
              </c:numCache>
            </c:numRef>
          </c:val>
          <c:extLst>
            <c:ext xmlns:c16="http://schemas.microsoft.com/office/drawing/2014/chart" uri="{C3380CC4-5D6E-409C-BE32-E72D297353CC}">
              <c16:uniqueId val="{00000000-8312-497A-B768-94C87BA1B6E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17.97</c:v>
                </c:pt>
                <c:pt idx="1">
                  <c:v>19.61</c:v>
                </c:pt>
                <c:pt idx="2">
                  <c:v>24.39</c:v>
                </c:pt>
                <c:pt idx="3">
                  <c:v>21.25</c:v>
                </c:pt>
                <c:pt idx="4">
                  <c:v>19.36</c:v>
                </c:pt>
              </c:numCache>
            </c:numRef>
          </c:val>
          <c:extLst>
            <c:ext xmlns:c16="http://schemas.microsoft.com/office/drawing/2014/chart" uri="{C3380CC4-5D6E-409C-BE32-E72D297353CC}">
              <c16:uniqueId val="{00000001-8312-497A-B768-94C87BA1B6E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0.45</c:v>
                </c:pt>
                <c:pt idx="1">
                  <c:v>3.45</c:v>
                </c:pt>
                <c:pt idx="2">
                  <c:v>2.23</c:v>
                </c:pt>
                <c:pt idx="3">
                  <c:v>-2.59</c:v>
                </c:pt>
                <c:pt idx="4">
                  <c:v>-1.44</c:v>
                </c:pt>
              </c:numCache>
            </c:numRef>
          </c:val>
          <c:smooth val="0"/>
          <c:extLst>
            <c:ext xmlns:c16="http://schemas.microsoft.com/office/drawing/2014/chart" uri="{C3380CC4-5D6E-409C-BE32-E72D297353CC}">
              <c16:uniqueId val="{00000002-8312-497A-B768-94C87BA1B6E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0.01</c:v>
                </c:pt>
                <c:pt idx="2">
                  <c:v>#N/A</c:v>
                </c:pt>
                <c:pt idx="3">
                  <c:v>0.01</c:v>
                </c:pt>
                <c:pt idx="4">
                  <c:v>#N/A</c:v>
                </c:pt>
                <c:pt idx="5">
                  <c:v>0.01</c:v>
                </c:pt>
                <c:pt idx="6">
                  <c:v>#N/A</c:v>
                </c:pt>
                <c:pt idx="7">
                  <c:v>0.14000000000000001</c:v>
                </c:pt>
                <c:pt idx="8">
                  <c:v>#N/A</c:v>
                </c:pt>
                <c:pt idx="9">
                  <c:v>0</c:v>
                </c:pt>
              </c:numCache>
            </c:numRef>
          </c:val>
          <c:extLst>
            <c:ext xmlns:c16="http://schemas.microsoft.com/office/drawing/2014/chart" uri="{C3380CC4-5D6E-409C-BE32-E72D297353CC}">
              <c16:uniqueId val="{00000000-34BD-406F-B60B-AA84EC04318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4BD-406F-B60B-AA84EC043186}"/>
            </c:ext>
          </c:extLst>
        </c:ser>
        <c:ser>
          <c:idx val="2"/>
          <c:order val="2"/>
          <c:tx>
            <c:strRef>
              <c:f>データシート!$A$29</c:f>
              <c:strCache>
                <c:ptCount val="1"/>
                <c:pt idx="0">
                  <c:v>国民健康保険（施設勘定）特別会計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0.33</c:v>
                </c:pt>
                <c:pt idx="2">
                  <c:v>#N/A</c:v>
                </c:pt>
                <c:pt idx="3">
                  <c:v>0.19</c:v>
                </c:pt>
                <c:pt idx="4">
                  <c:v>#N/A</c:v>
                </c:pt>
                <c:pt idx="5">
                  <c:v>0.09</c:v>
                </c:pt>
                <c:pt idx="6">
                  <c:v>#N/A</c:v>
                </c:pt>
                <c:pt idx="7">
                  <c:v>0.03</c:v>
                </c:pt>
                <c:pt idx="8">
                  <c:v>#N/A</c:v>
                </c:pt>
                <c:pt idx="9">
                  <c:v>0.01</c:v>
                </c:pt>
              </c:numCache>
            </c:numRef>
          </c:val>
          <c:extLst>
            <c:ext xmlns:c16="http://schemas.microsoft.com/office/drawing/2014/chart" uri="{C3380CC4-5D6E-409C-BE32-E72D297353CC}">
              <c16:uniqueId val="{00000002-34BD-406F-B60B-AA84EC043186}"/>
            </c:ext>
          </c:extLst>
        </c:ser>
        <c:ser>
          <c:idx val="3"/>
          <c:order val="3"/>
          <c:tx>
            <c:strRef>
              <c:f>データシート!$A$30</c:f>
              <c:strCache>
                <c:ptCount val="1"/>
                <c:pt idx="0">
                  <c:v>国民健康保険（事業勘定）特別会計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0.91</c:v>
                </c:pt>
                <c:pt idx="2">
                  <c:v>#N/A</c:v>
                </c:pt>
                <c:pt idx="3">
                  <c:v>0.61</c:v>
                </c:pt>
                <c:pt idx="4">
                  <c:v>#N/A</c:v>
                </c:pt>
                <c:pt idx="5">
                  <c:v>0.16</c:v>
                </c:pt>
                <c:pt idx="6">
                  <c:v>#N/A</c:v>
                </c:pt>
                <c:pt idx="7">
                  <c:v>0.11</c:v>
                </c:pt>
                <c:pt idx="8">
                  <c:v>#N/A</c:v>
                </c:pt>
                <c:pt idx="9">
                  <c:v>7.0000000000000007E-2</c:v>
                </c:pt>
              </c:numCache>
            </c:numRef>
          </c:val>
          <c:extLst>
            <c:ext xmlns:c16="http://schemas.microsoft.com/office/drawing/2014/chart" uri="{C3380CC4-5D6E-409C-BE32-E72D297353CC}">
              <c16:uniqueId val="{00000003-34BD-406F-B60B-AA84EC043186}"/>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0.09</c:v>
                </c:pt>
                <c:pt idx="2">
                  <c:v>#N/A</c:v>
                </c:pt>
                <c:pt idx="3">
                  <c:v>0.1</c:v>
                </c:pt>
                <c:pt idx="4">
                  <c:v>#N/A</c:v>
                </c:pt>
                <c:pt idx="5">
                  <c:v>0.1</c:v>
                </c:pt>
                <c:pt idx="6">
                  <c:v>#N/A</c:v>
                </c:pt>
                <c:pt idx="7">
                  <c:v>0.12</c:v>
                </c:pt>
                <c:pt idx="8">
                  <c:v>#N/A</c:v>
                </c:pt>
                <c:pt idx="9">
                  <c:v>0.15</c:v>
                </c:pt>
              </c:numCache>
            </c:numRef>
          </c:val>
          <c:extLst>
            <c:ext xmlns:c16="http://schemas.microsoft.com/office/drawing/2014/chart" uri="{C3380CC4-5D6E-409C-BE32-E72D297353CC}">
              <c16:uniqueId val="{00000004-34BD-406F-B60B-AA84EC043186}"/>
            </c:ext>
          </c:extLst>
        </c:ser>
        <c:ser>
          <c:idx val="5"/>
          <c:order val="5"/>
          <c:tx>
            <c:strRef>
              <c:f>データシート!$A$32</c:f>
              <c:strCache>
                <c:ptCount val="1"/>
                <c:pt idx="0">
                  <c:v>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0.28000000000000003</c:v>
                </c:pt>
                <c:pt idx="2">
                  <c:v>#N/A</c:v>
                </c:pt>
                <c:pt idx="3">
                  <c:v>0.2</c:v>
                </c:pt>
                <c:pt idx="4">
                  <c:v>#N/A</c:v>
                </c:pt>
                <c:pt idx="5">
                  <c:v>0.22</c:v>
                </c:pt>
                <c:pt idx="6">
                  <c:v>#N/A</c:v>
                </c:pt>
                <c:pt idx="7">
                  <c:v>0.23</c:v>
                </c:pt>
                <c:pt idx="8">
                  <c:v>#N/A</c:v>
                </c:pt>
                <c:pt idx="9">
                  <c:v>0.3</c:v>
                </c:pt>
              </c:numCache>
            </c:numRef>
          </c:val>
          <c:extLst>
            <c:ext xmlns:c16="http://schemas.microsoft.com/office/drawing/2014/chart" uri="{C3380CC4-5D6E-409C-BE32-E72D297353CC}">
              <c16:uniqueId val="{00000005-34BD-406F-B60B-AA84EC043186}"/>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0.09</c:v>
                </c:pt>
                <c:pt idx="2">
                  <c:v>#N/A</c:v>
                </c:pt>
                <c:pt idx="3">
                  <c:v>0.41</c:v>
                </c:pt>
                <c:pt idx="4">
                  <c:v>#N/A</c:v>
                </c:pt>
                <c:pt idx="5">
                  <c:v>0.66</c:v>
                </c:pt>
                <c:pt idx="6">
                  <c:v>#N/A</c:v>
                </c:pt>
                <c:pt idx="7">
                  <c:v>0.59</c:v>
                </c:pt>
                <c:pt idx="8">
                  <c:v>#N/A</c:v>
                </c:pt>
                <c:pt idx="9">
                  <c:v>0.37</c:v>
                </c:pt>
              </c:numCache>
            </c:numRef>
          </c:val>
          <c:extLst>
            <c:ext xmlns:c16="http://schemas.microsoft.com/office/drawing/2014/chart" uri="{C3380CC4-5D6E-409C-BE32-E72D297353CC}">
              <c16:uniqueId val="{00000006-34BD-406F-B60B-AA84EC043186}"/>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1.07</c:v>
                </c:pt>
                <c:pt idx="2">
                  <c:v>#N/A</c:v>
                </c:pt>
                <c:pt idx="3">
                  <c:v>1.17</c:v>
                </c:pt>
                <c:pt idx="4">
                  <c:v>#N/A</c:v>
                </c:pt>
                <c:pt idx="5">
                  <c:v>1.3</c:v>
                </c:pt>
                <c:pt idx="6">
                  <c:v>#N/A</c:v>
                </c:pt>
                <c:pt idx="7">
                  <c:v>1.46</c:v>
                </c:pt>
                <c:pt idx="8">
                  <c:v>#N/A</c:v>
                </c:pt>
                <c:pt idx="9">
                  <c:v>2.4700000000000002</c:v>
                </c:pt>
              </c:numCache>
            </c:numRef>
          </c:val>
          <c:extLst>
            <c:ext xmlns:c16="http://schemas.microsoft.com/office/drawing/2014/chart" uri="{C3380CC4-5D6E-409C-BE32-E72D297353CC}">
              <c16:uniqueId val="{00000007-34BD-406F-B60B-AA84EC04318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5.47</c:v>
                </c:pt>
                <c:pt idx="2">
                  <c:v>#N/A</c:v>
                </c:pt>
                <c:pt idx="3">
                  <c:v>6.72</c:v>
                </c:pt>
                <c:pt idx="4">
                  <c:v>#N/A</c:v>
                </c:pt>
                <c:pt idx="5">
                  <c:v>4.72</c:v>
                </c:pt>
                <c:pt idx="6">
                  <c:v>#N/A</c:v>
                </c:pt>
                <c:pt idx="7">
                  <c:v>4.8899999999999997</c:v>
                </c:pt>
                <c:pt idx="8">
                  <c:v>#N/A</c:v>
                </c:pt>
                <c:pt idx="9">
                  <c:v>4.8899999999999997</c:v>
                </c:pt>
              </c:numCache>
            </c:numRef>
          </c:val>
          <c:extLst>
            <c:ext xmlns:c16="http://schemas.microsoft.com/office/drawing/2014/chart" uri="{C3380CC4-5D6E-409C-BE32-E72D297353CC}">
              <c16:uniqueId val="{00000008-34BD-406F-B60B-AA84EC04318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11.97</c:v>
                </c:pt>
                <c:pt idx="2">
                  <c:v>#N/A</c:v>
                </c:pt>
                <c:pt idx="3">
                  <c:v>12.69</c:v>
                </c:pt>
                <c:pt idx="4">
                  <c:v>#N/A</c:v>
                </c:pt>
                <c:pt idx="5">
                  <c:v>13.58</c:v>
                </c:pt>
                <c:pt idx="6">
                  <c:v>#N/A</c:v>
                </c:pt>
                <c:pt idx="7">
                  <c:v>13.61</c:v>
                </c:pt>
                <c:pt idx="8">
                  <c:v>#N/A</c:v>
                </c:pt>
                <c:pt idx="9">
                  <c:v>12.57</c:v>
                </c:pt>
              </c:numCache>
            </c:numRef>
          </c:val>
          <c:extLst>
            <c:ext xmlns:c16="http://schemas.microsoft.com/office/drawing/2014/chart" uri="{C3380CC4-5D6E-409C-BE32-E72D297353CC}">
              <c16:uniqueId val="{00000009-34BD-406F-B60B-AA84EC04318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6272</c:v>
                </c:pt>
                <c:pt idx="5">
                  <c:v>5964</c:v>
                </c:pt>
                <c:pt idx="8">
                  <c:v>5909</c:v>
                </c:pt>
                <c:pt idx="11">
                  <c:v>5667</c:v>
                </c:pt>
                <c:pt idx="14">
                  <c:v>5606</c:v>
                </c:pt>
              </c:numCache>
            </c:numRef>
          </c:val>
          <c:extLst>
            <c:ext xmlns:c16="http://schemas.microsoft.com/office/drawing/2014/chart" uri="{C3380CC4-5D6E-409C-BE32-E72D297353CC}">
              <c16:uniqueId val="{00000000-2A55-4BC8-A141-78EBE1F124F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A55-4BC8-A141-78EBE1F124F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14</c:v>
                </c:pt>
                <c:pt idx="3">
                  <c:v>8</c:v>
                </c:pt>
                <c:pt idx="6">
                  <c:v>7</c:v>
                </c:pt>
                <c:pt idx="9">
                  <c:v>3</c:v>
                </c:pt>
                <c:pt idx="12">
                  <c:v>1329</c:v>
                </c:pt>
              </c:numCache>
            </c:numRef>
          </c:val>
          <c:extLst>
            <c:ext xmlns:c16="http://schemas.microsoft.com/office/drawing/2014/chart" uri="{C3380CC4-5D6E-409C-BE32-E72D297353CC}">
              <c16:uniqueId val="{00000002-2A55-4BC8-A141-78EBE1F124F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527</c:v>
                </c:pt>
                <c:pt idx="3">
                  <c:v>356</c:v>
                </c:pt>
                <c:pt idx="6">
                  <c:v>109</c:v>
                </c:pt>
                <c:pt idx="9">
                  <c:v>111</c:v>
                </c:pt>
                <c:pt idx="12">
                  <c:v>98</c:v>
                </c:pt>
              </c:numCache>
            </c:numRef>
          </c:val>
          <c:extLst>
            <c:ext xmlns:c16="http://schemas.microsoft.com/office/drawing/2014/chart" uri="{C3380CC4-5D6E-409C-BE32-E72D297353CC}">
              <c16:uniqueId val="{00000003-2A55-4BC8-A141-78EBE1F124F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1642</c:v>
                </c:pt>
                <c:pt idx="3">
                  <c:v>1613</c:v>
                </c:pt>
                <c:pt idx="6">
                  <c:v>1114</c:v>
                </c:pt>
                <c:pt idx="9">
                  <c:v>1115</c:v>
                </c:pt>
                <c:pt idx="12">
                  <c:v>1173</c:v>
                </c:pt>
              </c:numCache>
            </c:numRef>
          </c:val>
          <c:extLst>
            <c:ext xmlns:c16="http://schemas.microsoft.com/office/drawing/2014/chart" uri="{C3380CC4-5D6E-409C-BE32-E72D297353CC}">
              <c16:uniqueId val="{00000004-2A55-4BC8-A141-78EBE1F124F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A55-4BC8-A141-78EBE1F124F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A55-4BC8-A141-78EBE1F124F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6264</c:v>
                </c:pt>
                <c:pt idx="3">
                  <c:v>6107</c:v>
                </c:pt>
                <c:pt idx="6">
                  <c:v>5980</c:v>
                </c:pt>
                <c:pt idx="9">
                  <c:v>5699</c:v>
                </c:pt>
                <c:pt idx="12">
                  <c:v>5656</c:v>
                </c:pt>
              </c:numCache>
            </c:numRef>
          </c:val>
          <c:extLst>
            <c:ext xmlns:c16="http://schemas.microsoft.com/office/drawing/2014/chart" uri="{C3380CC4-5D6E-409C-BE32-E72D297353CC}">
              <c16:uniqueId val="{00000007-2A55-4BC8-A141-78EBE1F124F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2175</c:v>
                </c:pt>
                <c:pt idx="2">
                  <c:v>#N/A</c:v>
                </c:pt>
                <c:pt idx="3">
                  <c:v>#N/A</c:v>
                </c:pt>
                <c:pt idx="4">
                  <c:v>2120</c:v>
                </c:pt>
                <c:pt idx="5">
                  <c:v>#N/A</c:v>
                </c:pt>
                <c:pt idx="6">
                  <c:v>#N/A</c:v>
                </c:pt>
                <c:pt idx="7">
                  <c:v>1301</c:v>
                </c:pt>
                <c:pt idx="8">
                  <c:v>#N/A</c:v>
                </c:pt>
                <c:pt idx="9">
                  <c:v>#N/A</c:v>
                </c:pt>
                <c:pt idx="10">
                  <c:v>1261</c:v>
                </c:pt>
                <c:pt idx="11">
                  <c:v>#N/A</c:v>
                </c:pt>
                <c:pt idx="12">
                  <c:v>#N/A</c:v>
                </c:pt>
                <c:pt idx="13">
                  <c:v>2650</c:v>
                </c:pt>
                <c:pt idx="14">
                  <c:v>#N/A</c:v>
                </c:pt>
              </c:numCache>
            </c:numRef>
          </c:val>
          <c:smooth val="0"/>
          <c:extLst>
            <c:ext xmlns:c16="http://schemas.microsoft.com/office/drawing/2014/chart" uri="{C3380CC4-5D6E-409C-BE32-E72D297353CC}">
              <c16:uniqueId val="{00000008-2A55-4BC8-A141-78EBE1F124F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60921</c:v>
                </c:pt>
                <c:pt idx="5">
                  <c:v>58222</c:v>
                </c:pt>
                <c:pt idx="8">
                  <c:v>54237</c:v>
                </c:pt>
                <c:pt idx="11">
                  <c:v>50517</c:v>
                </c:pt>
                <c:pt idx="14">
                  <c:v>47783</c:v>
                </c:pt>
              </c:numCache>
            </c:numRef>
          </c:val>
          <c:extLst>
            <c:ext xmlns:c16="http://schemas.microsoft.com/office/drawing/2014/chart" uri="{C3380CC4-5D6E-409C-BE32-E72D297353CC}">
              <c16:uniqueId val="{00000000-F892-4D50-B166-7E7A1CD7998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1918</c:v>
                </c:pt>
                <c:pt idx="5">
                  <c:v>1993</c:v>
                </c:pt>
                <c:pt idx="8">
                  <c:v>2015</c:v>
                </c:pt>
                <c:pt idx="11">
                  <c:v>1825</c:v>
                </c:pt>
                <c:pt idx="14">
                  <c:v>1748</c:v>
                </c:pt>
              </c:numCache>
            </c:numRef>
          </c:val>
          <c:extLst>
            <c:ext xmlns:c16="http://schemas.microsoft.com/office/drawing/2014/chart" uri="{C3380CC4-5D6E-409C-BE32-E72D297353CC}">
              <c16:uniqueId val="{00000001-F892-4D50-B166-7E7A1CD7998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22355</c:v>
                </c:pt>
                <c:pt idx="5">
                  <c:v>23826</c:v>
                </c:pt>
                <c:pt idx="8">
                  <c:v>25421</c:v>
                </c:pt>
                <c:pt idx="11">
                  <c:v>24617</c:v>
                </c:pt>
                <c:pt idx="14">
                  <c:v>24048</c:v>
                </c:pt>
              </c:numCache>
            </c:numRef>
          </c:val>
          <c:extLst>
            <c:ext xmlns:c16="http://schemas.microsoft.com/office/drawing/2014/chart" uri="{C3380CC4-5D6E-409C-BE32-E72D297353CC}">
              <c16:uniqueId val="{00000002-F892-4D50-B166-7E7A1CD7998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892-4D50-B166-7E7A1CD7998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892-4D50-B166-7E7A1CD7998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155</c:v>
                </c:pt>
                <c:pt idx="3">
                  <c:v>155</c:v>
                </c:pt>
                <c:pt idx="6">
                  <c:v>155</c:v>
                </c:pt>
                <c:pt idx="9">
                  <c:v>156</c:v>
                </c:pt>
                <c:pt idx="12">
                  <c:v>155</c:v>
                </c:pt>
              </c:numCache>
            </c:numRef>
          </c:val>
          <c:extLst>
            <c:ext xmlns:c16="http://schemas.microsoft.com/office/drawing/2014/chart" uri="{C3380CC4-5D6E-409C-BE32-E72D297353CC}">
              <c16:uniqueId val="{00000005-F892-4D50-B166-7E7A1CD7998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6018</c:v>
                </c:pt>
                <c:pt idx="3">
                  <c:v>5936</c:v>
                </c:pt>
                <c:pt idx="6">
                  <c:v>5791</c:v>
                </c:pt>
                <c:pt idx="9">
                  <c:v>5933</c:v>
                </c:pt>
                <c:pt idx="12">
                  <c:v>5925</c:v>
                </c:pt>
              </c:numCache>
            </c:numRef>
          </c:val>
          <c:extLst>
            <c:ext xmlns:c16="http://schemas.microsoft.com/office/drawing/2014/chart" uri="{C3380CC4-5D6E-409C-BE32-E72D297353CC}">
              <c16:uniqueId val="{00000006-F892-4D50-B166-7E7A1CD7998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992</c:v>
                </c:pt>
                <c:pt idx="3">
                  <c:v>696</c:v>
                </c:pt>
                <c:pt idx="6">
                  <c:v>588</c:v>
                </c:pt>
                <c:pt idx="9">
                  <c:v>576</c:v>
                </c:pt>
                <c:pt idx="12">
                  <c:v>639</c:v>
                </c:pt>
              </c:numCache>
            </c:numRef>
          </c:val>
          <c:extLst>
            <c:ext xmlns:c16="http://schemas.microsoft.com/office/drawing/2014/chart" uri="{C3380CC4-5D6E-409C-BE32-E72D297353CC}">
              <c16:uniqueId val="{00000007-F892-4D50-B166-7E7A1CD7998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13950</c:v>
                </c:pt>
                <c:pt idx="3">
                  <c:v>12956</c:v>
                </c:pt>
                <c:pt idx="6">
                  <c:v>10855</c:v>
                </c:pt>
                <c:pt idx="9">
                  <c:v>8889</c:v>
                </c:pt>
                <c:pt idx="12">
                  <c:v>6326</c:v>
                </c:pt>
              </c:numCache>
            </c:numRef>
          </c:val>
          <c:extLst>
            <c:ext xmlns:c16="http://schemas.microsoft.com/office/drawing/2014/chart" uri="{C3380CC4-5D6E-409C-BE32-E72D297353CC}">
              <c16:uniqueId val="{00000008-F892-4D50-B166-7E7A1CD7998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1405</c:v>
                </c:pt>
                <c:pt idx="3">
                  <c:v>1398</c:v>
                </c:pt>
                <c:pt idx="6">
                  <c:v>1283</c:v>
                </c:pt>
                <c:pt idx="9">
                  <c:v>1338</c:v>
                </c:pt>
                <c:pt idx="12">
                  <c:v>9</c:v>
                </c:pt>
              </c:numCache>
            </c:numRef>
          </c:val>
          <c:extLst>
            <c:ext xmlns:c16="http://schemas.microsoft.com/office/drawing/2014/chart" uri="{C3380CC4-5D6E-409C-BE32-E72D297353CC}">
              <c16:uniqueId val="{00000009-F892-4D50-B166-7E7A1CD7998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54280</c:v>
                </c:pt>
                <c:pt idx="3">
                  <c:v>52116</c:v>
                </c:pt>
                <c:pt idx="6">
                  <c:v>48094</c:v>
                </c:pt>
                <c:pt idx="9">
                  <c:v>44104</c:v>
                </c:pt>
                <c:pt idx="12">
                  <c:v>42608</c:v>
                </c:pt>
              </c:numCache>
            </c:numRef>
          </c:val>
          <c:extLst>
            <c:ext xmlns:c16="http://schemas.microsoft.com/office/drawing/2014/chart" uri="{C3380CC4-5D6E-409C-BE32-E72D297353CC}">
              <c16:uniqueId val="{0000000A-F892-4D50-B166-7E7A1CD7998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892-4D50-B166-7E7A1CD7998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7594</c:v>
                </c:pt>
                <c:pt idx="1">
                  <c:v>6704</c:v>
                </c:pt>
                <c:pt idx="2">
                  <c:v>6215</c:v>
                </c:pt>
              </c:numCache>
            </c:numRef>
          </c:val>
          <c:extLst>
            <c:ext xmlns:c16="http://schemas.microsoft.com/office/drawing/2014/chart" uri="{C3380CC4-5D6E-409C-BE32-E72D297353CC}">
              <c16:uniqueId val="{00000000-1446-40B5-B0B5-3480E1FB4ED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6388</c:v>
                </c:pt>
                <c:pt idx="1">
                  <c:v>6197</c:v>
                </c:pt>
                <c:pt idx="2">
                  <c:v>6007</c:v>
                </c:pt>
              </c:numCache>
            </c:numRef>
          </c:val>
          <c:extLst>
            <c:ext xmlns:c16="http://schemas.microsoft.com/office/drawing/2014/chart" uri="{C3380CC4-5D6E-409C-BE32-E72D297353CC}">
              <c16:uniqueId val="{00000001-1446-40B5-B0B5-3480E1FB4ED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13065</c:v>
                </c:pt>
                <c:pt idx="1">
                  <c:v>13557</c:v>
                </c:pt>
                <c:pt idx="2">
                  <c:v>13862</c:v>
                </c:pt>
              </c:numCache>
            </c:numRef>
          </c:val>
          <c:extLst>
            <c:ext xmlns:c16="http://schemas.microsoft.com/office/drawing/2014/chart" uri="{C3380CC4-5D6E-409C-BE32-E72D297353CC}">
              <c16:uniqueId val="{00000002-1446-40B5-B0B5-3480E1FB4ED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元利償還金は、令和２年度をピークに減少が続いている。また、令和４年度に下水道事業への負担金を出資金に見直したことにより実質公債費比率の分子は大幅に減少している。</a:t>
          </a:r>
        </a:p>
        <a:p>
          <a:r>
            <a:rPr kumimoji="1" lang="ja-JP" altLang="en-US" sz="1200">
              <a:latin typeface="ＭＳ ゴシック" pitchFamily="49" charset="-128"/>
              <a:ea typeface="ＭＳ ゴシック" pitchFamily="49" charset="-128"/>
            </a:rPr>
            <a:t>令和６年度は債務負担行為に基づく支出額として国営土地改良事業に対する負担金を支出したことにより実質公債費比率の分子が大幅に増加している。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真に必要な事業を精査して合併特例事業債の発行期限内に着実に実施する一方で、将来の公債費負担と償還期限を考慮して起債と償還のバランスを考慮した財政運営に努める。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一般会計等に係る地方債の現在高、公営企業債等繰入見込額は減少傾向が続いており、令和６年度の将来負担額は</a:t>
          </a:r>
          <a:r>
            <a:rPr kumimoji="1" lang="en-US" altLang="ja-JP" sz="1200">
              <a:latin typeface="ＭＳ ゴシック" pitchFamily="49" charset="-128"/>
              <a:ea typeface="ＭＳ ゴシック" pitchFamily="49" charset="-128"/>
            </a:rPr>
            <a:t>55,662</a:t>
          </a:r>
          <a:r>
            <a:rPr kumimoji="1" lang="ja-JP" altLang="en-US" sz="1200">
              <a:latin typeface="ＭＳ ゴシック" pitchFamily="49" charset="-128"/>
              <a:ea typeface="ＭＳ ゴシック" pitchFamily="49" charset="-128"/>
            </a:rPr>
            <a:t>百万円と、前年度の</a:t>
          </a:r>
          <a:r>
            <a:rPr kumimoji="1" lang="en-US" altLang="ja-JP" sz="1200">
              <a:latin typeface="ＭＳ ゴシック" pitchFamily="49" charset="-128"/>
              <a:ea typeface="ＭＳ ゴシック" pitchFamily="49" charset="-128"/>
            </a:rPr>
            <a:t>60,996</a:t>
          </a:r>
          <a:r>
            <a:rPr kumimoji="1" lang="ja-JP" altLang="en-US" sz="1200">
              <a:latin typeface="ＭＳ ゴシック" pitchFamily="49" charset="-128"/>
              <a:ea typeface="ＭＳ ゴシック" pitchFamily="49" charset="-128"/>
            </a:rPr>
            <a:t>百万円から</a:t>
          </a:r>
          <a:r>
            <a:rPr kumimoji="1" lang="en-US" altLang="ja-JP" sz="1200">
              <a:latin typeface="ＭＳ ゴシック" pitchFamily="49" charset="-128"/>
              <a:ea typeface="ＭＳ ゴシック" pitchFamily="49" charset="-128"/>
            </a:rPr>
            <a:t>9.6</a:t>
          </a:r>
          <a:r>
            <a:rPr kumimoji="1" lang="ja-JP" altLang="en-US" sz="1200">
              <a:latin typeface="ＭＳ ゴシック" pitchFamily="49" charset="-128"/>
              <a:ea typeface="ＭＳ ゴシック" pitchFamily="49" charset="-128"/>
            </a:rPr>
            <a:t>％減少した。</a:t>
          </a:r>
        </a:p>
        <a:p>
          <a:r>
            <a:rPr kumimoji="1" lang="ja-JP" altLang="en-US" sz="1200">
              <a:latin typeface="ＭＳ ゴシック" pitchFamily="49" charset="-128"/>
              <a:ea typeface="ＭＳ ゴシック" pitchFamily="49" charset="-128"/>
            </a:rPr>
            <a:t>　充当可能財源等は、前年度から全項目で減少し、前年度の</a:t>
          </a:r>
          <a:r>
            <a:rPr kumimoji="1" lang="en-US" altLang="ja-JP" sz="1200">
              <a:latin typeface="ＭＳ ゴシック" pitchFamily="49" charset="-128"/>
              <a:ea typeface="ＭＳ ゴシック" pitchFamily="49" charset="-128"/>
            </a:rPr>
            <a:t>76,959</a:t>
          </a:r>
          <a:r>
            <a:rPr kumimoji="1" lang="ja-JP" altLang="en-US" sz="1200">
              <a:latin typeface="ＭＳ ゴシック" pitchFamily="49" charset="-128"/>
              <a:ea typeface="ＭＳ ゴシック" pitchFamily="49" charset="-128"/>
            </a:rPr>
            <a:t>千円から</a:t>
          </a:r>
          <a:r>
            <a:rPr kumimoji="1" lang="en-US" altLang="ja-JP" sz="1200">
              <a:latin typeface="ＭＳ ゴシック" pitchFamily="49" charset="-128"/>
              <a:ea typeface="ＭＳ ゴシック" pitchFamily="49" charset="-128"/>
            </a:rPr>
            <a:t>4.4</a:t>
          </a:r>
          <a:r>
            <a:rPr kumimoji="1" lang="ja-JP" altLang="en-US" sz="1200">
              <a:latin typeface="ＭＳ ゴシック" pitchFamily="49" charset="-128"/>
              <a:ea typeface="ＭＳ ゴシック" pitchFamily="49" charset="-128"/>
            </a:rPr>
            <a:t>％減の</a:t>
          </a:r>
          <a:r>
            <a:rPr kumimoji="1" lang="en-US" altLang="ja-JP" sz="1200">
              <a:latin typeface="ＭＳ ゴシック" pitchFamily="49" charset="-128"/>
              <a:ea typeface="ＭＳ ゴシック" pitchFamily="49" charset="-128"/>
            </a:rPr>
            <a:t>73,579</a:t>
          </a:r>
          <a:r>
            <a:rPr kumimoji="1" lang="ja-JP" altLang="en-US" sz="1200">
              <a:latin typeface="ＭＳ ゴシック" pitchFamily="49" charset="-128"/>
              <a:ea typeface="ＭＳ ゴシック" pitchFamily="49" charset="-128"/>
            </a:rPr>
            <a:t>千円となった。</a:t>
          </a:r>
        </a:p>
        <a:p>
          <a:r>
            <a:rPr kumimoji="1" lang="ja-JP" altLang="en-US" sz="1200">
              <a:latin typeface="ＭＳ ゴシック" pitchFamily="49" charset="-128"/>
              <a:ea typeface="ＭＳ ゴシック" pitchFamily="49" charset="-128"/>
            </a:rPr>
            <a:t>　将来負担比率の分子は減少が続いており、将来負担比率は前年度同様に算定されていないが、今後公債費の増嵩や先送りが許されない行政需要に対応していくために、基金の取崩しによる対応が予測される。</a:t>
          </a:r>
        </a:p>
        <a:p>
          <a:r>
            <a:rPr kumimoji="1" lang="ja-JP" altLang="en-US" sz="1200">
              <a:latin typeface="ＭＳ ゴシック" pitchFamily="49" charset="-128"/>
              <a:ea typeface="ＭＳ ゴシック" pitchFamily="49" charset="-128"/>
            </a:rPr>
            <a:t>　合併特例措置期間が終期を迎えると、標準財政規模等も縮小することが考えられるため、公債費負担の増嵩に注視しながら、合併特例事業債の発行期限も視野に入れた中で「歳入に見合う歳出」を基本とし持続可能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滋賀県東近江市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令和６年度は、基金全体で寄附金及び基金利子等を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百万円積立した一方で、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百万円を取崩したため、残高は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上昇、社会保障関係費の増加、公共施設の大規模修繕や更新、合併事業特例債の発行期限の到来等、歳出増加の要因が多く、基金の取崩しにより残高減少が見込まれる。「歳入に見合った歳出」を基本とし、一般行政経費の節減や普通建設事業の精査等により、基金繰入額の抑制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・みんなで育むまちづくり基金：市民との協働による「うるおいとにぎわいのまちづくり」を進めることを目的とする。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寄附基金：東近江市の発展を願い、東近江市を応援しようとする個人及び団体からの寄附金を財源として、寄附者の意向を反映した事業を推進することにより、個性豊かで活力に満ちた地域の創造に資することを目的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・ふるさと寄附基金：ふるさと寄附金の増により、前年度比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百万円の増額となった。令和６年度中の寄附金及び基金利子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百万円を積立て、前年度の積立状況から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・公共施設整備基金：令和６年度の寄附金、墓地永代使用料及び基金利子９百万円を積立て、前年度に積立した寄附金分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・その他の基金：利子や寄附金等を積立てし、一部事業に充当するために取崩しした。その他特定目的基金全体としては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・公共施設整備基金：今後不足する施設更新費に備えて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百万円を目途に積立てを行う。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百万円を積立した一方で、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百万円を取崩したため、残高は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１市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が合併して誕生した当市では公共施設の数が多く、その維持管理にかかる経費は建物の経年劣化により増加傾向であり、計画的に改修を進めなければならない。また、不安定な景気の影響による歳入の減収や不測の財政支出など年度間の財源不足に備えるため、施設の更新計画を管理しつつ、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％相当を目途に積立てを行う。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基金利子分の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百万円を積立した一方で、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百万円を取崩したため、残高は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の償還額について、令和２年度のピーク以降は減少傾向であり、今後も段階的に減少していく予定だが、普通会計の歳出における公債費比率は高い水準が続く見込みであるため、計画的な返済を行うための確実かつ有利な基金運用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111,349
106,412
388.37
59,347,735
57,374,938
1,569,926
32,100,795
42,608,143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基準財政需要額は、前年度比で主に臨時財政対策債振替相当額の減により増加した。一方で、基準財政収入額が主に市民税所得割の減等により減少した結果、単年度の財政力指数は前年度の</a:t>
          </a:r>
          <a:r>
            <a:rPr kumimoji="1" lang="en-US" altLang="ja-JP" sz="1200">
              <a:latin typeface="ＭＳ Ｐゴシック" panose="020B0600070205080204" pitchFamily="50" charset="-128"/>
              <a:ea typeface="ＭＳ Ｐゴシック" panose="020B0600070205080204" pitchFamily="50" charset="-128"/>
            </a:rPr>
            <a:t>0.619</a:t>
          </a:r>
          <a:r>
            <a:rPr kumimoji="1" lang="ja-JP" altLang="en-US" sz="1200">
              <a:latin typeface="ＭＳ Ｐゴシック" panose="020B0600070205080204" pitchFamily="50" charset="-128"/>
              <a:ea typeface="ＭＳ Ｐゴシック" panose="020B0600070205080204" pitchFamily="50" charset="-128"/>
            </a:rPr>
            <a:t>から</a:t>
          </a:r>
          <a:r>
            <a:rPr kumimoji="1" lang="en-US" altLang="ja-JP" sz="1200">
              <a:latin typeface="ＭＳ Ｐゴシック" panose="020B0600070205080204" pitchFamily="50" charset="-128"/>
              <a:ea typeface="ＭＳ Ｐゴシック" panose="020B0600070205080204" pitchFamily="50" charset="-128"/>
            </a:rPr>
            <a:t>0.604</a:t>
          </a:r>
          <a:r>
            <a:rPr kumimoji="1" lang="ja-JP" altLang="en-US" sz="1200">
              <a:latin typeface="ＭＳ Ｐゴシック" panose="020B0600070205080204" pitchFamily="50" charset="-128"/>
              <a:ea typeface="ＭＳ Ｐゴシック" panose="020B0600070205080204" pitchFamily="50" charset="-128"/>
            </a:rPr>
            <a:t>に減少し、３箇年平均では横ばいとなった。</a:t>
          </a:r>
        </a:p>
        <a:p>
          <a:r>
            <a:rPr kumimoji="1" lang="ja-JP" altLang="en-US" sz="1200">
              <a:latin typeface="ＭＳ Ｐゴシック" panose="020B0600070205080204" pitchFamily="50" charset="-128"/>
              <a:ea typeface="ＭＳ Ｐゴシック" panose="020B0600070205080204" pitchFamily="50" charset="-128"/>
            </a:rPr>
            <a:t>　類似団体内平均値を下回る状況が続いており、歳出は、投資的経費の適正化・平準化、公共施設等の長寿命化等に取組み、持続可能で安定した財政構造の確立に努める。歳入は、市内の主要な法人の税収の見通しが不透明であり、今後の動向に十分注視しつつ地方税の徴収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44</xdr:row>
      <xdr:rowOff>147865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378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119942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63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147865</xdr:rowOff>
    </xdr:from>
    <xdr:to>
      <xdr:col>24</xdr:col>
      <xdr:colOff>12700</xdr:colOff>
      <xdr:row>44</xdr:row>
      <xdr:rowOff>147865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9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129722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37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103612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61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112485</xdr:rowOff>
    </xdr:from>
    <xdr:to>
      <xdr:col>15</xdr:col>
      <xdr:colOff>82550</xdr:colOff>
      <xdr:row>43</xdr:row>
      <xdr:rowOff>129722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95250</xdr:rowOff>
    </xdr:from>
    <xdr:to>
      <xdr:col>11</xdr:col>
      <xdr:colOff>31750</xdr:colOff>
      <xdr:row>43</xdr:row>
      <xdr:rowOff>112485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4676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50999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2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44450</xdr:rowOff>
    </xdr:from>
    <xdr:to>
      <xdr:col>7</xdr:col>
      <xdr:colOff>31750</xdr:colOff>
      <xdr:row>43</xdr:row>
      <xdr:rowOff>146050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130827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地方交付税、地方特例交付金の増により経常一般財源が前年度比で増加した。一方で、人件費、物件費等の増により経常経費充当一般財源が前年度から増加しており、増加率で経常一般財源を上回った。その結果、経常収支比率は前年度から</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ポイント悪化した。</a:t>
          </a:r>
        </a:p>
        <a:p>
          <a:r>
            <a:rPr kumimoji="1" lang="ja-JP" altLang="en-US" sz="1200">
              <a:latin typeface="ＭＳ Ｐゴシック" panose="020B0600070205080204" pitchFamily="50" charset="-128"/>
              <a:ea typeface="ＭＳ Ｐゴシック" panose="020B0600070205080204" pitchFamily="50" charset="-128"/>
            </a:rPr>
            <a:t>　今後、扶助費を中心に経常経費の増加が見込まれることから、各事業の必要額を精査し、また市単独ソフト事業の優先度を整理して歳出抑制を図るとともに、財源の確保に努める。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69088</xdr:rowOff>
    </xdr:from>
    <xdr:to>
      <xdr:col>23</xdr:col>
      <xdr:colOff>133350</xdr:colOff>
      <xdr:row>67</xdr:row>
      <xdr:rowOff>12446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13188"/>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155465</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56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69088</xdr:rowOff>
    </xdr:from>
    <xdr:to>
      <xdr:col>24</xdr:col>
      <xdr:colOff>12700</xdr:colOff>
      <xdr:row>58</xdr:row>
      <xdr:rowOff>69088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13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92964</xdr:rowOff>
    </xdr:from>
    <xdr:to>
      <xdr:col>23</xdr:col>
      <xdr:colOff>133350</xdr:colOff>
      <xdr:row>60</xdr:row>
      <xdr:rowOff>150876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379964"/>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86377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1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114300</xdr:rowOff>
    </xdr:from>
    <xdr:to>
      <xdr:col>23</xdr:col>
      <xdr:colOff>184150</xdr:colOff>
      <xdr:row>63</xdr:row>
      <xdr:rowOff>44450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23114</xdr:rowOff>
    </xdr:from>
    <xdr:to>
      <xdr:col>19</xdr:col>
      <xdr:colOff>133350</xdr:colOff>
      <xdr:row>60</xdr:row>
      <xdr:rowOff>92964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13866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17780</xdr:rowOff>
    </xdr:from>
    <xdr:to>
      <xdr:col>19</xdr:col>
      <xdr:colOff>184150</xdr:colOff>
      <xdr:row>62</xdr:row>
      <xdr:rowOff>119380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104157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3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155956</xdr:rowOff>
    </xdr:from>
    <xdr:to>
      <xdr:col>15</xdr:col>
      <xdr:colOff>82550</xdr:colOff>
      <xdr:row>59</xdr:row>
      <xdr:rowOff>23114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10005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63754</xdr:rowOff>
    </xdr:from>
    <xdr:to>
      <xdr:col>15</xdr:col>
      <xdr:colOff>133350</xdr:colOff>
      <xdr:row>61</xdr:row>
      <xdr:rowOff>165354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52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150131</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0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155956</xdr:rowOff>
    </xdr:from>
    <xdr:to>
      <xdr:col>11</xdr:col>
      <xdr:colOff>31750</xdr:colOff>
      <xdr:row>60</xdr:row>
      <xdr:rowOff>141224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100056"/>
          <a:ext cx="889000" cy="32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30226</xdr:rowOff>
    </xdr:from>
    <xdr:to>
      <xdr:col>11</xdr:col>
      <xdr:colOff>82550</xdr:colOff>
      <xdr:row>59</xdr:row>
      <xdr:rowOff>131826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4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116603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32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8128</xdr:rowOff>
    </xdr:from>
    <xdr:to>
      <xdr:col>7</xdr:col>
      <xdr:colOff>31750</xdr:colOff>
      <xdr:row>62</xdr:row>
      <xdr:rowOff>109728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94505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2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100076</xdr:rowOff>
    </xdr:from>
    <xdr:to>
      <xdr:col>23</xdr:col>
      <xdr:colOff>184150</xdr:colOff>
      <xdr:row>61</xdr:row>
      <xdr:rowOff>30226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38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116603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232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42164</xdr:rowOff>
    </xdr:from>
    <xdr:to>
      <xdr:col>19</xdr:col>
      <xdr:colOff>184150</xdr:colOff>
      <xdr:row>60</xdr:row>
      <xdr:rowOff>143764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2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153941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0980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143764</xdr:rowOff>
    </xdr:from>
    <xdr:to>
      <xdr:col>15</xdr:col>
      <xdr:colOff>133350</xdr:colOff>
      <xdr:row>59</xdr:row>
      <xdr:rowOff>73914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08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84091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985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105156</xdr:rowOff>
    </xdr:from>
    <xdr:to>
      <xdr:col>11</xdr:col>
      <xdr:colOff>82550</xdr:colOff>
      <xdr:row>59</xdr:row>
      <xdr:rowOff>35306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04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45483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981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90424</xdr:rowOff>
    </xdr:from>
    <xdr:to>
      <xdr:col>7</xdr:col>
      <xdr:colOff>31750</xdr:colOff>
      <xdr:row>61</xdr:row>
      <xdr:rowOff>20574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37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30751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14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[167,215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人件費及び物件費はいずれも前年度比で増加し、人口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人当たりの金額も増加となった。</a:t>
          </a:r>
        </a:p>
        <a:p>
          <a:r>
            <a:rPr kumimoji="1" lang="ja-JP" altLang="en-US" sz="1200">
              <a:latin typeface="ＭＳ Ｐゴシック" panose="020B0600070205080204" pitchFamily="50" charset="-128"/>
              <a:ea typeface="ＭＳ Ｐゴシック" panose="020B0600070205080204" pitchFamily="50" charset="-128"/>
            </a:rPr>
            <a:t>　人件費は人事院勧告の影響等により増加となっており、物件費では、人件費等の高騰に伴う施設指定管理料の増やふるさと寄附に係る業務委託料の増等により増加した。</a:t>
          </a:r>
        </a:p>
        <a:p>
          <a:r>
            <a:rPr kumimoji="1" lang="ja-JP" altLang="en-US" sz="1200">
              <a:latin typeface="ＭＳ Ｐゴシック" panose="020B0600070205080204" pitchFamily="50" charset="-128"/>
              <a:ea typeface="ＭＳ Ｐゴシック" panose="020B0600070205080204" pitchFamily="50" charset="-128"/>
            </a:rPr>
            <a:t>　今後、職員数の適正管理や公共施設等総合管理計画に基づく公共施設等の適正管理等によりコストの削減に努める。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38066</xdr:rowOff>
    </xdr:from>
    <xdr:to>
      <xdr:col>23</xdr:col>
      <xdr:colOff>133350</xdr:colOff>
      <xdr:row>89</xdr:row>
      <xdr:rowOff>17608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25516"/>
          <a:ext cx="0" cy="1351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161135</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248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17608</xdr:rowOff>
    </xdr:from>
    <xdr:to>
      <xdr:col>24</xdr:col>
      <xdr:colOff>12700</xdr:colOff>
      <xdr:row>89</xdr:row>
      <xdr:rowOff>17608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7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124443</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6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38066</xdr:rowOff>
    </xdr:from>
    <xdr:to>
      <xdr:col>24</xdr:col>
      <xdr:colOff>12700</xdr:colOff>
      <xdr:row>81</xdr:row>
      <xdr:rowOff>38066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25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48572</xdr:rowOff>
    </xdr:from>
    <xdr:to>
      <xdr:col>23</xdr:col>
      <xdr:colOff>133350</xdr:colOff>
      <xdr:row>86</xdr:row>
      <xdr:rowOff>157012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621822"/>
          <a:ext cx="838200" cy="279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117288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47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100761</xdr:rowOff>
    </xdr:from>
    <xdr:to>
      <xdr:col>23</xdr:col>
      <xdr:colOff>184150</xdr:colOff>
      <xdr:row>85</xdr:row>
      <xdr:rowOff>30911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50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48572</xdr:rowOff>
    </xdr:from>
    <xdr:to>
      <xdr:col>19</xdr:col>
      <xdr:colOff>133350</xdr:colOff>
      <xdr:row>85</xdr:row>
      <xdr:rowOff>101192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621822"/>
          <a:ext cx="889000" cy="52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96856</xdr:rowOff>
    </xdr:from>
    <xdr:to>
      <xdr:col>19</xdr:col>
      <xdr:colOff>184150</xdr:colOff>
      <xdr:row>84</xdr:row>
      <xdr:rowOff>27006</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27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37183</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96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30699</xdr:rowOff>
    </xdr:from>
    <xdr:to>
      <xdr:col>15</xdr:col>
      <xdr:colOff>82550</xdr:colOff>
      <xdr:row>85</xdr:row>
      <xdr:rowOff>101192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603949"/>
          <a:ext cx="889000" cy="70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81722</xdr:rowOff>
    </xdr:from>
    <xdr:to>
      <xdr:col>15</xdr:col>
      <xdr:colOff>133350</xdr:colOff>
      <xdr:row>84</xdr:row>
      <xdr:rowOff>11872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22049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97699</xdr:rowOff>
    </xdr:from>
    <xdr:to>
      <xdr:col>11</xdr:col>
      <xdr:colOff>31750</xdr:colOff>
      <xdr:row>85</xdr:row>
      <xdr:rowOff>30699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499499"/>
          <a:ext cx="889000" cy="10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16140</xdr:rowOff>
    </xdr:from>
    <xdr:to>
      <xdr:col>11</xdr:col>
      <xdr:colOff>82550</xdr:colOff>
      <xdr:row>83</xdr:row>
      <xdr:rowOff>117740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4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127917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1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50774</xdr:rowOff>
    </xdr:from>
    <xdr:to>
      <xdr:col>7</xdr:col>
      <xdr:colOff>31750</xdr:colOff>
      <xdr:row>82</xdr:row>
      <xdr:rowOff>152374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162551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878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106212</xdr:rowOff>
    </xdr:from>
    <xdr:to>
      <xdr:col>23</xdr:col>
      <xdr:colOff>184150</xdr:colOff>
      <xdr:row>87</xdr:row>
      <xdr:rowOff>36362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85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78289</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822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169222</xdr:rowOff>
    </xdr:from>
    <xdr:to>
      <xdr:col>19</xdr:col>
      <xdr:colOff>184150</xdr:colOff>
      <xdr:row>85</xdr:row>
      <xdr:rowOff>99372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57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84149</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657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50392</xdr:rowOff>
    </xdr:from>
    <xdr:to>
      <xdr:col>15</xdr:col>
      <xdr:colOff>133350</xdr:colOff>
      <xdr:row>85</xdr:row>
      <xdr:rowOff>151992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62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136769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71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151349</xdr:rowOff>
    </xdr:from>
    <xdr:to>
      <xdr:col>11</xdr:col>
      <xdr:colOff>82550</xdr:colOff>
      <xdr:row>85</xdr:row>
      <xdr:rowOff>81499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55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66276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63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46899</xdr:rowOff>
    </xdr:from>
    <xdr:to>
      <xdr:col>7</xdr:col>
      <xdr:colOff>31750</xdr:colOff>
      <xdr:row>84</xdr:row>
      <xdr:rowOff>148499</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44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133276</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535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年６月から管理職手当のカット、平成</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年度から地域手当の支給凍結により、給与の適正化に努めてきた。</a:t>
          </a:r>
        </a:p>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年度に国家公務員の地域手当支給地域見直しに伴い、地域手当の支給を開始したことから指数が上昇し、以降は、ほぼ横ばいとなっている。</a:t>
          </a:r>
        </a:p>
        <a:p>
          <a:r>
            <a:rPr kumimoji="1" lang="ja-JP" altLang="en-US" sz="1200">
              <a:latin typeface="ＭＳ Ｐゴシック" panose="020B0600070205080204" pitchFamily="50" charset="-128"/>
              <a:ea typeface="ＭＳ Ｐゴシック" panose="020B0600070205080204" pitchFamily="50" charset="-128"/>
            </a:rPr>
            <a:t>　令和６年度は前年度比</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ポイント増となっており、類似団体や全国市の平均値を上回っていることから、今後も人事院勧告や滋賀県人事委員会勧告及び国家公務員給与制度をベースとして給与の適正化に努める。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89</xdr:row>
      <xdr:rowOff>49741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41425"/>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21818</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0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49741</xdr:rowOff>
    </xdr:from>
    <xdr:to>
      <xdr:col>81</xdr:col>
      <xdr:colOff>133350</xdr:colOff>
      <xdr:row>89</xdr:row>
      <xdr:rowOff>49741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08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131234</xdr:rowOff>
    </xdr:from>
    <xdr:to>
      <xdr:col>81</xdr:col>
      <xdr:colOff>44450</xdr:colOff>
      <xdr:row>87</xdr:row>
      <xdr:rowOff>151341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5047384"/>
          <a:ext cx="8382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47218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204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30691</xdr:rowOff>
    </xdr:from>
    <xdr:to>
      <xdr:col>81</xdr:col>
      <xdr:colOff>95250</xdr:colOff>
      <xdr:row>86</xdr:row>
      <xdr:rowOff>132291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7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131234</xdr:rowOff>
    </xdr:from>
    <xdr:to>
      <xdr:col>77</xdr:col>
      <xdr:colOff>44450</xdr:colOff>
      <xdr:row>88</xdr:row>
      <xdr:rowOff>60325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5047384"/>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60325</xdr:rowOff>
    </xdr:from>
    <xdr:to>
      <xdr:col>72</xdr:col>
      <xdr:colOff>203200</xdr:colOff>
      <xdr:row>88</xdr:row>
      <xdr:rowOff>60325</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5147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91016</xdr:rowOff>
    </xdr:from>
    <xdr:to>
      <xdr:col>73</xdr:col>
      <xdr:colOff>44450</xdr:colOff>
      <xdr:row>87</xdr:row>
      <xdr:rowOff>21166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31343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60325</xdr:rowOff>
    </xdr:from>
    <xdr:to>
      <xdr:col>68</xdr:col>
      <xdr:colOff>152400</xdr:colOff>
      <xdr:row>88</xdr:row>
      <xdr:rowOff>80434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5147925"/>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111125</xdr:rowOff>
    </xdr:from>
    <xdr:to>
      <xdr:col>68</xdr:col>
      <xdr:colOff>203200</xdr:colOff>
      <xdr:row>87</xdr:row>
      <xdr:rowOff>41275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85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51452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62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151341</xdr:rowOff>
    </xdr:from>
    <xdr:to>
      <xdr:col>64</xdr:col>
      <xdr:colOff>152400</xdr:colOff>
      <xdr:row>87</xdr:row>
      <xdr:rowOff>81491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9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91668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64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100541</xdr:rowOff>
    </xdr:from>
    <xdr:to>
      <xdr:col>81</xdr:col>
      <xdr:colOff>95250</xdr:colOff>
      <xdr:row>88</xdr:row>
      <xdr:rowOff>30691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501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72618</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988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80434</xdr:rowOff>
    </xdr:from>
    <xdr:to>
      <xdr:col>77</xdr:col>
      <xdr:colOff>95250</xdr:colOff>
      <xdr:row>88</xdr:row>
      <xdr:rowOff>10584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166811</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082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9525</xdr:rowOff>
    </xdr:from>
    <xdr:to>
      <xdr:col>73</xdr:col>
      <xdr:colOff>44450</xdr:colOff>
      <xdr:row>88</xdr:row>
      <xdr:rowOff>111125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95902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9525</xdr:rowOff>
    </xdr:from>
    <xdr:to>
      <xdr:col>68</xdr:col>
      <xdr:colOff>203200</xdr:colOff>
      <xdr:row>88</xdr:row>
      <xdr:rowOff>111125</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95902</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29634</xdr:rowOff>
    </xdr:from>
    <xdr:to>
      <xdr:col>64</xdr:col>
      <xdr:colOff>152400</xdr:colOff>
      <xdr:row>88</xdr:row>
      <xdr:rowOff>131234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11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116011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203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令和６年度は、人口が減少した一方で、定年延長等による職員数増加により、指標の数値が増加した。</a:t>
          </a:r>
        </a:p>
        <a:p>
          <a:r>
            <a:rPr kumimoji="1" lang="ja-JP" altLang="en-US" sz="1200">
              <a:latin typeface="ＭＳ Ｐゴシック" panose="020B0600070205080204" pitchFamily="50" charset="-128"/>
              <a:ea typeface="ＭＳ Ｐゴシック" panose="020B0600070205080204" pitchFamily="50" charset="-128"/>
            </a:rPr>
            <a:t>　今後とも円滑な行政事務を行っていく上で職員数の適正な定員管理に努める。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51163</xdr:rowOff>
    </xdr:from>
    <xdr:to>
      <xdr:col>81</xdr:col>
      <xdr:colOff>44450</xdr:colOff>
      <xdr:row>67</xdr:row>
      <xdr:rowOff>7620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999526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151147</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7620</xdr:rowOff>
    </xdr:from>
    <xdr:to>
      <xdr:col>81</xdr:col>
      <xdr:colOff>133350</xdr:colOff>
      <xdr:row>67</xdr:row>
      <xdr:rowOff>7620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137540</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738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51163</xdr:rowOff>
    </xdr:from>
    <xdr:to>
      <xdr:col>81</xdr:col>
      <xdr:colOff>133350</xdr:colOff>
      <xdr:row>58</xdr:row>
      <xdr:rowOff>51163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9995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87630</xdr:rowOff>
    </xdr:from>
    <xdr:to>
      <xdr:col>81</xdr:col>
      <xdr:colOff>44450</xdr:colOff>
      <xdr:row>65</xdr:row>
      <xdr:rowOff>19594</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1060430"/>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160944</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447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22134</xdr:rowOff>
    </xdr:from>
    <xdr:to>
      <xdr:col>77</xdr:col>
      <xdr:colOff>44450</xdr:colOff>
      <xdr:row>64</xdr:row>
      <xdr:rowOff>87630</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994934"/>
          <a:ext cx="8890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82369</xdr:rowOff>
    </xdr:from>
    <xdr:to>
      <xdr:col>77</xdr:col>
      <xdr:colOff>95250</xdr:colOff>
      <xdr:row>62</xdr:row>
      <xdr:rowOff>12519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54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22696</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09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22134</xdr:rowOff>
    </xdr:from>
    <xdr:to>
      <xdr:col>72</xdr:col>
      <xdr:colOff>203200</xdr:colOff>
      <xdr:row>64</xdr:row>
      <xdr:rowOff>46265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994934"/>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51344</xdr:rowOff>
    </xdr:from>
    <xdr:to>
      <xdr:col>73</xdr:col>
      <xdr:colOff>44450</xdr:colOff>
      <xdr:row>61</xdr:row>
      <xdr:rowOff>152944</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50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163121</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27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64</xdr:row>
      <xdr:rowOff>29028</xdr:rowOff>
    </xdr:from>
    <xdr:to>
      <xdr:col>68</xdr:col>
      <xdr:colOff>152400</xdr:colOff>
      <xdr:row>64</xdr:row>
      <xdr:rowOff>46265</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100182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41003</xdr:rowOff>
    </xdr:from>
    <xdr:to>
      <xdr:col>68</xdr:col>
      <xdr:colOff>203200</xdr:colOff>
      <xdr:row>61</xdr:row>
      <xdr:rowOff>142603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152780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268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129722</xdr:rowOff>
    </xdr:from>
    <xdr:to>
      <xdr:col>64</xdr:col>
      <xdr:colOff>152400</xdr:colOff>
      <xdr:row>61</xdr:row>
      <xdr:rowOff>59872</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41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70049</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18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140244</xdr:rowOff>
    </xdr:from>
    <xdr:to>
      <xdr:col>81</xdr:col>
      <xdr:colOff>95250</xdr:colOff>
      <xdr:row>65</xdr:row>
      <xdr:rowOff>70394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111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112321</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1085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36830</xdr:rowOff>
    </xdr:from>
    <xdr:to>
      <xdr:col>77</xdr:col>
      <xdr:colOff>95250</xdr:colOff>
      <xdr:row>64</xdr:row>
      <xdr:rowOff>138430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123207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109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142784</xdr:rowOff>
    </xdr:from>
    <xdr:to>
      <xdr:col>73</xdr:col>
      <xdr:colOff>44450</xdr:colOff>
      <xdr:row>64</xdr:row>
      <xdr:rowOff>72934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94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57711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1030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166915</xdr:rowOff>
    </xdr:from>
    <xdr:to>
      <xdr:col>68</xdr:col>
      <xdr:colOff>203200</xdr:colOff>
      <xdr:row>64</xdr:row>
      <xdr:rowOff>97065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96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81842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105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149678</xdr:rowOff>
    </xdr:from>
    <xdr:to>
      <xdr:col>64</xdr:col>
      <xdr:colOff>152400</xdr:colOff>
      <xdr:row>64</xdr:row>
      <xdr:rowOff>79828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95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64605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103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近年、元利償還金及び準元利償還金の額の減少により、実質公債費比率は減少傾向にあったが、令和６年度は債務負担行為に基づく支出額として国営土地改良事業に対する負担金を支出した影響により、前年度比</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ポイント増となった。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合併特例事業債の発行期限が令和７年度に迫る中で、事業の精査を適切に行った上で、必要な事業を期限内に実施する必要がある。新規事業の増加や将来世代への負担額が過大とならないよう十分に考慮し、起債と償還のバランスを中心に据えた財政運営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166511</xdr:rowOff>
    </xdr:from>
    <xdr:to>
      <xdr:col>81</xdr:col>
      <xdr:colOff>44450</xdr:colOff>
      <xdr:row>44</xdr:row>
      <xdr:rowOff>111478</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67261"/>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83555</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62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111478</xdr:rowOff>
    </xdr:from>
    <xdr:to>
      <xdr:col>81</xdr:col>
      <xdr:colOff>133350</xdr:colOff>
      <xdr:row>44</xdr:row>
      <xdr:rowOff>111478</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65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81438</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166511</xdr:rowOff>
    </xdr:from>
    <xdr:to>
      <xdr:col>81</xdr:col>
      <xdr:colOff>133350</xdr:colOff>
      <xdr:row>35</xdr:row>
      <xdr:rowOff>166511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41</xdr:row>
      <xdr:rowOff>35983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98500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170338</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685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153811</xdr:rowOff>
    </xdr:from>
    <xdr:to>
      <xdr:col>81</xdr:col>
      <xdr:colOff>95250</xdr:colOff>
      <xdr:row>40</xdr:row>
      <xdr:rowOff>83961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41</xdr:row>
      <xdr:rowOff>129822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5290800" y="6985000"/>
          <a:ext cx="889000" cy="174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140405</xdr:rowOff>
    </xdr:from>
    <xdr:to>
      <xdr:col>77</xdr:col>
      <xdr:colOff>95250</xdr:colOff>
      <xdr:row>40</xdr:row>
      <xdr:rowOff>70555</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80732</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59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129822</xdr:rowOff>
    </xdr:from>
    <xdr:to>
      <xdr:col>72</xdr:col>
      <xdr:colOff>203200</xdr:colOff>
      <xdr:row>42</xdr:row>
      <xdr:rowOff>132645</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4401800" y="715927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140405</xdr:rowOff>
    </xdr:from>
    <xdr:to>
      <xdr:col>73</xdr:col>
      <xdr:colOff>44450</xdr:colOff>
      <xdr:row>40</xdr:row>
      <xdr:rowOff>70555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80732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132645</xdr:rowOff>
    </xdr:from>
    <xdr:to>
      <xdr:col>68</xdr:col>
      <xdr:colOff>152400</xdr:colOff>
      <xdr:row>42</xdr:row>
      <xdr:rowOff>159455</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3512800" y="73335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127000</xdr:rowOff>
    </xdr:from>
    <xdr:to>
      <xdr:col>68</xdr:col>
      <xdr:colOff>203200</xdr:colOff>
      <xdr:row>40</xdr:row>
      <xdr:rowOff>57150</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67327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140405</xdr:rowOff>
    </xdr:from>
    <xdr:to>
      <xdr:col>64</xdr:col>
      <xdr:colOff>152400</xdr:colOff>
      <xdr:row>40</xdr:row>
      <xdr:rowOff>70555</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8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80732</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128710</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98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76200</xdr:rowOff>
    </xdr:from>
    <xdr:to>
      <xdr:col>77</xdr:col>
      <xdr:colOff>95250</xdr:colOff>
      <xdr:row>41</xdr:row>
      <xdr:rowOff>6350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702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79022</xdr:rowOff>
    </xdr:from>
    <xdr:to>
      <xdr:col>73</xdr:col>
      <xdr:colOff>44450</xdr:colOff>
      <xdr:row>42</xdr:row>
      <xdr:rowOff>9172</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165399</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719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81845</xdr:rowOff>
    </xdr:from>
    <xdr:to>
      <xdr:col>68</xdr:col>
      <xdr:colOff>203200</xdr:colOff>
      <xdr:row>43</xdr:row>
      <xdr:rowOff>11995</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72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168222</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736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108655</xdr:rowOff>
    </xdr:from>
    <xdr:to>
      <xdr:col>64</xdr:col>
      <xdr:colOff>152400</xdr:colOff>
      <xdr:row>43</xdr:row>
      <xdr:rowOff>38805</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23582</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算入公債費等や充当可能財源等は減少となったものの、標準財政規模の増加や地方債残高、公営企業債等繰入見込額の減少により、前年度同様、将来負担比率は算定なしとなった。</a:t>
          </a:r>
        </a:p>
        <a:p>
          <a:r>
            <a:rPr kumimoji="1" lang="ja-JP" altLang="en-US" sz="1200">
              <a:latin typeface="ＭＳ Ｐゴシック" panose="020B0600070205080204" pitchFamily="50" charset="-128"/>
              <a:ea typeface="ＭＳ Ｐゴシック" panose="020B0600070205080204" pitchFamily="50" charset="-128"/>
            </a:rPr>
            <a:t>　今後は、一部事務組合で施設更新の検討がされており負担等見込額の増額が想定される。また、公債費の増嵩、先送りが許されない行政需要対応等のため、基金を取崩す必要があると予測される。「歳入に見合う歳出」を基本に事業の見直しを行うなど、財政運営を引き締める必要があ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a:extLst>
            <a:ext uri="{FF2B5EF4-FFF2-40B4-BE49-F238E27FC236}">
              <a16:creationId xmlns:a16="http://schemas.microsoft.com/office/drawing/2014/main" id="{00000000-0008-0000-0300-0000BA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66816</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7018000" y="2370667"/>
          <a:ext cx="0" cy="1639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38893</xdr:rowOff>
    </xdr:from>
    <xdr:ext cx="762000" cy="259045"/>
    <xdr:sp macro="" textlink="">
      <xdr:nvSpPr>
        <xdr:cNvPr id="444" name="将来負担の状況最小値テキスト">
          <a:extLst>
            <a:ext uri="{FF2B5EF4-FFF2-40B4-BE49-F238E27FC236}">
              <a16:creationId xmlns:a16="http://schemas.microsoft.com/office/drawing/2014/main" id="{00000000-0008-0000-0300-0000BC010000}"/>
            </a:ext>
          </a:extLst>
        </xdr:cNvPr>
        <xdr:cNvSpPr txBox="1"/>
      </xdr:nvSpPr>
      <xdr:spPr>
        <a:xfrm>
          <a:off x="17106900" y="398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66816</xdr:rowOff>
    </xdr:from>
    <xdr:to>
      <xdr:col>81</xdr:col>
      <xdr:colOff>133350</xdr:colOff>
      <xdr:row>23</xdr:row>
      <xdr:rowOff>66816</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4010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6" name="将来負担の状況最大値テキスト">
          <a:extLst>
            <a:ext uri="{FF2B5EF4-FFF2-40B4-BE49-F238E27FC236}">
              <a16:creationId xmlns:a16="http://schemas.microsoft.com/office/drawing/2014/main" id="{00000000-0008-0000-0300-0000BE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68456</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2973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96379</xdr:rowOff>
    </xdr:from>
    <xdr:to>
      <xdr:col>81</xdr:col>
      <xdr:colOff>95250</xdr:colOff>
      <xdr:row>14</xdr:row>
      <xdr:rowOff>26529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3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145979</xdr:rowOff>
    </xdr:from>
    <xdr:to>
      <xdr:col>68</xdr:col>
      <xdr:colOff>203200</xdr:colOff>
      <xdr:row>14</xdr:row>
      <xdr:rowOff>76129</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374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86306</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14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170109</xdr:rowOff>
    </xdr:from>
    <xdr:to>
      <xdr:col>64</xdr:col>
      <xdr:colOff>152400</xdr:colOff>
      <xdr:row>14</xdr:row>
      <xdr:rowOff>100259</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3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110436</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16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111,349
106,412
388.37
59,347,735
57,374,938
1,569,926
32,100,795
42,608,143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令和６年度は、人事院勧告の影響等により前年度から</a:t>
          </a:r>
          <a:r>
            <a:rPr kumimoji="1" lang="en-US" altLang="ja-JP" sz="1200">
              <a:latin typeface="ＭＳ Ｐゴシック" panose="020B0600070205080204" pitchFamily="50" charset="-128"/>
              <a:ea typeface="ＭＳ Ｐゴシック" panose="020B0600070205080204" pitchFamily="50" charset="-128"/>
            </a:rPr>
            <a:t>1.5</a:t>
          </a:r>
          <a:r>
            <a:rPr kumimoji="1" lang="ja-JP" altLang="en-US" sz="1200">
              <a:latin typeface="ＭＳ Ｐゴシック" panose="020B0600070205080204" pitchFamily="50" charset="-128"/>
              <a:ea typeface="ＭＳ Ｐゴシック" panose="020B0600070205080204" pitchFamily="50" charset="-128"/>
            </a:rPr>
            <a:t>ポイント増となった。</a:t>
          </a:r>
        </a:p>
        <a:p>
          <a:r>
            <a:rPr kumimoji="1" lang="ja-JP" altLang="en-US" sz="1200">
              <a:latin typeface="ＭＳ Ｐゴシック" panose="020B0600070205080204" pitchFamily="50" charset="-128"/>
              <a:ea typeface="ＭＳ Ｐゴシック" panose="020B0600070205080204" pitchFamily="50" charset="-128"/>
            </a:rPr>
            <a:t>　類似団体平均と比べて高い水準にあるのは、直営の保育施設数が多いため、職員数が多いことが主な要因と考えられる。</a:t>
          </a:r>
        </a:p>
        <a:p>
          <a:r>
            <a:rPr kumimoji="1" lang="ja-JP" altLang="en-US" sz="1200">
              <a:latin typeface="ＭＳ Ｐゴシック" panose="020B0600070205080204" pitchFamily="50" charset="-128"/>
              <a:ea typeface="ＭＳ Ｐゴシック" panose="020B0600070205080204" pitchFamily="50" charset="-128"/>
            </a:rPr>
            <a:t>　今後とも行政サービスの提供方法の見直しや適正な定員管理を進め、人件費の増加抑制に努める。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0</xdr:rowOff>
    </xdr:from>
    <xdr:to>
      <xdr:col>24</xdr:col>
      <xdr:colOff>25400</xdr:colOff>
      <xdr:row>42</xdr:row>
      <xdr:rowOff>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293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143527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7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0</xdr:rowOff>
    </xdr:from>
    <xdr:to>
      <xdr:col>24</xdr:col>
      <xdr:colOff>114300</xdr:colOff>
      <xdr:row>42</xdr:row>
      <xdr:rowOff>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86377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7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0</xdr:rowOff>
    </xdr:from>
    <xdr:to>
      <xdr:col>24</xdr:col>
      <xdr:colOff>114300</xdr:colOff>
      <xdr:row>34</xdr:row>
      <xdr:rowOff>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2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88900</xdr:rowOff>
    </xdr:from>
    <xdr:to>
      <xdr:col>24</xdr:col>
      <xdr:colOff>25400</xdr:colOff>
      <xdr:row>39</xdr:row>
      <xdr:rowOff>107950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040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95250</xdr:rowOff>
    </xdr:from>
    <xdr:to>
      <xdr:col>24</xdr:col>
      <xdr:colOff>76200</xdr:colOff>
      <xdr:row>38</xdr:row>
      <xdr:rowOff>25400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63500</xdr:rowOff>
    </xdr:from>
    <xdr:to>
      <xdr:col>19</xdr:col>
      <xdr:colOff>187325</xdr:colOff>
      <xdr:row>38</xdr:row>
      <xdr:rowOff>88900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78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101600</xdr:rowOff>
    </xdr:from>
    <xdr:to>
      <xdr:col>20</xdr:col>
      <xdr:colOff>38100</xdr:colOff>
      <xdr:row>37</xdr:row>
      <xdr:rowOff>31750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41927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42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133350</xdr:rowOff>
    </xdr:from>
    <xdr:to>
      <xdr:col>15</xdr:col>
      <xdr:colOff>98425</xdr:colOff>
      <xdr:row>38</xdr:row>
      <xdr:rowOff>63500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770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127000</xdr:rowOff>
    </xdr:from>
    <xdr:to>
      <xdr:col>15</xdr:col>
      <xdr:colOff>149225</xdr:colOff>
      <xdr:row>37</xdr:row>
      <xdr:rowOff>57150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67327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133350</xdr:rowOff>
    </xdr:from>
    <xdr:to>
      <xdr:col>11</xdr:col>
      <xdr:colOff>9525</xdr:colOff>
      <xdr:row>38</xdr:row>
      <xdr:rowOff>50800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770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63500</xdr:rowOff>
    </xdr:from>
    <xdr:to>
      <xdr:col>11</xdr:col>
      <xdr:colOff>60325</xdr:colOff>
      <xdr:row>36</xdr:row>
      <xdr:rowOff>165100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3827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168927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57150</xdr:rowOff>
    </xdr:from>
    <xdr:to>
      <xdr:col>24</xdr:col>
      <xdr:colOff>76200</xdr:colOff>
      <xdr:row>39</xdr:row>
      <xdr:rowOff>158750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29227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38100</xdr:rowOff>
    </xdr:from>
    <xdr:to>
      <xdr:col>20</xdr:col>
      <xdr:colOff>38100</xdr:colOff>
      <xdr:row>38</xdr:row>
      <xdr:rowOff>139700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124477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3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12700</xdr:rowOff>
    </xdr:from>
    <xdr:to>
      <xdr:col>15</xdr:col>
      <xdr:colOff>149225</xdr:colOff>
      <xdr:row>38</xdr:row>
      <xdr:rowOff>114300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99077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1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82550</xdr:rowOff>
    </xdr:from>
    <xdr:to>
      <xdr:col>11</xdr:col>
      <xdr:colOff>60325</xdr:colOff>
      <xdr:row>38</xdr:row>
      <xdr:rowOff>12700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168927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1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0</xdr:rowOff>
    </xdr:from>
    <xdr:to>
      <xdr:col>6</xdr:col>
      <xdr:colOff>171450</xdr:colOff>
      <xdr:row>38</xdr:row>
      <xdr:rowOff>101600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86377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令和６年度は、人件費等の高騰に伴う施設指定管理料の増やふるさと寄附に係る業務委託料の増等により前年度比</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ポイント増となった。今後は、外部への業務委託経費等の再点検を行う等、経常経費の抑制に努める。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225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76200</xdr:rowOff>
    </xdr:from>
    <xdr:to>
      <xdr:col>82</xdr:col>
      <xdr:colOff>107950</xdr:colOff>
      <xdr:row>14</xdr:row>
      <xdr:rowOff>165100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4765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156227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2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12700</xdr:rowOff>
    </xdr:from>
    <xdr:to>
      <xdr:col>82</xdr:col>
      <xdr:colOff>158750</xdr:colOff>
      <xdr:row>16</xdr:row>
      <xdr:rowOff>114300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158750</xdr:rowOff>
    </xdr:from>
    <xdr:to>
      <xdr:col>78</xdr:col>
      <xdr:colOff>69850</xdr:colOff>
      <xdr:row>14</xdr:row>
      <xdr:rowOff>76200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3876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158750</xdr:rowOff>
    </xdr:from>
    <xdr:to>
      <xdr:col>78</xdr:col>
      <xdr:colOff>120650</xdr:colOff>
      <xdr:row>16</xdr:row>
      <xdr:rowOff>88900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3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73677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16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57150</xdr:rowOff>
    </xdr:from>
    <xdr:to>
      <xdr:col>73</xdr:col>
      <xdr:colOff>180975</xdr:colOff>
      <xdr:row>13</xdr:row>
      <xdr:rowOff>158750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2860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120650</xdr:rowOff>
    </xdr:from>
    <xdr:to>
      <xdr:col>74</xdr:col>
      <xdr:colOff>31750</xdr:colOff>
      <xdr:row>16</xdr:row>
      <xdr:rowOff>50800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35577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57150</xdr:rowOff>
    </xdr:from>
    <xdr:to>
      <xdr:col>69</xdr:col>
      <xdr:colOff>92075</xdr:colOff>
      <xdr:row>13</xdr:row>
      <xdr:rowOff>95250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286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139700</xdr:rowOff>
    </xdr:from>
    <xdr:to>
      <xdr:col>69</xdr:col>
      <xdr:colOff>142875</xdr:colOff>
      <xdr:row>15</xdr:row>
      <xdr:rowOff>69850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4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54627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69850</xdr:rowOff>
    </xdr:from>
    <xdr:to>
      <xdr:col>65</xdr:col>
      <xdr:colOff>53975</xdr:colOff>
      <xdr:row>16</xdr:row>
      <xdr:rowOff>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156227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114300</xdr:rowOff>
    </xdr:from>
    <xdr:to>
      <xdr:col>82</xdr:col>
      <xdr:colOff>158750</xdr:colOff>
      <xdr:row>15</xdr:row>
      <xdr:rowOff>44450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1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130827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25400</xdr:rowOff>
    </xdr:from>
    <xdr:to>
      <xdr:col>78</xdr:col>
      <xdr:colOff>120650</xdr:colOff>
      <xdr:row>14</xdr:row>
      <xdr:rowOff>127000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2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137177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9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107950</xdr:rowOff>
    </xdr:from>
    <xdr:to>
      <xdr:col>74</xdr:col>
      <xdr:colOff>31750</xdr:colOff>
      <xdr:row>14</xdr:row>
      <xdr:rowOff>38100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48277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6350</xdr:rowOff>
    </xdr:from>
    <xdr:to>
      <xdr:col>69</xdr:col>
      <xdr:colOff>142875</xdr:colOff>
      <xdr:row>13</xdr:row>
      <xdr:rowOff>107950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23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118127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0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44450</xdr:rowOff>
    </xdr:from>
    <xdr:to>
      <xdr:col>65</xdr:col>
      <xdr:colOff>53975</xdr:colOff>
      <xdr:row>13</xdr:row>
      <xdr:rowOff>146050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27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156227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障害福祉サービス等給付事業において利用者の増加と重度化等の影響により給付費が継続的に増加している状況である。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令和６年度は前年度比</a:t>
          </a:r>
          <a:r>
            <a:rPr kumimoji="1" lang="en-US" altLang="ja-JP" sz="1200">
              <a:latin typeface="ＭＳ Ｐゴシック" panose="020B0600070205080204" pitchFamily="50" charset="-128"/>
              <a:ea typeface="ＭＳ Ｐゴシック" panose="020B0600070205080204" pitchFamily="50" charset="-128"/>
            </a:rPr>
            <a:t>4.5</a:t>
          </a:r>
          <a:r>
            <a:rPr kumimoji="1" lang="ja-JP" altLang="en-US" sz="1200">
              <a:latin typeface="ＭＳ Ｐゴシック" panose="020B0600070205080204" pitchFamily="50" charset="-128"/>
              <a:ea typeface="ＭＳ Ｐゴシック" panose="020B0600070205080204" pitchFamily="50" charset="-128"/>
            </a:rPr>
            <a:t>億円（</a:t>
          </a:r>
          <a:r>
            <a:rPr kumimoji="1" lang="en-US" altLang="ja-JP" sz="1200">
              <a:latin typeface="ＭＳ Ｐゴシック" panose="020B0600070205080204" pitchFamily="50" charset="-128"/>
              <a:ea typeface="ＭＳ Ｐゴシック" panose="020B0600070205080204" pitchFamily="50" charset="-128"/>
            </a:rPr>
            <a:t>3.9%</a:t>
          </a:r>
          <a:r>
            <a:rPr kumimoji="1" lang="ja-JP" altLang="en-US" sz="1200">
              <a:latin typeface="ＭＳ Ｐゴシック" panose="020B0600070205080204" pitchFamily="50" charset="-128"/>
              <a:ea typeface="ＭＳ Ｐゴシック" panose="020B0600070205080204" pitchFamily="50" charset="-128"/>
            </a:rPr>
            <a:t>）増加しているものの全体の決算額が前年度比</a:t>
          </a:r>
          <a:r>
            <a:rPr kumimoji="1" lang="en-US" altLang="ja-JP" sz="1200">
              <a:latin typeface="ＭＳ Ｐゴシック" panose="020B0600070205080204" pitchFamily="50" charset="-128"/>
              <a:ea typeface="ＭＳ Ｐゴシック" panose="020B0600070205080204" pitchFamily="50" charset="-128"/>
            </a:rPr>
            <a:t>61.0</a:t>
          </a:r>
          <a:r>
            <a:rPr kumimoji="1" lang="ja-JP" altLang="en-US" sz="1200">
              <a:latin typeface="ＭＳ Ｐゴシック" panose="020B0600070205080204" pitchFamily="50" charset="-128"/>
              <a:ea typeface="ＭＳ Ｐゴシック" panose="020B0600070205080204" pitchFamily="50" charset="-128"/>
            </a:rPr>
            <a:t>億円（</a:t>
          </a:r>
          <a:r>
            <a:rPr kumimoji="1" lang="en-US" altLang="ja-JP" sz="1200">
              <a:latin typeface="ＭＳ Ｐゴシック" panose="020B0600070205080204" pitchFamily="50" charset="-128"/>
              <a:ea typeface="ＭＳ Ｐゴシック" panose="020B0600070205080204" pitchFamily="50" charset="-128"/>
            </a:rPr>
            <a:t>11.9%</a:t>
          </a:r>
          <a:r>
            <a:rPr kumimoji="1" lang="ja-JP" altLang="en-US" sz="1200">
              <a:latin typeface="ＭＳ Ｐゴシック" panose="020B0600070205080204" pitchFamily="50" charset="-128"/>
              <a:ea typeface="ＭＳ Ｐゴシック" panose="020B0600070205080204" pitchFamily="50" charset="-128"/>
            </a:rPr>
            <a:t>）増加していることから、扶助費に係る経常収支比率は前年度比</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ポイント減となった。</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61</xdr:row>
      <xdr:rowOff>118835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89357"/>
          <a:ext cx="0" cy="1387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90912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549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118835</xdr:rowOff>
    </xdr:from>
    <xdr:to>
      <xdr:col>24</xdr:col>
      <xdr:colOff>114300</xdr:colOff>
      <xdr:row>61</xdr:row>
      <xdr:rowOff>118835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577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135165</xdr:rowOff>
    </xdr:from>
    <xdr:to>
      <xdr:col>24</xdr:col>
      <xdr:colOff>25400</xdr:colOff>
      <xdr:row>56</xdr:row>
      <xdr:rowOff>12700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564915"/>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170742</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9433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27215</xdr:rowOff>
    </xdr:from>
    <xdr:to>
      <xdr:col>24</xdr:col>
      <xdr:colOff>76200</xdr:colOff>
      <xdr:row>58</xdr:row>
      <xdr:rowOff>128815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97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53522</xdr:rowOff>
    </xdr:from>
    <xdr:to>
      <xdr:col>19</xdr:col>
      <xdr:colOff>187325</xdr:colOff>
      <xdr:row>56</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483272"/>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166007</xdr:rowOff>
    </xdr:from>
    <xdr:to>
      <xdr:col>20</xdr:col>
      <xdr:colOff>38100</xdr:colOff>
      <xdr:row>58</xdr:row>
      <xdr:rowOff>96157</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938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80934</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1002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159657</xdr:rowOff>
    </xdr:from>
    <xdr:to>
      <xdr:col>15</xdr:col>
      <xdr:colOff>98425</xdr:colOff>
      <xdr:row>55</xdr:row>
      <xdr:rowOff>53522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417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68035</xdr:rowOff>
    </xdr:from>
    <xdr:to>
      <xdr:col>15</xdr:col>
      <xdr:colOff>149225</xdr:colOff>
      <xdr:row>57</xdr:row>
      <xdr:rowOff>169635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8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154412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143328</xdr:rowOff>
    </xdr:from>
    <xdr:to>
      <xdr:col>11</xdr:col>
      <xdr:colOff>9525</xdr:colOff>
      <xdr:row>54</xdr:row>
      <xdr:rowOff>159657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4016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157843</xdr:rowOff>
    </xdr:from>
    <xdr:to>
      <xdr:col>11</xdr:col>
      <xdr:colOff>60325</xdr:colOff>
      <xdr:row>57</xdr:row>
      <xdr:rowOff>87993</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72770</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100693</xdr:rowOff>
    </xdr:from>
    <xdr:to>
      <xdr:col>6</xdr:col>
      <xdr:colOff>171450</xdr:colOff>
      <xdr:row>58</xdr:row>
      <xdr:rowOff>30843</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873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15620</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95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84365</xdr:rowOff>
    </xdr:from>
    <xdr:to>
      <xdr:col>24</xdr:col>
      <xdr:colOff>76200</xdr:colOff>
      <xdr:row>56</xdr:row>
      <xdr:rowOff>14515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100892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59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2722</xdr:rowOff>
    </xdr:from>
    <xdr:to>
      <xdr:col>15</xdr:col>
      <xdr:colOff>149225</xdr:colOff>
      <xdr:row>55</xdr:row>
      <xdr:rowOff>104322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114499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108857</xdr:rowOff>
    </xdr:from>
    <xdr:to>
      <xdr:col>11</xdr:col>
      <xdr:colOff>60325</xdr:colOff>
      <xdr:row>55</xdr:row>
      <xdr:rowOff>39007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49184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92528</xdr:rowOff>
    </xdr:from>
    <xdr:to>
      <xdr:col>6</xdr:col>
      <xdr:colOff>171450</xdr:colOff>
      <xdr:row>55</xdr:row>
      <xdr:rowOff>22678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32855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前年度と同様、類似団体の平均値を下回っているが、後期高齢者医療など社会保障関係の特別会計への繰出金は増加傾向にある。</a:t>
          </a:r>
        </a:p>
        <a:p>
          <a:r>
            <a:rPr kumimoji="1" lang="ja-JP" altLang="en-US" sz="1200">
              <a:latin typeface="ＭＳ Ｐゴシック" panose="020B0600070205080204" pitchFamily="50" charset="-128"/>
              <a:ea typeface="ＭＳ Ｐゴシック" panose="020B0600070205080204" pitchFamily="50" charset="-128"/>
            </a:rPr>
            <a:t>　基準外繰入を行う会計においては、今後とも運営状況を注視し、適正な財政運営を図る必要がある。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88900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55100"/>
          <a:ext cx="0" cy="1320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57150</xdr:rowOff>
    </xdr:from>
    <xdr:to>
      <xdr:col>82</xdr:col>
      <xdr:colOff>107950</xdr:colOff>
      <xdr:row>56</xdr:row>
      <xdr:rowOff>63500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4869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0</xdr:rowOff>
    </xdr:from>
    <xdr:to>
      <xdr:col>78</xdr:col>
      <xdr:colOff>69850</xdr:colOff>
      <xdr:row>56</xdr:row>
      <xdr:rowOff>63500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012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0</xdr:rowOff>
    </xdr:from>
    <xdr:to>
      <xdr:col>73</xdr:col>
      <xdr:colOff>180975</xdr:colOff>
      <xdr:row>56</xdr:row>
      <xdr:rowOff>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601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95250</xdr:rowOff>
    </xdr:from>
    <xdr:to>
      <xdr:col>74</xdr:col>
      <xdr:colOff>31750</xdr:colOff>
      <xdr:row>58</xdr:row>
      <xdr:rowOff>25400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0</xdr:rowOff>
    </xdr:from>
    <xdr:to>
      <xdr:col>69</xdr:col>
      <xdr:colOff>92075</xdr:colOff>
      <xdr:row>56</xdr:row>
      <xdr:rowOff>38100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60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44450</xdr:rowOff>
    </xdr:from>
    <xdr:to>
      <xdr:col>69</xdr:col>
      <xdr:colOff>142875</xdr:colOff>
      <xdr:row>57</xdr:row>
      <xdr:rowOff>146050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48277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6350</xdr:rowOff>
    </xdr:from>
    <xdr:to>
      <xdr:col>82</xdr:col>
      <xdr:colOff>158750</xdr:colOff>
      <xdr:row>55</xdr:row>
      <xdr:rowOff>107950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4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22877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12700</xdr:rowOff>
    </xdr:from>
    <xdr:to>
      <xdr:col>78</xdr:col>
      <xdr:colOff>120650</xdr:colOff>
      <xdr:row>56</xdr:row>
      <xdr:rowOff>114300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124477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8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120650</xdr:rowOff>
    </xdr:from>
    <xdr:to>
      <xdr:col>74</xdr:col>
      <xdr:colOff>31750</xdr:colOff>
      <xdr:row>56</xdr:row>
      <xdr:rowOff>50800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60977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120650</xdr:rowOff>
    </xdr:from>
    <xdr:to>
      <xdr:col>69</xdr:col>
      <xdr:colOff>142875</xdr:colOff>
      <xdr:row>56</xdr:row>
      <xdr:rowOff>50800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60977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158750</xdr:rowOff>
    </xdr:from>
    <xdr:to>
      <xdr:col>65</xdr:col>
      <xdr:colOff>53975</xdr:colOff>
      <xdr:row>56</xdr:row>
      <xdr:rowOff>88900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99077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令和４年度は下水道施設整備事業負担金を出資金に見直したことにより指数が減少したが、令和６年度は、国スポ・障スポ大会開催に係る負担金等の増により、補助費等に係る経常収支比率は前年度比</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ポイント増となった。</a:t>
          </a:r>
        </a:p>
        <a:p>
          <a:r>
            <a:rPr kumimoji="1" lang="ja-JP" altLang="en-US" sz="1200">
              <a:latin typeface="ＭＳ Ｐゴシック" panose="020B0600070205080204" pitchFamily="50" charset="-128"/>
              <a:ea typeface="ＭＳ Ｐゴシック" panose="020B0600070205080204" pitchFamily="50" charset="-128"/>
            </a:rPr>
            <a:t>　今後は、一部事務組合の施設更新等を控えているため、各種団体や事業に対する補助金についての見直しを実施するなどし、経費の削減に努める。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81980"/>
          <a:ext cx="0" cy="1517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58420</xdr:rowOff>
    </xdr:from>
    <xdr:to>
      <xdr:col>82</xdr:col>
      <xdr:colOff>107950</xdr:colOff>
      <xdr:row>36</xdr:row>
      <xdr:rowOff>159004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230620"/>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153433</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325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165862</xdr:rowOff>
    </xdr:from>
    <xdr:to>
      <xdr:col>78</xdr:col>
      <xdr:colOff>69850</xdr:colOff>
      <xdr:row>36</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16661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126492</xdr:rowOff>
    </xdr:from>
    <xdr:to>
      <xdr:col>78</xdr:col>
      <xdr:colOff>120650</xdr:colOff>
      <xdr:row>37</xdr:row>
      <xdr:rowOff>56642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165862</xdr:rowOff>
    </xdr:from>
    <xdr:to>
      <xdr:col>73</xdr:col>
      <xdr:colOff>180975</xdr:colOff>
      <xdr:row>36</xdr:row>
      <xdr:rowOff>131572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166612"/>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108204</xdr:rowOff>
    </xdr:from>
    <xdr:to>
      <xdr:col>74</xdr:col>
      <xdr:colOff>31750</xdr:colOff>
      <xdr:row>37</xdr:row>
      <xdr:rowOff>38354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23131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131572</xdr:rowOff>
    </xdr:from>
    <xdr:to>
      <xdr:col>69</xdr:col>
      <xdr:colOff>92075</xdr:colOff>
      <xdr:row>37</xdr:row>
      <xdr:rowOff>33274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30377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44196</xdr:rowOff>
    </xdr:from>
    <xdr:to>
      <xdr:col>69</xdr:col>
      <xdr:colOff>142875</xdr:colOff>
      <xdr:row>36</xdr:row>
      <xdr:rowOff>145796</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155973</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48531</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124731</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12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7620</xdr:rowOff>
    </xdr:from>
    <xdr:to>
      <xdr:col>78</xdr:col>
      <xdr:colOff>120650</xdr:colOff>
      <xdr:row>36</xdr:row>
      <xdr:rowOff>109220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119397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115062</xdr:rowOff>
    </xdr:from>
    <xdr:to>
      <xdr:col>74</xdr:col>
      <xdr:colOff>31750</xdr:colOff>
      <xdr:row>36</xdr:row>
      <xdr:rowOff>45212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55389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80772</xdr:rowOff>
    </xdr:from>
    <xdr:to>
      <xdr:col>69</xdr:col>
      <xdr:colOff>142875</xdr:colOff>
      <xdr:row>37</xdr:row>
      <xdr:rowOff>10922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153924</xdr:rowOff>
    </xdr:from>
    <xdr:to>
      <xdr:col>65</xdr:col>
      <xdr:colOff>53975</xdr:colOff>
      <xdr:row>37</xdr:row>
      <xdr:rowOff>84074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68851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公債費は前年度比で</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億円（</a:t>
          </a:r>
          <a:r>
            <a:rPr kumimoji="1" lang="en-US" altLang="ja-JP" sz="1200">
              <a:latin typeface="ＭＳ Ｐゴシック" panose="020B0600070205080204" pitchFamily="50" charset="-128"/>
              <a:ea typeface="ＭＳ Ｐゴシック" panose="020B0600070205080204" pitchFamily="50" charset="-128"/>
            </a:rPr>
            <a:t>0.8</a:t>
          </a:r>
          <a:r>
            <a:rPr kumimoji="1" lang="ja-JP" altLang="en-US" sz="1200">
              <a:latin typeface="ＭＳ Ｐゴシック" panose="020B0600070205080204" pitchFamily="50" charset="-128"/>
              <a:ea typeface="ＭＳ Ｐゴシック" panose="020B0600070205080204" pitchFamily="50" charset="-128"/>
            </a:rPr>
            <a:t>％）の減額となっており、公債費に係る経常収支比率についても、前年度比</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ポイント減となった。</a:t>
          </a:r>
        </a:p>
        <a:p>
          <a:r>
            <a:rPr kumimoji="1" lang="ja-JP" altLang="en-US" sz="1200">
              <a:latin typeface="ＭＳ Ｐゴシック" panose="020B0600070205080204" pitchFamily="50" charset="-128"/>
              <a:ea typeface="ＭＳ Ｐゴシック" panose="020B0600070205080204" pitchFamily="50" charset="-128"/>
            </a:rPr>
            <a:t>　今後は、令和７年度末で合併特例債発行の発行期限を迎えることも考慮し、将来世代に過度の負担が生じないように事業の精査による新規発行の抑制と交付税算入割合の高い起債の選別などに努める。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115570</xdr:rowOff>
    </xdr:from>
    <xdr:to>
      <xdr:col>24</xdr:col>
      <xdr:colOff>25400</xdr:colOff>
      <xdr:row>81</xdr:row>
      <xdr:rowOff>30662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631420"/>
          <a:ext cx="0" cy="1286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2739</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90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30662</xdr:rowOff>
    </xdr:from>
    <xdr:to>
      <xdr:col>24</xdr:col>
      <xdr:colOff>114300</xdr:colOff>
      <xdr:row>81</xdr:row>
      <xdr:rowOff>30662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918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30497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115570</xdr:rowOff>
    </xdr:from>
    <xdr:to>
      <xdr:col>24</xdr:col>
      <xdr:colOff>114300</xdr:colOff>
      <xdr:row>73</xdr:row>
      <xdr:rowOff>115570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20864</xdr:rowOff>
    </xdr:from>
    <xdr:to>
      <xdr:col>24</xdr:col>
      <xdr:colOff>25400</xdr:colOff>
      <xdr:row>79</xdr:row>
      <xdr:rowOff>86179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565414"/>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140079</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1702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123552</xdr:rowOff>
    </xdr:from>
    <xdr:to>
      <xdr:col>24</xdr:col>
      <xdr:colOff>76200</xdr:colOff>
      <xdr:row>78</xdr:row>
      <xdr:rowOff>53702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3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86179</xdr:rowOff>
    </xdr:from>
    <xdr:to>
      <xdr:col>19</xdr:col>
      <xdr:colOff>187325</xdr:colOff>
      <xdr:row>79</xdr:row>
      <xdr:rowOff>112305</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630729"/>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4355</xdr:rowOff>
    </xdr:from>
    <xdr:to>
      <xdr:col>20</xdr:col>
      <xdr:colOff>38100</xdr:colOff>
      <xdr:row>78</xdr:row>
      <xdr:rowOff>105955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37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116132</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146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112305</xdr:rowOff>
    </xdr:from>
    <xdr:to>
      <xdr:col>15</xdr:col>
      <xdr:colOff>98425</xdr:colOff>
      <xdr:row>79</xdr:row>
      <xdr:rowOff>118836</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656855"/>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17418</xdr:rowOff>
    </xdr:from>
    <xdr:to>
      <xdr:col>15</xdr:col>
      <xdr:colOff>149225</xdr:colOff>
      <xdr:row>78</xdr:row>
      <xdr:rowOff>119018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39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129195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159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118836</xdr:rowOff>
    </xdr:from>
    <xdr:to>
      <xdr:col>11</xdr:col>
      <xdr:colOff>9525</xdr:colOff>
      <xdr:row>80</xdr:row>
      <xdr:rowOff>38826</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66338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149679</xdr:rowOff>
    </xdr:from>
    <xdr:to>
      <xdr:col>11</xdr:col>
      <xdr:colOff>60325</xdr:colOff>
      <xdr:row>78</xdr:row>
      <xdr:rowOff>79829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90006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12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37012</xdr:rowOff>
    </xdr:from>
    <xdr:to>
      <xdr:col>6</xdr:col>
      <xdr:colOff>171450</xdr:colOff>
      <xdr:row>78</xdr:row>
      <xdr:rowOff>138612</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41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148789</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17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141514</xdr:rowOff>
    </xdr:from>
    <xdr:to>
      <xdr:col>24</xdr:col>
      <xdr:colOff>76200</xdr:colOff>
      <xdr:row>79</xdr:row>
      <xdr:rowOff>71664</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51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113591</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35379</xdr:rowOff>
    </xdr:from>
    <xdr:to>
      <xdr:col>20</xdr:col>
      <xdr:colOff>38100</xdr:colOff>
      <xdr:row>79</xdr:row>
      <xdr:rowOff>136979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57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121756</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666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61505</xdr:rowOff>
    </xdr:from>
    <xdr:to>
      <xdr:col>15</xdr:col>
      <xdr:colOff>149225</xdr:colOff>
      <xdr:row>79</xdr:row>
      <xdr:rowOff>163105</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60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147882</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692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68036</xdr:rowOff>
    </xdr:from>
    <xdr:to>
      <xdr:col>11</xdr:col>
      <xdr:colOff>60325</xdr:colOff>
      <xdr:row>79</xdr:row>
      <xdr:rowOff>169636</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154413</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159476</xdr:rowOff>
    </xdr:from>
    <xdr:to>
      <xdr:col>6</xdr:col>
      <xdr:colOff>171450</xdr:colOff>
      <xdr:row>80</xdr:row>
      <xdr:rowOff>89626</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70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74403</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普通会計全体よりも公債費以外に係る経常収支比率の方が類似団体平均値との差が大きくなっており、本市では公債費が経常収支比率に与える影響が他団体と比べて大きい。</a:t>
          </a:r>
        </a:p>
        <a:p>
          <a:r>
            <a:rPr kumimoji="1" lang="ja-JP" altLang="en-US" sz="1200">
              <a:latin typeface="ＭＳ Ｐゴシック" panose="020B0600070205080204" pitchFamily="50" charset="-128"/>
              <a:ea typeface="ＭＳ Ｐゴシック" panose="020B0600070205080204" pitchFamily="50" charset="-128"/>
            </a:rPr>
            <a:t>　合併以降、合併特例措置により普通交付税や臨時財政対策債の額が上積みされていることや、合併特例債の起債の増加による影響と考えられるため、合併特例措置期間の終期を見据えて、適正な財政規模への移行を図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76</xdr:row>
      <xdr:rowOff>30987</xdr:rowOff>
    </xdr:from>
    <xdr:to>
      <xdr:col>82</xdr:col>
      <xdr:colOff>107950</xdr:colOff>
      <xdr:row>81</xdr:row>
      <xdr:rowOff>1270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3061187"/>
          <a:ext cx="0" cy="827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144797</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1270</xdr:rowOff>
    </xdr:from>
    <xdr:to>
      <xdr:col>82</xdr:col>
      <xdr:colOff>196850</xdr:colOff>
      <xdr:row>81</xdr:row>
      <xdr:rowOff>1270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117365</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804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76</xdr:row>
      <xdr:rowOff>30987</xdr:rowOff>
    </xdr:from>
    <xdr:to>
      <xdr:col>82</xdr:col>
      <xdr:colOff>196850</xdr:colOff>
      <xdr:row>76</xdr:row>
      <xdr:rowOff>30987</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061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21844</xdr:rowOff>
    </xdr:from>
    <xdr:to>
      <xdr:col>82</xdr:col>
      <xdr:colOff>107950</xdr:colOff>
      <xdr:row>76</xdr:row>
      <xdr:rowOff>94996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05204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146575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348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xdr:rowOff>
    </xdr:from>
    <xdr:to>
      <xdr:col>82</xdr:col>
      <xdr:colOff>158750</xdr:colOff>
      <xdr:row>78</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60706</xdr:rowOff>
    </xdr:from>
    <xdr:to>
      <xdr:col>78</xdr:col>
      <xdr:colOff>69850</xdr:colOff>
      <xdr:row>76</xdr:row>
      <xdr:rowOff>21844</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2919456"/>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92202</xdr:rowOff>
    </xdr:from>
    <xdr:to>
      <xdr:col>78</xdr:col>
      <xdr:colOff>120650</xdr:colOff>
      <xdr:row>78</xdr:row>
      <xdr:rowOff>22352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7129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380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37846</xdr:rowOff>
    </xdr:from>
    <xdr:to>
      <xdr:col>73</xdr:col>
      <xdr:colOff>180975</xdr:colOff>
      <xdr:row>75</xdr:row>
      <xdr:rowOff>60706</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89659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23622</xdr:rowOff>
    </xdr:from>
    <xdr:to>
      <xdr:col>74</xdr:col>
      <xdr:colOff>31750</xdr:colOff>
      <xdr:row>77</xdr:row>
      <xdr:rowOff>125222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109999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37846</xdr:rowOff>
    </xdr:from>
    <xdr:to>
      <xdr:col>69</xdr:col>
      <xdr:colOff>92075</xdr:colOff>
      <xdr:row>75</xdr:row>
      <xdr:rowOff>129286</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89659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44196</xdr:rowOff>
    </xdr:from>
    <xdr:to>
      <xdr:col>69</xdr:col>
      <xdr:colOff>142875</xdr:colOff>
      <xdr:row>76</xdr:row>
      <xdr:rowOff>145796</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130573</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16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151147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44196</xdr:rowOff>
    </xdr:from>
    <xdr:to>
      <xdr:col>82</xdr:col>
      <xdr:colOff>158750</xdr:colOff>
      <xdr:row>76</xdr:row>
      <xdr:rowOff>145796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124223</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98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142494</xdr:rowOff>
    </xdr:from>
    <xdr:to>
      <xdr:col>78</xdr:col>
      <xdr:colOff>120650</xdr:colOff>
      <xdr:row>76</xdr:row>
      <xdr:rowOff>72644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82821</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770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9906</xdr:rowOff>
    </xdr:from>
    <xdr:to>
      <xdr:col>74</xdr:col>
      <xdr:colOff>31750</xdr:colOff>
      <xdr:row>75</xdr:row>
      <xdr:rowOff>111506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121683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637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158496</xdr:rowOff>
    </xdr:from>
    <xdr:to>
      <xdr:col>69</xdr:col>
      <xdr:colOff>142875</xdr:colOff>
      <xdr:row>75</xdr:row>
      <xdr:rowOff>88646</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84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98823</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61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78486</xdr:rowOff>
    </xdr:from>
    <xdr:to>
      <xdr:col>65</xdr:col>
      <xdr:colOff>53975</xdr:colOff>
      <xdr:row>76</xdr:row>
      <xdr:rowOff>8635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9372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18813</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70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121613</xdr:rowOff>
    </xdr:from>
    <xdr:to>
      <xdr:col>29</xdr:col>
      <xdr:colOff>127000</xdr:colOff>
      <xdr:row>19</xdr:row>
      <xdr:rowOff>154463</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226638"/>
          <a:ext cx="0" cy="12330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126540</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154463</xdr:rowOff>
    </xdr:from>
    <xdr:to>
      <xdr:col>30</xdr:col>
      <xdr:colOff>25400</xdr:colOff>
      <xdr:row>19</xdr:row>
      <xdr:rowOff>154463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596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36540</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970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121613</xdr:rowOff>
    </xdr:from>
    <xdr:to>
      <xdr:col>30</xdr:col>
      <xdr:colOff>25400</xdr:colOff>
      <xdr:row>12</xdr:row>
      <xdr:rowOff>121613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2266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80739</xdr:rowOff>
    </xdr:from>
    <xdr:to>
      <xdr:col>29</xdr:col>
      <xdr:colOff>127000</xdr:colOff>
      <xdr:row>15</xdr:row>
      <xdr:rowOff>97815</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528664"/>
          <a:ext cx="647700" cy="1885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127152</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91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155075</xdr:rowOff>
    </xdr:from>
    <xdr:to>
      <xdr:col>29</xdr:col>
      <xdr:colOff>177800</xdr:colOff>
      <xdr:row>17</xdr:row>
      <xdr:rowOff>85225</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9459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97815</xdr:rowOff>
    </xdr:from>
    <xdr:to>
      <xdr:col>26</xdr:col>
      <xdr:colOff>50800</xdr:colOff>
      <xdr:row>15</xdr:row>
      <xdr:rowOff>147993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717190"/>
          <a:ext cx="698500" cy="501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139690</xdr:rowOff>
    </xdr:from>
    <xdr:to>
      <xdr:col>26</xdr:col>
      <xdr:colOff>101600</xdr:colOff>
      <xdr:row>18</xdr:row>
      <xdr:rowOff>69840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1019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54617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188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147993</xdr:rowOff>
    </xdr:from>
    <xdr:to>
      <xdr:col>22</xdr:col>
      <xdr:colOff>114300</xdr:colOff>
      <xdr:row>15</xdr:row>
      <xdr:rowOff>157160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2767368"/>
          <a:ext cx="698500" cy="91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7582</xdr:rowOff>
    </xdr:from>
    <xdr:to>
      <xdr:col>22</xdr:col>
      <xdr:colOff>165100</xdr:colOff>
      <xdr:row>18</xdr:row>
      <xdr:rowOff>109182</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141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93959</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227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157160</xdr:rowOff>
    </xdr:from>
    <xdr:to>
      <xdr:col>18</xdr:col>
      <xdr:colOff>177800</xdr:colOff>
      <xdr:row>16</xdr:row>
      <xdr:rowOff>57833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2776535"/>
          <a:ext cx="698500" cy="721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19012</xdr:rowOff>
    </xdr:from>
    <xdr:to>
      <xdr:col>19</xdr:col>
      <xdr:colOff>38100</xdr:colOff>
      <xdr:row>18</xdr:row>
      <xdr:rowOff>120612</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1527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105389</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239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91912</xdr:rowOff>
    </xdr:from>
    <xdr:to>
      <xdr:col>15</xdr:col>
      <xdr:colOff>101600</xdr:colOff>
      <xdr:row>19</xdr:row>
      <xdr:rowOff>22062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2256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6840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31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29939</xdr:rowOff>
    </xdr:from>
    <xdr:to>
      <xdr:col>29</xdr:col>
      <xdr:colOff>177800</xdr:colOff>
      <xdr:row>14</xdr:row>
      <xdr:rowOff>131539</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477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46466</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32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47015</xdr:rowOff>
    </xdr:from>
    <xdr:to>
      <xdr:col>26</xdr:col>
      <xdr:colOff>101600</xdr:colOff>
      <xdr:row>15</xdr:row>
      <xdr:rowOff>148615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6663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158792</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2435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97193</xdr:rowOff>
    </xdr:from>
    <xdr:to>
      <xdr:col>22</xdr:col>
      <xdr:colOff>165100</xdr:colOff>
      <xdr:row>16</xdr:row>
      <xdr:rowOff>27343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716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37520</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2485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106360</xdr:rowOff>
    </xdr:from>
    <xdr:to>
      <xdr:col>19</xdr:col>
      <xdr:colOff>38100</xdr:colOff>
      <xdr:row>16</xdr:row>
      <xdr:rowOff>36510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725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46687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494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7033</xdr:rowOff>
    </xdr:from>
    <xdr:to>
      <xdr:col>15</xdr:col>
      <xdr:colOff>101600</xdr:colOff>
      <xdr:row>16</xdr:row>
      <xdr:rowOff>108633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7978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118810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566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224460</xdr:rowOff>
    </xdr:from>
    <xdr:to>
      <xdr:col>29</xdr:col>
      <xdr:colOff>127000</xdr:colOff>
      <xdr:row>37</xdr:row>
      <xdr:rowOff>185636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49010"/>
          <a:ext cx="0" cy="11613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157713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8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185636</xdr:rowOff>
    </xdr:from>
    <xdr:to>
      <xdr:col>30</xdr:col>
      <xdr:colOff>25400</xdr:colOff>
      <xdr:row>37</xdr:row>
      <xdr:rowOff>185636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10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139387</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92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224460</xdr:rowOff>
    </xdr:from>
    <xdr:to>
      <xdr:col>30</xdr:col>
      <xdr:colOff>25400</xdr:colOff>
      <xdr:row>33</xdr:row>
      <xdr:rowOff>224460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490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1841</xdr:rowOff>
    </xdr:from>
    <xdr:to>
      <xdr:col>29</xdr:col>
      <xdr:colOff>127000</xdr:colOff>
      <xdr:row>35</xdr:row>
      <xdr:rowOff>136220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269291"/>
          <a:ext cx="647700" cy="477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49572</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659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77495</xdr:rowOff>
    </xdr:from>
    <xdr:to>
      <xdr:col>29</xdr:col>
      <xdr:colOff>177800</xdr:colOff>
      <xdr:row>35</xdr:row>
      <xdr:rowOff>179095</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6878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124790</xdr:rowOff>
    </xdr:from>
    <xdr:to>
      <xdr:col>26</xdr:col>
      <xdr:colOff>50800</xdr:colOff>
      <xdr:row>35</xdr:row>
      <xdr:rowOff>136220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735140"/>
          <a:ext cx="698500" cy="114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87668</xdr:rowOff>
    </xdr:from>
    <xdr:to>
      <xdr:col>26</xdr:col>
      <xdr:colOff>101600</xdr:colOff>
      <xdr:row>35</xdr:row>
      <xdr:rowOff>189268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6980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174045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7843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192875</xdr:rowOff>
    </xdr:from>
    <xdr:to>
      <xdr:col>22</xdr:col>
      <xdr:colOff>114300</xdr:colOff>
      <xdr:row>35</xdr:row>
      <xdr:rowOff>124790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460325"/>
          <a:ext cx="698500" cy="2748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92773</xdr:rowOff>
    </xdr:from>
    <xdr:to>
      <xdr:col>22</xdr:col>
      <xdr:colOff>165100</xdr:colOff>
      <xdr:row>35</xdr:row>
      <xdr:rowOff>194373</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03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179150</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789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179350</xdr:rowOff>
    </xdr:from>
    <xdr:to>
      <xdr:col>18</xdr:col>
      <xdr:colOff>177800</xdr:colOff>
      <xdr:row>34</xdr:row>
      <xdr:rowOff>192875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446800"/>
          <a:ext cx="698500" cy="135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104851</xdr:rowOff>
    </xdr:from>
    <xdr:to>
      <xdr:col>19</xdr:col>
      <xdr:colOff>38100</xdr:colOff>
      <xdr:row>35</xdr:row>
      <xdr:rowOff>206451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152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191228</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01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132017</xdr:rowOff>
    </xdr:from>
    <xdr:to>
      <xdr:col>15</xdr:col>
      <xdr:colOff>101600</xdr:colOff>
      <xdr:row>35</xdr:row>
      <xdr:rowOff>233617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4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218394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2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293941</xdr:rowOff>
    </xdr:from>
    <xdr:to>
      <xdr:col>29</xdr:col>
      <xdr:colOff>177800</xdr:colOff>
      <xdr:row>34</xdr:row>
      <xdr:rowOff>52641</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2184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202518</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127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85420</xdr:rowOff>
    </xdr:from>
    <xdr:to>
      <xdr:col>26</xdr:col>
      <xdr:colOff>101600</xdr:colOff>
      <xdr:row>35</xdr:row>
      <xdr:rowOff>187020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6957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197197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464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73990</xdr:rowOff>
    </xdr:from>
    <xdr:to>
      <xdr:col>22</xdr:col>
      <xdr:colOff>165100</xdr:colOff>
      <xdr:row>35</xdr:row>
      <xdr:rowOff>175590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684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185767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453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142075</xdr:rowOff>
    </xdr:from>
    <xdr:to>
      <xdr:col>19</xdr:col>
      <xdr:colOff>38100</xdr:colOff>
      <xdr:row>34</xdr:row>
      <xdr:rowOff>243675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409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253852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178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128550</xdr:rowOff>
    </xdr:from>
    <xdr:to>
      <xdr:col>15</xdr:col>
      <xdr:colOff>101600</xdr:colOff>
      <xdr:row>34</xdr:row>
      <xdr:rowOff>230150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396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240327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1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111,349
106,412
388.37
59,347,735
57,374,938
1,569,926
32,100,795
42,608,143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30658</xdr:rowOff>
    </xdr:from>
    <xdr:to>
      <xdr:col>24</xdr:col>
      <xdr:colOff>62865</xdr:colOff>
      <xdr:row>38</xdr:row>
      <xdr:rowOff>160600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74158"/>
          <a:ext cx="1270" cy="1501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164427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79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160600</xdr:rowOff>
    </xdr:from>
    <xdr:to>
      <xdr:col>24</xdr:col>
      <xdr:colOff>152400</xdr:colOff>
      <xdr:row>38</xdr:row>
      <xdr:rowOff>160600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7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148785</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49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30658</xdr:rowOff>
    </xdr:from>
    <xdr:to>
      <xdr:col>24</xdr:col>
      <xdr:colOff>152400</xdr:colOff>
      <xdr:row>30</xdr:row>
      <xdr:rowOff>30658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74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135618</xdr:rowOff>
    </xdr:from>
    <xdr:to>
      <xdr:col>24</xdr:col>
      <xdr:colOff>63500</xdr:colOff>
      <xdr:row>33</xdr:row>
      <xdr:rowOff>138981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450568"/>
          <a:ext cx="838200" cy="34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93779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23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115352</xdr:rowOff>
    </xdr:from>
    <xdr:to>
      <xdr:col>24</xdr:col>
      <xdr:colOff>114300</xdr:colOff>
      <xdr:row>35</xdr:row>
      <xdr:rowOff>45502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4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96560</xdr:rowOff>
    </xdr:from>
    <xdr:to>
      <xdr:col>19</xdr:col>
      <xdr:colOff>177800</xdr:colOff>
      <xdr:row>33</xdr:row>
      <xdr:rowOff>138981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5754410"/>
          <a:ext cx="889000" cy="4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21267</xdr:rowOff>
    </xdr:from>
    <xdr:to>
      <xdr:col>20</xdr:col>
      <xdr:colOff>38100</xdr:colOff>
      <xdr:row>36</xdr:row>
      <xdr:rowOff>122867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9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113994</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86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96560</xdr:rowOff>
    </xdr:from>
    <xdr:to>
      <xdr:col>15</xdr:col>
      <xdr:colOff>50800</xdr:colOff>
      <xdr:row>33</xdr:row>
      <xdr:rowOff>113476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5754410"/>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31848</xdr:rowOff>
    </xdr:from>
    <xdr:to>
      <xdr:col>15</xdr:col>
      <xdr:colOff>101600</xdr:colOff>
      <xdr:row>36</xdr:row>
      <xdr:rowOff>133448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0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124575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96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113476</xdr:rowOff>
    </xdr:from>
    <xdr:to>
      <xdr:col>10</xdr:col>
      <xdr:colOff>114300</xdr:colOff>
      <xdr:row>34</xdr:row>
      <xdr:rowOff>32389</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771326"/>
          <a:ext cx="889000" cy="9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32371</xdr:rowOff>
    </xdr:from>
    <xdr:to>
      <xdr:col>10</xdr:col>
      <xdr:colOff>165100</xdr:colOff>
      <xdr:row>36</xdr:row>
      <xdr:rowOff>133971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125098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9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126619</xdr:rowOff>
    </xdr:from>
    <xdr:to>
      <xdr:col>6</xdr:col>
      <xdr:colOff>38100</xdr:colOff>
      <xdr:row>37</xdr:row>
      <xdr:rowOff>56769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47896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39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84818</xdr:rowOff>
    </xdr:from>
    <xdr:to>
      <xdr:col>24</xdr:col>
      <xdr:colOff>114300</xdr:colOff>
      <xdr:row>32</xdr:row>
      <xdr:rowOff>14968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39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107695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25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88181</xdr:rowOff>
    </xdr:from>
    <xdr:to>
      <xdr:col>20</xdr:col>
      <xdr:colOff>38100</xdr:colOff>
      <xdr:row>34</xdr:row>
      <xdr:rowOff>18331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74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34858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52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45760</xdr:rowOff>
    </xdr:from>
    <xdr:to>
      <xdr:col>15</xdr:col>
      <xdr:colOff>101600</xdr:colOff>
      <xdr:row>33</xdr:row>
      <xdr:rowOff>147360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70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163887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47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62676</xdr:rowOff>
    </xdr:from>
    <xdr:to>
      <xdr:col>10</xdr:col>
      <xdr:colOff>165100</xdr:colOff>
      <xdr:row>33</xdr:row>
      <xdr:rowOff>164276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72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9353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49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153039</xdr:rowOff>
    </xdr:from>
    <xdr:to>
      <xdr:col>6</xdr:col>
      <xdr:colOff>38100</xdr:colOff>
      <xdr:row>34</xdr:row>
      <xdr:rowOff>83189</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81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99716</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586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96632</xdr:rowOff>
    </xdr:from>
    <xdr:to>
      <xdr:col>24</xdr:col>
      <xdr:colOff>62865</xdr:colOff>
      <xdr:row>57</xdr:row>
      <xdr:rowOff>126853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69132"/>
          <a:ext cx="1270" cy="1230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130680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03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126853</xdr:rowOff>
    </xdr:from>
    <xdr:to>
      <xdr:col>24</xdr:col>
      <xdr:colOff>152400</xdr:colOff>
      <xdr:row>57</xdr:row>
      <xdr:rowOff>126853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899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43309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44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96632</xdr:rowOff>
    </xdr:from>
    <xdr:to>
      <xdr:col>24</xdr:col>
      <xdr:colOff>152400</xdr:colOff>
      <xdr:row>50</xdr:row>
      <xdr:rowOff>96632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69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123858</xdr:rowOff>
    </xdr:from>
    <xdr:to>
      <xdr:col>24</xdr:col>
      <xdr:colOff>63500</xdr:colOff>
      <xdr:row>54</xdr:row>
      <xdr:rowOff>131059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210708"/>
          <a:ext cx="838200" cy="178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65819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3241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87392</xdr:rowOff>
    </xdr:from>
    <xdr:to>
      <xdr:col>24</xdr:col>
      <xdr:colOff>114300</xdr:colOff>
      <xdr:row>55</xdr:row>
      <xdr:rowOff>17542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345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8255</xdr:rowOff>
    </xdr:from>
    <xdr:to>
      <xdr:col>19</xdr:col>
      <xdr:colOff>177800</xdr:colOff>
      <xdr:row>54</xdr:row>
      <xdr:rowOff>131059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266555"/>
          <a:ext cx="889000" cy="12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4707</xdr:rowOff>
    </xdr:from>
    <xdr:to>
      <xdr:col>20</xdr:col>
      <xdr:colOff>38100</xdr:colOff>
      <xdr:row>55</xdr:row>
      <xdr:rowOff>106307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434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97434</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2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8255</xdr:rowOff>
    </xdr:from>
    <xdr:to>
      <xdr:col>15</xdr:col>
      <xdr:colOff>50800</xdr:colOff>
      <xdr:row>54</xdr:row>
      <xdr:rowOff>107604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266555"/>
          <a:ext cx="889000" cy="9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152268</xdr:rowOff>
    </xdr:from>
    <xdr:to>
      <xdr:col>15</xdr:col>
      <xdr:colOff>101600</xdr:colOff>
      <xdr:row>55</xdr:row>
      <xdr:rowOff>82418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41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73545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0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107604</xdr:rowOff>
    </xdr:from>
    <xdr:to>
      <xdr:col>10</xdr:col>
      <xdr:colOff>114300</xdr:colOff>
      <xdr:row>54</xdr:row>
      <xdr:rowOff>170859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365904"/>
          <a:ext cx="889000" cy="63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60485</xdr:rowOff>
    </xdr:from>
    <xdr:to>
      <xdr:col>10</xdr:col>
      <xdr:colOff>165100</xdr:colOff>
      <xdr:row>55</xdr:row>
      <xdr:rowOff>162085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49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153212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8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167264</xdr:rowOff>
    </xdr:from>
    <xdr:to>
      <xdr:col>6</xdr:col>
      <xdr:colOff>38100</xdr:colOff>
      <xdr:row>56</xdr:row>
      <xdr:rowOff>97414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59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88541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8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73058</xdr:rowOff>
    </xdr:from>
    <xdr:to>
      <xdr:col>24</xdr:col>
      <xdr:colOff>114300</xdr:colOff>
      <xdr:row>54</xdr:row>
      <xdr:rowOff>3208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15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95935</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011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80259</xdr:rowOff>
    </xdr:from>
    <xdr:to>
      <xdr:col>20</xdr:col>
      <xdr:colOff>38100</xdr:colOff>
      <xdr:row>55</xdr:row>
      <xdr:rowOff>10409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33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26936</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113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128905</xdr:rowOff>
    </xdr:from>
    <xdr:to>
      <xdr:col>15</xdr:col>
      <xdr:colOff>101600</xdr:colOff>
      <xdr:row>54</xdr:row>
      <xdr:rowOff>59055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21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75582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8990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56804</xdr:rowOff>
    </xdr:from>
    <xdr:to>
      <xdr:col>10</xdr:col>
      <xdr:colOff>165100</xdr:colOff>
      <xdr:row>54</xdr:row>
      <xdr:rowOff>158404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31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3481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09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120059</xdr:rowOff>
    </xdr:from>
    <xdr:to>
      <xdr:col>6</xdr:col>
      <xdr:colOff>38100</xdr:colOff>
      <xdr:row>55</xdr:row>
      <xdr:rowOff>50209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378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66736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15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168927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130827</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58166</xdr:rowOff>
    </xdr:from>
    <xdr:to>
      <xdr:col>24</xdr:col>
      <xdr:colOff>62865</xdr:colOff>
      <xdr:row>78</xdr:row>
      <xdr:rowOff>8128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59666"/>
          <a:ext cx="1270" cy="1321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11955</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38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8128</xdr:rowOff>
    </xdr:from>
    <xdr:to>
      <xdr:col>24</xdr:col>
      <xdr:colOff>152400</xdr:colOff>
      <xdr:row>78</xdr:row>
      <xdr:rowOff>8128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381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4843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3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58166</xdr:rowOff>
    </xdr:from>
    <xdr:to>
      <xdr:col>24</xdr:col>
      <xdr:colOff>152400</xdr:colOff>
      <xdr:row>70</xdr:row>
      <xdr:rowOff>58166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59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144653</xdr:rowOff>
    </xdr:from>
    <xdr:to>
      <xdr:col>24</xdr:col>
      <xdr:colOff>63500</xdr:colOff>
      <xdr:row>77</xdr:row>
      <xdr:rowOff>169799</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346303"/>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50309</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737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27432</xdr:rowOff>
    </xdr:from>
    <xdr:to>
      <xdr:col>24</xdr:col>
      <xdr:colOff>114300</xdr:colOff>
      <xdr:row>75</xdr:row>
      <xdr:rowOff>129032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288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169799</xdr:rowOff>
    </xdr:from>
    <xdr:to>
      <xdr:col>19</xdr:col>
      <xdr:colOff>177800</xdr:colOff>
      <xdr:row>78</xdr:row>
      <xdr:rowOff>24512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371449"/>
          <a:ext cx="889000" cy="2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57277</xdr:rowOff>
    </xdr:from>
    <xdr:to>
      <xdr:col>20</xdr:col>
      <xdr:colOff>38100</xdr:colOff>
      <xdr:row>75</xdr:row>
      <xdr:rowOff>158877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291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3954</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691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9906</xdr:rowOff>
    </xdr:from>
    <xdr:to>
      <xdr:col>15</xdr:col>
      <xdr:colOff>50800</xdr:colOff>
      <xdr:row>78</xdr:row>
      <xdr:rowOff>24512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383006"/>
          <a:ext cx="889000" cy="14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78740</xdr:rowOff>
    </xdr:from>
    <xdr:to>
      <xdr:col>15</xdr:col>
      <xdr:colOff>101600</xdr:colOff>
      <xdr:row>76</xdr:row>
      <xdr:rowOff>8889</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374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25417</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71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9906</xdr:rowOff>
    </xdr:from>
    <xdr:to>
      <xdr:col>10</xdr:col>
      <xdr:colOff>114300</xdr:colOff>
      <xdr:row>78</xdr:row>
      <xdr:rowOff>65912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383006"/>
          <a:ext cx="889000" cy="56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87376</xdr:rowOff>
    </xdr:from>
    <xdr:to>
      <xdr:col>10</xdr:col>
      <xdr:colOff>165100</xdr:colOff>
      <xdr:row>76</xdr:row>
      <xdr:rowOff>17526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294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34053</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72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148717</xdr:rowOff>
    </xdr:from>
    <xdr:to>
      <xdr:col>6</xdr:col>
      <xdr:colOff>38100</xdr:colOff>
      <xdr:row>76</xdr:row>
      <xdr:rowOff>78867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95394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78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93853</xdr:rowOff>
    </xdr:from>
    <xdr:to>
      <xdr:col>24</xdr:col>
      <xdr:colOff>114300</xdr:colOff>
      <xdr:row>78</xdr:row>
      <xdr:rowOff>24003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95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8780</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10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118999</xdr:rowOff>
    </xdr:from>
    <xdr:to>
      <xdr:col>20</xdr:col>
      <xdr:colOff>38100</xdr:colOff>
      <xdr:row>78</xdr:row>
      <xdr:rowOff>49149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2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40276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13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145162</xdr:rowOff>
    </xdr:from>
    <xdr:to>
      <xdr:col>15</xdr:col>
      <xdr:colOff>101600</xdr:colOff>
      <xdr:row>78</xdr:row>
      <xdr:rowOff>75312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4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66439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39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130556</xdr:rowOff>
    </xdr:from>
    <xdr:to>
      <xdr:col>10</xdr:col>
      <xdr:colOff>165100</xdr:colOff>
      <xdr:row>78</xdr:row>
      <xdr:rowOff>60706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32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51833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24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15112</xdr:rowOff>
    </xdr:from>
    <xdr:to>
      <xdr:col>6</xdr:col>
      <xdr:colOff>38100</xdr:colOff>
      <xdr:row>78</xdr:row>
      <xdr:rowOff>116712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8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107839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8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78367</xdr:rowOff>
    </xdr:from>
    <xdr:to>
      <xdr:col>24</xdr:col>
      <xdr:colOff>62865</xdr:colOff>
      <xdr:row>96</xdr:row>
      <xdr:rowOff>36807</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80317"/>
          <a:ext cx="1270" cy="815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40634</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49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96</xdr:row>
      <xdr:rowOff>36807</xdr:rowOff>
    </xdr:from>
    <xdr:to>
      <xdr:col>24</xdr:col>
      <xdr:colOff>152400</xdr:colOff>
      <xdr:row>96</xdr:row>
      <xdr:rowOff>36807</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496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25044</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455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78367</xdr:rowOff>
    </xdr:from>
    <xdr:to>
      <xdr:col>24</xdr:col>
      <xdr:colOff>152400</xdr:colOff>
      <xdr:row>91</xdr:row>
      <xdr:rowOff>78367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80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33378</xdr:rowOff>
    </xdr:from>
    <xdr:to>
      <xdr:col>24</xdr:col>
      <xdr:colOff>63500</xdr:colOff>
      <xdr:row>95</xdr:row>
      <xdr:rowOff>141208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321128"/>
          <a:ext cx="838200" cy="107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122361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58957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99484</xdr:rowOff>
    </xdr:from>
    <xdr:to>
      <xdr:col>24</xdr:col>
      <xdr:colOff>114300</xdr:colOff>
      <xdr:row>94</xdr:row>
      <xdr:rowOff>29634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044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141208</xdr:rowOff>
    </xdr:from>
    <xdr:to>
      <xdr:col>19</xdr:col>
      <xdr:colOff>177800</xdr:colOff>
      <xdr:row>97</xdr:row>
      <xdr:rowOff>59370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428958"/>
          <a:ext cx="889000" cy="261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114641</xdr:rowOff>
    </xdr:from>
    <xdr:to>
      <xdr:col>20</xdr:col>
      <xdr:colOff>38100</xdr:colOff>
      <xdr:row>95</xdr:row>
      <xdr:rowOff>44791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23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61318</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006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69062</xdr:rowOff>
    </xdr:from>
    <xdr:to>
      <xdr:col>15</xdr:col>
      <xdr:colOff>50800</xdr:colOff>
      <xdr:row>97</xdr:row>
      <xdr:rowOff>59370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356812"/>
          <a:ext cx="889000" cy="33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136334</xdr:rowOff>
    </xdr:from>
    <xdr:to>
      <xdr:col>15</xdr:col>
      <xdr:colOff>101600</xdr:colOff>
      <xdr:row>96</xdr:row>
      <xdr:rowOff>66484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42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83011</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08795" y="16199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69062</xdr:rowOff>
    </xdr:from>
    <xdr:to>
      <xdr:col>10</xdr:col>
      <xdr:colOff>114300</xdr:colOff>
      <xdr:row>98</xdr:row>
      <xdr:rowOff>93912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356812"/>
          <a:ext cx="889000" cy="539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29099</xdr:rowOff>
    </xdr:from>
    <xdr:to>
      <xdr:col>10</xdr:col>
      <xdr:colOff>165100</xdr:colOff>
      <xdr:row>94</xdr:row>
      <xdr:rowOff>130699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1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147226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19795" y="15920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53924</xdr:rowOff>
    </xdr:from>
    <xdr:to>
      <xdr:col>6</xdr:col>
      <xdr:colOff>38100</xdr:colOff>
      <xdr:row>97</xdr:row>
      <xdr:rowOff>155524</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68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601</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459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154028</xdr:rowOff>
    </xdr:from>
    <xdr:to>
      <xdr:col>24</xdr:col>
      <xdr:colOff>114300</xdr:colOff>
      <xdr:row>95</xdr:row>
      <xdr:rowOff>84178</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27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132455</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248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90408</xdr:rowOff>
    </xdr:from>
    <xdr:to>
      <xdr:col>20</xdr:col>
      <xdr:colOff>38100</xdr:colOff>
      <xdr:row>96</xdr:row>
      <xdr:rowOff>20558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37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11685</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470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8570</xdr:rowOff>
    </xdr:from>
    <xdr:to>
      <xdr:col>15</xdr:col>
      <xdr:colOff>101600</xdr:colOff>
      <xdr:row>97</xdr:row>
      <xdr:rowOff>110170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63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101297</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73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18262</xdr:rowOff>
    </xdr:from>
    <xdr:to>
      <xdr:col>10</xdr:col>
      <xdr:colOff>165100</xdr:colOff>
      <xdr:row>95</xdr:row>
      <xdr:rowOff>119862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30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110989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398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43112</xdr:rowOff>
    </xdr:from>
    <xdr:to>
      <xdr:col>6</xdr:col>
      <xdr:colOff>38100</xdr:colOff>
      <xdr:row>98</xdr:row>
      <xdr:rowOff>144712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84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135839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937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154559</xdr:rowOff>
    </xdr:from>
    <xdr:to>
      <xdr:col>54</xdr:col>
      <xdr:colOff>189865</xdr:colOff>
      <xdr:row>39</xdr:row>
      <xdr:rowOff>122294</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983859"/>
          <a:ext cx="1270" cy="824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126121</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812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122294</xdr:rowOff>
    </xdr:from>
    <xdr:to>
      <xdr:col>55</xdr:col>
      <xdr:colOff>88900</xdr:colOff>
      <xdr:row>39</xdr:row>
      <xdr:rowOff>122294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808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101236</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759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154559</xdr:rowOff>
    </xdr:from>
    <xdr:to>
      <xdr:col>55</xdr:col>
      <xdr:colOff>88900</xdr:colOff>
      <xdr:row>34</xdr:row>
      <xdr:rowOff>154559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983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25694</xdr:rowOff>
    </xdr:from>
    <xdr:to>
      <xdr:col>55</xdr:col>
      <xdr:colOff>0</xdr:colOff>
      <xdr:row>37</xdr:row>
      <xdr:rowOff>83160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369344"/>
          <a:ext cx="838200" cy="5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94509</xdr:rowOff>
    </xdr:from>
    <xdr:ext cx="534377"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438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116082</xdr:rowOff>
    </xdr:from>
    <xdr:to>
      <xdr:col>55</xdr:col>
      <xdr:colOff>50800</xdr:colOff>
      <xdr:row>38</xdr:row>
      <xdr:rowOff>46231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4597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82300</xdr:rowOff>
    </xdr:from>
    <xdr:to>
      <xdr:col>50</xdr:col>
      <xdr:colOff>114300</xdr:colOff>
      <xdr:row>37</xdr:row>
      <xdr:rowOff>83160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425950"/>
          <a:ext cx="889000" cy="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147715</xdr:rowOff>
    </xdr:from>
    <xdr:to>
      <xdr:col>50</xdr:col>
      <xdr:colOff>165100</xdr:colOff>
      <xdr:row>38</xdr:row>
      <xdr:rowOff>77865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49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68993</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72111" y="6584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82300</xdr:rowOff>
    </xdr:from>
    <xdr:to>
      <xdr:col>45</xdr:col>
      <xdr:colOff>177800</xdr:colOff>
      <xdr:row>37</xdr:row>
      <xdr:rowOff>98422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425950"/>
          <a:ext cx="889000" cy="16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135143</xdr:rowOff>
    </xdr:from>
    <xdr:to>
      <xdr:col>46</xdr:col>
      <xdr:colOff>38100</xdr:colOff>
      <xdr:row>38</xdr:row>
      <xdr:rowOff>65292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47879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56419</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83111" y="657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22461</xdr:rowOff>
    </xdr:from>
    <xdr:to>
      <xdr:col>41</xdr:col>
      <xdr:colOff>50800</xdr:colOff>
      <xdr:row>37</xdr:row>
      <xdr:rowOff>98422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337411"/>
          <a:ext cx="889000" cy="110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154149</xdr:rowOff>
    </xdr:from>
    <xdr:to>
      <xdr:col>41</xdr:col>
      <xdr:colOff>101600</xdr:colOff>
      <xdr:row>38</xdr:row>
      <xdr:rowOff>84299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97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75426</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6590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107210</xdr:rowOff>
    </xdr:from>
    <xdr:to>
      <xdr:col>36</xdr:col>
      <xdr:colOff>165100</xdr:colOff>
      <xdr:row>32</xdr:row>
      <xdr:rowOff>37360</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42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28487</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514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146344</xdr:rowOff>
    </xdr:from>
    <xdr:to>
      <xdr:col>55</xdr:col>
      <xdr:colOff>50800</xdr:colOff>
      <xdr:row>37</xdr:row>
      <xdr:rowOff>76494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1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169221</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69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32360</xdr:rowOff>
    </xdr:from>
    <xdr:to>
      <xdr:col>50</xdr:col>
      <xdr:colOff>165100</xdr:colOff>
      <xdr:row>37</xdr:row>
      <xdr:rowOff>133960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76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150487</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151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31500</xdr:rowOff>
    </xdr:from>
    <xdr:to>
      <xdr:col>46</xdr:col>
      <xdr:colOff>38100</xdr:colOff>
      <xdr:row>37</xdr:row>
      <xdr:rowOff>133100</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7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149627</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15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47622</xdr:rowOff>
    </xdr:from>
    <xdr:to>
      <xdr:col>41</xdr:col>
      <xdr:colOff>101600</xdr:colOff>
      <xdr:row>37</xdr:row>
      <xdr:rowOff>149222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39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165749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16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143111</xdr:rowOff>
    </xdr:from>
    <xdr:to>
      <xdr:col>36</xdr:col>
      <xdr:colOff>165100</xdr:colOff>
      <xdr:row>31</xdr:row>
      <xdr:rowOff>73261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28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89788</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061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102730</xdr:rowOff>
    </xdr:from>
    <xdr:to>
      <xdr:col>54</xdr:col>
      <xdr:colOff>189865</xdr:colOff>
      <xdr:row>59</xdr:row>
      <xdr:rowOff>101994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846680"/>
          <a:ext cx="1270" cy="1370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105821</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22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101994</xdr:rowOff>
    </xdr:from>
    <xdr:to>
      <xdr:col>55</xdr:col>
      <xdr:colOff>88900</xdr:colOff>
      <xdr:row>59</xdr:row>
      <xdr:rowOff>101994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217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49407</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621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102730</xdr:rowOff>
    </xdr:from>
    <xdr:to>
      <xdr:col>55</xdr:col>
      <xdr:colOff>88900</xdr:colOff>
      <xdr:row>51</xdr:row>
      <xdr:rowOff>102730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846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158318</xdr:rowOff>
    </xdr:from>
    <xdr:to>
      <xdr:col>55</xdr:col>
      <xdr:colOff>0</xdr:colOff>
      <xdr:row>59</xdr:row>
      <xdr:rowOff>16587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759518"/>
          <a:ext cx="838200" cy="37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58970</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4887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36093</xdr:rowOff>
    </xdr:from>
    <xdr:to>
      <xdr:col>55</xdr:col>
      <xdr:colOff>50800</xdr:colOff>
      <xdr:row>56</xdr:row>
      <xdr:rowOff>137693</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637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16587</xdr:rowOff>
    </xdr:from>
    <xdr:to>
      <xdr:col>50</xdr:col>
      <xdr:colOff>114300</xdr:colOff>
      <xdr:row>59</xdr:row>
      <xdr:rowOff>23990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10132137"/>
          <a:ext cx="889000" cy="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60478</xdr:rowOff>
    </xdr:from>
    <xdr:to>
      <xdr:col>50</xdr:col>
      <xdr:colOff>165100</xdr:colOff>
      <xdr:row>57</xdr:row>
      <xdr:rowOff>162078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83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7155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60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65380</xdr:rowOff>
    </xdr:from>
    <xdr:to>
      <xdr:col>45</xdr:col>
      <xdr:colOff>177800</xdr:colOff>
      <xdr:row>59</xdr:row>
      <xdr:rowOff>23990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10009480"/>
          <a:ext cx="889000" cy="13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92570</xdr:rowOff>
    </xdr:from>
    <xdr:to>
      <xdr:col>46</xdr:col>
      <xdr:colOff>38100</xdr:colOff>
      <xdr:row>58</xdr:row>
      <xdr:rowOff>22720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86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39247</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640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34366</xdr:rowOff>
    </xdr:from>
    <xdr:to>
      <xdr:col>41</xdr:col>
      <xdr:colOff>50800</xdr:colOff>
      <xdr:row>58</xdr:row>
      <xdr:rowOff>65380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9807016"/>
          <a:ext cx="889000" cy="20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92494</xdr:rowOff>
    </xdr:from>
    <xdr:to>
      <xdr:col>41</xdr:col>
      <xdr:colOff>101600</xdr:colOff>
      <xdr:row>58</xdr:row>
      <xdr:rowOff>22644</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86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39171</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64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1067</xdr:rowOff>
    </xdr:from>
    <xdr:to>
      <xdr:col>36</xdr:col>
      <xdr:colOff>165100</xdr:colOff>
      <xdr:row>57</xdr:row>
      <xdr:rowOff>102667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773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93794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86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107518</xdr:rowOff>
    </xdr:from>
    <xdr:to>
      <xdr:col>55</xdr:col>
      <xdr:colOff>50800</xdr:colOff>
      <xdr:row>57</xdr:row>
      <xdr:rowOff>37668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70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85945</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68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137237</xdr:rowOff>
    </xdr:from>
    <xdr:to>
      <xdr:col>50</xdr:col>
      <xdr:colOff>165100</xdr:colOff>
      <xdr:row>59</xdr:row>
      <xdr:rowOff>67387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1008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58514</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1017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144640</xdr:rowOff>
    </xdr:from>
    <xdr:to>
      <xdr:col>46</xdr:col>
      <xdr:colOff>38100</xdr:colOff>
      <xdr:row>59</xdr:row>
      <xdr:rowOff>74790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1008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65917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1018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14580</xdr:rowOff>
    </xdr:from>
    <xdr:to>
      <xdr:col>41</xdr:col>
      <xdr:colOff>101600</xdr:colOff>
      <xdr:row>58</xdr:row>
      <xdr:rowOff>116180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95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107307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1005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155016</xdr:rowOff>
    </xdr:from>
    <xdr:to>
      <xdr:col>36</xdr:col>
      <xdr:colOff>165100</xdr:colOff>
      <xdr:row>57</xdr:row>
      <xdr:rowOff>85166</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75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101693</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531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93376</xdr:rowOff>
    </xdr:from>
    <xdr:to>
      <xdr:col>54</xdr:col>
      <xdr:colOff>189865</xdr:colOff>
      <xdr:row>79</xdr:row>
      <xdr:rowOff>95858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94876"/>
          <a:ext cx="1270" cy="1545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99685</xdr:rowOff>
    </xdr:from>
    <xdr:ext cx="378565"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42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95858</xdr:rowOff>
    </xdr:from>
    <xdr:to>
      <xdr:col>55</xdr:col>
      <xdr:colOff>88900</xdr:colOff>
      <xdr:row>79</xdr:row>
      <xdr:rowOff>95858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0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40053</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87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93376</xdr:rowOff>
    </xdr:from>
    <xdr:to>
      <xdr:col>55</xdr:col>
      <xdr:colOff>88900</xdr:colOff>
      <xdr:row>70</xdr:row>
      <xdr:rowOff>93376</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94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9985</xdr:rowOff>
    </xdr:from>
    <xdr:to>
      <xdr:col>55</xdr:col>
      <xdr:colOff>0</xdr:colOff>
      <xdr:row>79</xdr:row>
      <xdr:rowOff>42072</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554535"/>
          <a:ext cx="838200" cy="32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168322</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1985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145445</xdr:rowOff>
    </xdr:from>
    <xdr:to>
      <xdr:col>55</xdr:col>
      <xdr:colOff>50800</xdr:colOff>
      <xdr:row>78</xdr:row>
      <xdr:rowOff>75595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47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5528</xdr:rowOff>
    </xdr:from>
    <xdr:to>
      <xdr:col>50</xdr:col>
      <xdr:colOff>114300</xdr:colOff>
      <xdr:row>79</xdr:row>
      <xdr:rowOff>42072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550078"/>
          <a:ext cx="889000" cy="36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28843</xdr:rowOff>
    </xdr:from>
    <xdr:to>
      <xdr:col>50</xdr:col>
      <xdr:colOff>165100</xdr:colOff>
      <xdr:row>78</xdr:row>
      <xdr:rowOff>130443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40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146970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177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96495</xdr:rowOff>
    </xdr:from>
    <xdr:to>
      <xdr:col>45</xdr:col>
      <xdr:colOff>177800</xdr:colOff>
      <xdr:row>79</xdr:row>
      <xdr:rowOff>5528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469595"/>
          <a:ext cx="889000" cy="8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51149</xdr:rowOff>
    </xdr:from>
    <xdr:to>
      <xdr:col>46</xdr:col>
      <xdr:colOff>38100</xdr:colOff>
      <xdr:row>78</xdr:row>
      <xdr:rowOff>152749</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2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169276</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19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76101</xdr:rowOff>
    </xdr:from>
    <xdr:to>
      <xdr:col>41</xdr:col>
      <xdr:colOff>50800</xdr:colOff>
      <xdr:row>78</xdr:row>
      <xdr:rowOff>96495</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3449201"/>
          <a:ext cx="889000" cy="20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28550</xdr:rowOff>
    </xdr:from>
    <xdr:to>
      <xdr:col>41</xdr:col>
      <xdr:colOff>101600</xdr:colOff>
      <xdr:row>78</xdr:row>
      <xdr:rowOff>130150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4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146677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17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133428</xdr:rowOff>
    </xdr:from>
    <xdr:to>
      <xdr:col>36</xdr:col>
      <xdr:colOff>165100</xdr:colOff>
      <xdr:row>78</xdr:row>
      <xdr:rowOff>63578</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3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80105</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11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130635</xdr:rowOff>
    </xdr:from>
    <xdr:to>
      <xdr:col>55</xdr:col>
      <xdr:colOff>50800</xdr:colOff>
      <xdr:row>79</xdr:row>
      <xdr:rowOff>60785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50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45562</xdr:rowOff>
    </xdr:from>
    <xdr:ext cx="469744"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418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162722</xdr:rowOff>
    </xdr:from>
    <xdr:to>
      <xdr:col>50</xdr:col>
      <xdr:colOff>165100</xdr:colOff>
      <xdr:row>79</xdr:row>
      <xdr:rowOff>92872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53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83999</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628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126178</xdr:rowOff>
    </xdr:from>
    <xdr:to>
      <xdr:col>46</xdr:col>
      <xdr:colOff>38100</xdr:colOff>
      <xdr:row>79</xdr:row>
      <xdr:rowOff>56328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49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47455</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592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45695</xdr:rowOff>
    </xdr:from>
    <xdr:to>
      <xdr:col>41</xdr:col>
      <xdr:colOff>101600</xdr:colOff>
      <xdr:row>78</xdr:row>
      <xdr:rowOff>147295</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41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138422</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94111" y="1351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25301</xdr:rowOff>
    </xdr:from>
    <xdr:to>
      <xdr:col>36</xdr:col>
      <xdr:colOff>165100</xdr:colOff>
      <xdr:row>78</xdr:row>
      <xdr:rowOff>126901</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39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118028</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3491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14808</xdr:rowOff>
    </xdr:from>
    <xdr:to>
      <xdr:col>54</xdr:col>
      <xdr:colOff>189865</xdr:colOff>
      <xdr:row>98</xdr:row>
      <xdr:rowOff>39255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45308"/>
          <a:ext cx="1270" cy="1396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43082</xdr:rowOff>
    </xdr:from>
    <xdr:ext cx="534377"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84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39255</xdr:rowOff>
    </xdr:from>
    <xdr:to>
      <xdr:col>55</xdr:col>
      <xdr:colOff>88900</xdr:colOff>
      <xdr:row>98</xdr:row>
      <xdr:rowOff>39255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84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132935</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20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14808</xdr:rowOff>
    </xdr:from>
    <xdr:to>
      <xdr:col>55</xdr:col>
      <xdr:colOff>88900</xdr:colOff>
      <xdr:row>90</xdr:row>
      <xdr:rowOff>14808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4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119901</xdr:rowOff>
    </xdr:from>
    <xdr:to>
      <xdr:col>55</xdr:col>
      <xdr:colOff>0</xdr:colOff>
      <xdr:row>97</xdr:row>
      <xdr:rowOff>97270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407651"/>
          <a:ext cx="838200" cy="320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104436</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3921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126009</xdr:rowOff>
    </xdr:from>
    <xdr:to>
      <xdr:col>55</xdr:col>
      <xdr:colOff>50800</xdr:colOff>
      <xdr:row>96</xdr:row>
      <xdr:rowOff>56159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413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97270</xdr:rowOff>
    </xdr:from>
    <xdr:to>
      <xdr:col>50</xdr:col>
      <xdr:colOff>114300</xdr:colOff>
      <xdr:row>97</xdr:row>
      <xdr:rowOff>155130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727920"/>
          <a:ext cx="889000" cy="5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116433</xdr:rowOff>
    </xdr:from>
    <xdr:to>
      <xdr:col>50</xdr:col>
      <xdr:colOff>165100</xdr:colOff>
      <xdr:row>97</xdr:row>
      <xdr:rowOff>46583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7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63110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5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62737</xdr:rowOff>
    </xdr:from>
    <xdr:to>
      <xdr:col>45</xdr:col>
      <xdr:colOff>177800</xdr:colOff>
      <xdr:row>97</xdr:row>
      <xdr:rowOff>155130</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693387"/>
          <a:ext cx="889000" cy="92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131077</xdr:rowOff>
    </xdr:from>
    <xdr:to>
      <xdr:col>46</xdr:col>
      <xdr:colOff>38100</xdr:colOff>
      <xdr:row>97</xdr:row>
      <xdr:rowOff>61227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77754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6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69735</xdr:rowOff>
    </xdr:from>
    <xdr:to>
      <xdr:col>41</xdr:col>
      <xdr:colOff>50800</xdr:colOff>
      <xdr:row>97</xdr:row>
      <xdr:rowOff>62737</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528935"/>
          <a:ext cx="889000" cy="16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167666</xdr:rowOff>
    </xdr:from>
    <xdr:to>
      <xdr:col>41</xdr:col>
      <xdr:colOff>101600</xdr:colOff>
      <xdr:row>97</xdr:row>
      <xdr:rowOff>97816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62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114343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402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106668</xdr:rowOff>
    </xdr:from>
    <xdr:to>
      <xdr:col>36</xdr:col>
      <xdr:colOff>165100</xdr:colOff>
      <xdr:row>97</xdr:row>
      <xdr:rowOff>36818</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27945</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658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69101</xdr:rowOff>
    </xdr:from>
    <xdr:to>
      <xdr:col>55</xdr:col>
      <xdr:colOff>50800</xdr:colOff>
      <xdr:row>95</xdr:row>
      <xdr:rowOff>170701</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35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91978</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20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46470</xdr:rowOff>
    </xdr:from>
    <xdr:to>
      <xdr:col>50</xdr:col>
      <xdr:colOff>165100</xdr:colOff>
      <xdr:row>97</xdr:row>
      <xdr:rowOff>148070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67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139197</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76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104330</xdr:rowOff>
    </xdr:from>
    <xdr:to>
      <xdr:col>46</xdr:col>
      <xdr:colOff>38100</xdr:colOff>
      <xdr:row>98</xdr:row>
      <xdr:rowOff>34480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3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25607</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2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11937</xdr:rowOff>
    </xdr:from>
    <xdr:to>
      <xdr:col>41</xdr:col>
      <xdr:colOff>101600</xdr:colOff>
      <xdr:row>97</xdr:row>
      <xdr:rowOff>113537</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64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104664</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735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18935</xdr:rowOff>
    </xdr:from>
    <xdr:to>
      <xdr:col>36</xdr:col>
      <xdr:colOff>165100</xdr:colOff>
      <xdr:row>96</xdr:row>
      <xdr:rowOff>120535</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4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137062</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25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a:extLst>
            <a:ext uri="{FF2B5EF4-FFF2-40B4-BE49-F238E27FC236}">
              <a16:creationId xmlns:a16="http://schemas.microsoft.com/office/drawing/2014/main" id="{00000000-0008-0000-06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33564</xdr:rowOff>
    </xdr:from>
    <xdr:to>
      <xdr:col>85</xdr:col>
      <xdr:colOff>126364</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6317595" y="5177064"/>
          <a:ext cx="1269" cy="160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1" name="災害復旧事業費最小値テキスト">
          <a:extLst>
            <a:ext uri="{FF2B5EF4-FFF2-40B4-BE49-F238E27FC236}">
              <a16:creationId xmlns:a16="http://schemas.microsoft.com/office/drawing/2014/main" id="{00000000-0008-0000-0600-000009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151691</xdr:rowOff>
    </xdr:from>
    <xdr:ext cx="469744" cy="259045"/>
    <xdr:sp macro="" textlink="">
      <xdr:nvSpPr>
        <xdr:cNvPr id="523" name="災害復旧事業費最大値テキスト">
          <a:extLst>
            <a:ext uri="{FF2B5EF4-FFF2-40B4-BE49-F238E27FC236}">
              <a16:creationId xmlns:a16="http://schemas.microsoft.com/office/drawing/2014/main" id="{00000000-0008-0000-0600-00000B020000}"/>
            </a:ext>
          </a:extLst>
        </xdr:cNvPr>
        <xdr:cNvSpPr txBox="1"/>
      </xdr:nvSpPr>
      <xdr:spPr>
        <a:xfrm>
          <a:off x="16370300" y="4952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33564</xdr:rowOff>
    </xdr:from>
    <xdr:to>
      <xdr:col>86</xdr:col>
      <xdr:colOff>25400</xdr:colOff>
      <xdr:row>30</xdr:row>
      <xdr:rowOff>33564</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5177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50056</xdr:rowOff>
    </xdr:from>
    <xdr:to>
      <xdr:col>85</xdr:col>
      <xdr:colOff>127000</xdr:colOff>
      <xdr:row>39</xdr:row>
      <xdr:rowOff>73079</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5481300" y="6736606"/>
          <a:ext cx="838200" cy="23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36829</xdr:rowOff>
    </xdr:from>
    <xdr:ext cx="469744" cy="259045"/>
    <xdr:sp macro="" textlink="">
      <xdr:nvSpPr>
        <xdr:cNvPr id="526" name="災害復旧事業費平均値テキスト">
          <a:extLst>
            <a:ext uri="{FF2B5EF4-FFF2-40B4-BE49-F238E27FC236}">
              <a16:creationId xmlns:a16="http://schemas.microsoft.com/office/drawing/2014/main" id="{00000000-0008-0000-0600-00000E020000}"/>
            </a:ext>
          </a:extLst>
        </xdr:cNvPr>
        <xdr:cNvSpPr txBox="1"/>
      </xdr:nvSpPr>
      <xdr:spPr>
        <a:xfrm>
          <a:off x="16370300" y="6380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13952</xdr:rowOff>
    </xdr:from>
    <xdr:to>
      <xdr:col>85</xdr:col>
      <xdr:colOff>177800</xdr:colOff>
      <xdr:row>38</xdr:row>
      <xdr:rowOff>115552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62687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73079</xdr:rowOff>
    </xdr:from>
    <xdr:to>
      <xdr:col>81</xdr:col>
      <xdr:colOff>50800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4592300" y="6759629"/>
          <a:ext cx="889000" cy="25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126292</xdr:rowOff>
    </xdr:from>
    <xdr:to>
      <xdr:col>81</xdr:col>
      <xdr:colOff>101600</xdr:colOff>
      <xdr:row>38</xdr:row>
      <xdr:rowOff>56442</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5430500" y="646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72969</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46428" y="6245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93817</xdr:rowOff>
    </xdr:from>
    <xdr:to>
      <xdr:col>76</xdr:col>
      <xdr:colOff>114300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3703300" y="6780367"/>
          <a:ext cx="889000" cy="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115189</xdr:rowOff>
    </xdr:from>
    <xdr:to>
      <xdr:col>76</xdr:col>
      <xdr:colOff>165100</xdr:colOff>
      <xdr:row>38</xdr:row>
      <xdr:rowOff>45339</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4541500" y="645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61866</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357428" y="623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254</xdr:rowOff>
    </xdr:from>
    <xdr:to>
      <xdr:col>71</xdr:col>
      <xdr:colOff>177800</xdr:colOff>
      <xdr:row>39</xdr:row>
      <xdr:rowOff>93817</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2814300" y="6686804"/>
          <a:ext cx="889000" cy="93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102779</xdr:rowOff>
    </xdr:from>
    <xdr:to>
      <xdr:col>72</xdr:col>
      <xdr:colOff>38100</xdr:colOff>
      <xdr:row>39</xdr:row>
      <xdr:rowOff>32929</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3652500" y="6617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49456</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4017" y="63931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102779</xdr:rowOff>
    </xdr:from>
    <xdr:to>
      <xdr:col>67</xdr:col>
      <xdr:colOff>101600</xdr:colOff>
      <xdr:row>38</xdr:row>
      <xdr:rowOff>32930</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2763500" y="644642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49456</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579428" y="6221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170706</xdr:rowOff>
    </xdr:from>
    <xdr:to>
      <xdr:col>85</xdr:col>
      <xdr:colOff>177800</xdr:colOff>
      <xdr:row>39</xdr:row>
      <xdr:rowOff>100856</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6268700" y="668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85633</xdr:rowOff>
    </xdr:from>
    <xdr:ext cx="378565" cy="259045"/>
    <xdr:sp macro="" textlink="">
      <xdr:nvSpPr>
        <xdr:cNvPr id="545" name="災害復旧事業費該当値テキスト">
          <a:extLst>
            <a:ext uri="{FF2B5EF4-FFF2-40B4-BE49-F238E27FC236}">
              <a16:creationId xmlns:a16="http://schemas.microsoft.com/office/drawing/2014/main" id="{00000000-0008-0000-0600-000021020000}"/>
            </a:ext>
          </a:extLst>
        </xdr:cNvPr>
        <xdr:cNvSpPr txBox="1"/>
      </xdr:nvSpPr>
      <xdr:spPr>
        <a:xfrm>
          <a:off x="16370300" y="6600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22279</xdr:rowOff>
    </xdr:from>
    <xdr:to>
      <xdr:col>81</xdr:col>
      <xdr:colOff>101600</xdr:colOff>
      <xdr:row>39</xdr:row>
      <xdr:rowOff>123879</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5430500" y="670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115006</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5292017" y="68015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43017</xdr:rowOff>
    </xdr:from>
    <xdr:to>
      <xdr:col>72</xdr:col>
      <xdr:colOff>38100</xdr:colOff>
      <xdr:row>39</xdr:row>
      <xdr:rowOff>144617</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3652500" y="6729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135744</xdr:rowOff>
    </xdr:from>
    <xdr:ext cx="313932"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3546333" y="68222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120904</xdr:rowOff>
    </xdr:from>
    <xdr:to>
      <xdr:col>67</xdr:col>
      <xdr:colOff>101600</xdr:colOff>
      <xdr:row>39</xdr:row>
      <xdr:rowOff>51054</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2763500" y="663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42181</xdr:rowOff>
    </xdr:from>
    <xdr:ext cx="378565"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625017" y="6728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70015</xdr:rowOff>
    </xdr:from>
    <xdr:to>
      <xdr:col>85</xdr:col>
      <xdr:colOff>126364</xdr:colOff>
      <xdr:row>78</xdr:row>
      <xdr:rowOff>81750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2242965"/>
          <a:ext cx="1269" cy="1211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85577</xdr:rowOff>
    </xdr:from>
    <xdr:ext cx="469744"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45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81750</xdr:rowOff>
    </xdr:from>
    <xdr:to>
      <xdr:col>86</xdr:col>
      <xdr:colOff>25400</xdr:colOff>
      <xdr:row>78</xdr:row>
      <xdr:rowOff>81750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454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16692</xdr:rowOff>
    </xdr:from>
    <xdr:ext cx="534377"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201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70015</xdr:rowOff>
    </xdr:from>
    <xdr:to>
      <xdr:col>86</xdr:col>
      <xdr:colOff>25400</xdr:colOff>
      <xdr:row>71</xdr:row>
      <xdr:rowOff>70015</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2242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104305</xdr:rowOff>
    </xdr:from>
    <xdr:to>
      <xdr:col>85</xdr:col>
      <xdr:colOff>127000</xdr:colOff>
      <xdr:row>73</xdr:row>
      <xdr:rowOff>105429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5481300" y="12620155"/>
          <a:ext cx="8382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95521</xdr:rowOff>
    </xdr:from>
    <xdr:ext cx="534377"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782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117094</xdr:rowOff>
    </xdr:from>
    <xdr:to>
      <xdr:col>85</xdr:col>
      <xdr:colOff>177800</xdr:colOff>
      <xdr:row>75</xdr:row>
      <xdr:rowOff>47244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28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61309</xdr:rowOff>
    </xdr:from>
    <xdr:to>
      <xdr:col>81</xdr:col>
      <xdr:colOff>50800</xdr:colOff>
      <xdr:row>73</xdr:row>
      <xdr:rowOff>104305</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4592300" y="12577159"/>
          <a:ext cx="889000" cy="42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113379</xdr:rowOff>
    </xdr:from>
    <xdr:to>
      <xdr:col>81</xdr:col>
      <xdr:colOff>101600</xdr:colOff>
      <xdr:row>75</xdr:row>
      <xdr:rowOff>43529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2800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34656</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89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43631</xdr:rowOff>
    </xdr:from>
    <xdr:to>
      <xdr:col>76</xdr:col>
      <xdr:colOff>114300</xdr:colOff>
      <xdr:row>73</xdr:row>
      <xdr:rowOff>61309</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2559481"/>
          <a:ext cx="889000" cy="1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112522</xdr:rowOff>
    </xdr:from>
    <xdr:to>
      <xdr:col>76</xdr:col>
      <xdr:colOff>165100</xdr:colOff>
      <xdr:row>75</xdr:row>
      <xdr:rowOff>42672</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279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33799</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89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23152</xdr:rowOff>
    </xdr:from>
    <xdr:to>
      <xdr:col>71</xdr:col>
      <xdr:colOff>177800</xdr:colOff>
      <xdr:row>73</xdr:row>
      <xdr:rowOff>43631</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2814300" y="12539002"/>
          <a:ext cx="889000" cy="2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113455</xdr:rowOff>
    </xdr:from>
    <xdr:to>
      <xdr:col>72</xdr:col>
      <xdr:colOff>38100</xdr:colOff>
      <xdr:row>75</xdr:row>
      <xdr:rowOff>43605</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2800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34732</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289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157328</xdr:rowOff>
    </xdr:from>
    <xdr:to>
      <xdr:col>67</xdr:col>
      <xdr:colOff>101600</xdr:colOff>
      <xdr:row>75</xdr:row>
      <xdr:rowOff>87478</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284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78605</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293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54629</xdr:rowOff>
    </xdr:from>
    <xdr:to>
      <xdr:col>85</xdr:col>
      <xdr:colOff>177800</xdr:colOff>
      <xdr:row>73</xdr:row>
      <xdr:rowOff>156229</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2570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77506</xdr:rowOff>
    </xdr:from>
    <xdr:ext cx="534377"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242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53505</xdr:rowOff>
    </xdr:from>
    <xdr:to>
      <xdr:col>81</xdr:col>
      <xdr:colOff>101600</xdr:colOff>
      <xdr:row>73</xdr:row>
      <xdr:rowOff>155105</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256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182</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14111" y="1234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10509</xdr:rowOff>
    </xdr:from>
    <xdr:to>
      <xdr:col>76</xdr:col>
      <xdr:colOff>165100</xdr:colOff>
      <xdr:row>73</xdr:row>
      <xdr:rowOff>112109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252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128636</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25111" y="1230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164281</xdr:rowOff>
    </xdr:from>
    <xdr:to>
      <xdr:col>72</xdr:col>
      <xdr:colOff>38100</xdr:colOff>
      <xdr:row>73</xdr:row>
      <xdr:rowOff>94431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250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110958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36111" y="1228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143802</xdr:rowOff>
    </xdr:from>
    <xdr:to>
      <xdr:col>67</xdr:col>
      <xdr:colOff>101600</xdr:colOff>
      <xdr:row>73</xdr:row>
      <xdr:rowOff>73952</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2488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90479</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47111" y="12263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119076</xdr:rowOff>
    </xdr:from>
    <xdr:to>
      <xdr:col>85</xdr:col>
      <xdr:colOff>126364</xdr:colOff>
      <xdr:row>99</xdr:row>
      <xdr:rowOff>76819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549576"/>
          <a:ext cx="1269" cy="150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80646</xdr:rowOff>
    </xdr:from>
    <xdr:ext cx="469744"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7054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76819</xdr:rowOff>
    </xdr:from>
    <xdr:to>
      <xdr:col>86</xdr:col>
      <xdr:colOff>25400</xdr:colOff>
      <xdr:row>99</xdr:row>
      <xdr:rowOff>76819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7050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65753</xdr:rowOff>
    </xdr:from>
    <xdr:ext cx="534377"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32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119076</xdr:rowOff>
    </xdr:from>
    <xdr:to>
      <xdr:col>86</xdr:col>
      <xdr:colOff>25400</xdr:colOff>
      <xdr:row>90</xdr:row>
      <xdr:rowOff>119076</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549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65258</xdr:rowOff>
    </xdr:from>
    <xdr:to>
      <xdr:col>85</xdr:col>
      <xdr:colOff>127000</xdr:colOff>
      <xdr:row>98</xdr:row>
      <xdr:rowOff>109933</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5481300" y="16867358"/>
          <a:ext cx="838200" cy="44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23423</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482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546</xdr:rowOff>
    </xdr:from>
    <xdr:to>
      <xdr:col>85</xdr:col>
      <xdr:colOff>177800</xdr:colOff>
      <xdr:row>97</xdr:row>
      <xdr:rowOff>102146</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63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147734</xdr:rowOff>
    </xdr:from>
    <xdr:to>
      <xdr:col>81</xdr:col>
      <xdr:colOff>50800</xdr:colOff>
      <xdr:row>98</xdr:row>
      <xdr:rowOff>109933</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4592300" y="16778384"/>
          <a:ext cx="889000" cy="133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35554</xdr:rowOff>
    </xdr:from>
    <xdr:to>
      <xdr:col>81</xdr:col>
      <xdr:colOff>101600</xdr:colOff>
      <xdr:row>97</xdr:row>
      <xdr:rowOff>137154</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66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153681</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44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147734</xdr:rowOff>
    </xdr:from>
    <xdr:to>
      <xdr:col>76</xdr:col>
      <xdr:colOff>114300</xdr:colOff>
      <xdr:row>97</xdr:row>
      <xdr:rowOff>148028</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3703300" y="16778384"/>
          <a:ext cx="889000" cy="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23651</xdr:rowOff>
    </xdr:from>
    <xdr:to>
      <xdr:col>76</xdr:col>
      <xdr:colOff>165100</xdr:colOff>
      <xdr:row>97</xdr:row>
      <xdr:rowOff>125251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654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141778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429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148028</xdr:rowOff>
    </xdr:from>
    <xdr:to>
      <xdr:col>71</xdr:col>
      <xdr:colOff>177800</xdr:colOff>
      <xdr:row>98</xdr:row>
      <xdr:rowOff>164226</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2814300" y="16778678"/>
          <a:ext cx="889000" cy="187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10016</xdr:rowOff>
    </xdr:from>
    <xdr:to>
      <xdr:col>72</xdr:col>
      <xdr:colOff>38100</xdr:colOff>
      <xdr:row>97</xdr:row>
      <xdr:rowOff>111616</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640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128143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41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6784</xdr:rowOff>
    </xdr:from>
    <xdr:to>
      <xdr:col>67</xdr:col>
      <xdr:colOff>101600</xdr:colOff>
      <xdr:row>98</xdr:row>
      <xdr:rowOff>108384</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80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124911</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584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14458</xdr:rowOff>
    </xdr:from>
    <xdr:to>
      <xdr:col>85</xdr:col>
      <xdr:colOff>177800</xdr:colOff>
      <xdr:row>98</xdr:row>
      <xdr:rowOff>116058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81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164335</xdr:rowOff>
    </xdr:from>
    <xdr:ext cx="534377"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679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59133</xdr:rowOff>
    </xdr:from>
    <xdr:to>
      <xdr:col>81</xdr:col>
      <xdr:colOff>101600</xdr:colOff>
      <xdr:row>98</xdr:row>
      <xdr:rowOff>160733</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86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151860</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46428" y="16953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96934</xdr:rowOff>
    </xdr:from>
    <xdr:to>
      <xdr:col>76</xdr:col>
      <xdr:colOff>165100</xdr:colOff>
      <xdr:row>98</xdr:row>
      <xdr:rowOff>27084</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72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18211</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25111" y="1682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97228</xdr:rowOff>
    </xdr:from>
    <xdr:to>
      <xdr:col>72</xdr:col>
      <xdr:colOff>38100</xdr:colOff>
      <xdr:row>98</xdr:row>
      <xdr:rowOff>27378</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727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18505</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36111" y="1682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113426</xdr:rowOff>
    </xdr:from>
    <xdr:to>
      <xdr:col>67</xdr:col>
      <xdr:colOff>101600</xdr:colOff>
      <xdr:row>99</xdr:row>
      <xdr:rowOff>43576</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91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34703</xdr:rowOff>
    </xdr:from>
    <xdr:ext cx="469744"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79428" y="17008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投資及び出資金グラフ枠">
          <a:extLst>
            <a:ext uri="{FF2B5EF4-FFF2-40B4-BE49-F238E27FC236}">
              <a16:creationId xmlns:a16="http://schemas.microsoft.com/office/drawing/2014/main" id="{00000000-0008-0000-06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125657</xdr:rowOff>
    </xdr:from>
    <xdr:to>
      <xdr:col>116</xdr:col>
      <xdr:colOff>62864</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2159595" y="5269157"/>
          <a:ext cx="1269" cy="1516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5" name="投資及び出資金最小値テキスト">
          <a:extLst>
            <a:ext uri="{FF2B5EF4-FFF2-40B4-BE49-F238E27FC236}">
              <a16:creationId xmlns:a16="http://schemas.microsoft.com/office/drawing/2014/main" id="{00000000-0008-0000-0600-0000E9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72334</xdr:rowOff>
    </xdr:from>
    <xdr:ext cx="469744" cy="259045"/>
    <xdr:sp macro="" textlink="">
      <xdr:nvSpPr>
        <xdr:cNvPr id="747" name="投資及び出資金最大値テキスト">
          <a:extLst>
            <a:ext uri="{FF2B5EF4-FFF2-40B4-BE49-F238E27FC236}">
              <a16:creationId xmlns:a16="http://schemas.microsoft.com/office/drawing/2014/main" id="{00000000-0008-0000-0600-0000EB020000}"/>
            </a:ext>
          </a:extLst>
        </xdr:cNvPr>
        <xdr:cNvSpPr txBox="1"/>
      </xdr:nvSpPr>
      <xdr:spPr>
        <a:xfrm>
          <a:off x="22212300" y="5044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125657</xdr:rowOff>
    </xdr:from>
    <xdr:to>
      <xdr:col>116</xdr:col>
      <xdr:colOff>152400</xdr:colOff>
      <xdr:row>30</xdr:row>
      <xdr:rowOff>125657</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526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125657</xdr:rowOff>
    </xdr:from>
    <xdr:to>
      <xdr:col>116</xdr:col>
      <xdr:colOff>63500</xdr:colOff>
      <xdr:row>32</xdr:row>
      <xdr:rowOff>130066</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21323300" y="5269157"/>
          <a:ext cx="838200" cy="34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90840</xdr:rowOff>
    </xdr:from>
    <xdr:ext cx="469744" cy="259045"/>
    <xdr:sp macro="" textlink="">
      <xdr:nvSpPr>
        <xdr:cNvPr id="750" name="投資及び出資金平均値テキスト">
          <a:extLst>
            <a:ext uri="{FF2B5EF4-FFF2-40B4-BE49-F238E27FC236}">
              <a16:creationId xmlns:a16="http://schemas.microsoft.com/office/drawing/2014/main" id="{00000000-0008-0000-0600-0000EE020000}"/>
            </a:ext>
          </a:extLst>
        </xdr:cNvPr>
        <xdr:cNvSpPr txBox="1"/>
      </xdr:nvSpPr>
      <xdr:spPr>
        <a:xfrm>
          <a:off x="22212300" y="62630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112413</xdr:rowOff>
    </xdr:from>
    <xdr:to>
      <xdr:col>116</xdr:col>
      <xdr:colOff>114300</xdr:colOff>
      <xdr:row>37</xdr:row>
      <xdr:rowOff>42563</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2110700" y="628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32</xdr:row>
      <xdr:rowOff>130066</xdr:rowOff>
    </xdr:from>
    <xdr:to>
      <xdr:col>111</xdr:col>
      <xdr:colOff>177800</xdr:colOff>
      <xdr:row>33</xdr:row>
      <xdr:rowOff>16419</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flipV="1">
          <a:off x="20434300" y="5616466"/>
          <a:ext cx="889000" cy="57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54773</xdr:rowOff>
    </xdr:from>
    <xdr:to>
      <xdr:col>112</xdr:col>
      <xdr:colOff>38100</xdr:colOff>
      <xdr:row>36</xdr:row>
      <xdr:rowOff>156373</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1272500" y="622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147500</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088428" y="6319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33</xdr:row>
      <xdr:rowOff>16419</xdr:rowOff>
    </xdr:from>
    <xdr:to>
      <xdr:col>107</xdr:col>
      <xdr:colOff>50800</xdr:colOff>
      <xdr:row>39</xdr:row>
      <xdr:rowOff>47607</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9545300" y="5674269"/>
          <a:ext cx="889000" cy="1059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57712</xdr:rowOff>
    </xdr:from>
    <xdr:to>
      <xdr:col>107</xdr:col>
      <xdr:colOff>101600</xdr:colOff>
      <xdr:row>36</xdr:row>
      <xdr:rowOff>159312</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20383500" y="622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150439</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199428" y="632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47607</xdr:rowOff>
    </xdr:from>
    <xdr:to>
      <xdr:col>102</xdr:col>
      <xdr:colOff>114300</xdr:colOff>
      <xdr:row>39</xdr:row>
      <xdr:rowOff>62630</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flipV="1">
          <a:off x="18656300" y="6734157"/>
          <a:ext cx="889000" cy="15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115352</xdr:rowOff>
    </xdr:from>
    <xdr:to>
      <xdr:col>102</xdr:col>
      <xdr:colOff>165100</xdr:colOff>
      <xdr:row>37</xdr:row>
      <xdr:rowOff>45502</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9494500" y="628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62029</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10428" y="6062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137233</xdr:rowOff>
    </xdr:from>
    <xdr:to>
      <xdr:col>98</xdr:col>
      <xdr:colOff>38100</xdr:colOff>
      <xdr:row>37</xdr:row>
      <xdr:rowOff>67383</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8605500" y="630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83910</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608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30</xdr:row>
      <xdr:rowOff>74857</xdr:rowOff>
    </xdr:from>
    <xdr:to>
      <xdr:col>116</xdr:col>
      <xdr:colOff>114300</xdr:colOff>
      <xdr:row>31</xdr:row>
      <xdr:rowOff>5007</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2110700" y="521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30</xdr:row>
      <xdr:rowOff>27884</xdr:rowOff>
    </xdr:from>
    <xdr:ext cx="469744" cy="259045"/>
    <xdr:sp macro="" textlink="">
      <xdr:nvSpPr>
        <xdr:cNvPr id="769" name="投資及び出資金該当値テキスト">
          <a:extLst>
            <a:ext uri="{FF2B5EF4-FFF2-40B4-BE49-F238E27FC236}">
              <a16:creationId xmlns:a16="http://schemas.microsoft.com/office/drawing/2014/main" id="{00000000-0008-0000-0600-000001030000}"/>
            </a:ext>
          </a:extLst>
        </xdr:cNvPr>
        <xdr:cNvSpPr txBox="1"/>
      </xdr:nvSpPr>
      <xdr:spPr>
        <a:xfrm>
          <a:off x="22212300" y="5171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32</xdr:row>
      <xdr:rowOff>79266</xdr:rowOff>
    </xdr:from>
    <xdr:to>
      <xdr:col>112</xdr:col>
      <xdr:colOff>38100</xdr:colOff>
      <xdr:row>33</xdr:row>
      <xdr:rowOff>9416</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1272500" y="556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31</xdr:row>
      <xdr:rowOff>25943</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1088428" y="534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32</xdr:row>
      <xdr:rowOff>137069</xdr:rowOff>
    </xdr:from>
    <xdr:to>
      <xdr:col>107</xdr:col>
      <xdr:colOff>101600</xdr:colOff>
      <xdr:row>33</xdr:row>
      <xdr:rowOff>67219</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0383500" y="562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31</xdr:row>
      <xdr:rowOff>83746</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0199428" y="5398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168257</xdr:rowOff>
    </xdr:from>
    <xdr:to>
      <xdr:col>102</xdr:col>
      <xdr:colOff>165100</xdr:colOff>
      <xdr:row>39</xdr:row>
      <xdr:rowOff>98407</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9494500" y="668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89534</xdr:rowOff>
    </xdr:from>
    <xdr:ext cx="378565"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9356017" y="67760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11830</xdr:rowOff>
    </xdr:from>
    <xdr:to>
      <xdr:col>98</xdr:col>
      <xdr:colOff>38100</xdr:colOff>
      <xdr:row>39</xdr:row>
      <xdr:rowOff>113430</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8605500" y="66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104557</xdr:rowOff>
    </xdr:from>
    <xdr:ext cx="378565"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467017" y="6791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a:extLst>
            <a:ext uri="{FF2B5EF4-FFF2-40B4-BE49-F238E27FC236}">
              <a16:creationId xmlns:a16="http://schemas.microsoft.com/office/drawing/2014/main" id="{00000000-0008-0000-06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54661</xdr:rowOff>
    </xdr:from>
    <xdr:to>
      <xdr:col>116</xdr:col>
      <xdr:colOff>62864</xdr:colOff>
      <xdr:row>59</xdr:row>
      <xdr:rowOff>44069</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2159595" y="8798611"/>
          <a:ext cx="1269" cy="1361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47896</xdr:rowOff>
    </xdr:from>
    <xdr:ext cx="249299" cy="259045"/>
    <xdr:sp macro="" textlink="">
      <xdr:nvSpPr>
        <xdr:cNvPr id="802" name="貸付金最小値テキスト">
          <a:extLst>
            <a:ext uri="{FF2B5EF4-FFF2-40B4-BE49-F238E27FC236}">
              <a16:creationId xmlns:a16="http://schemas.microsoft.com/office/drawing/2014/main" id="{00000000-0008-0000-0600-000022030000}"/>
            </a:ext>
          </a:extLst>
        </xdr:cNvPr>
        <xdr:cNvSpPr txBox="1"/>
      </xdr:nvSpPr>
      <xdr:spPr>
        <a:xfrm>
          <a:off x="22212300" y="101634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44069</xdr:rowOff>
    </xdr:from>
    <xdr:to>
      <xdr:col>116</xdr:col>
      <xdr:colOff>152400</xdr:colOff>
      <xdr:row>59</xdr:row>
      <xdr:rowOff>44069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10159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1338</xdr:rowOff>
    </xdr:from>
    <xdr:ext cx="534377" cy="259045"/>
    <xdr:sp macro="" textlink="">
      <xdr:nvSpPr>
        <xdr:cNvPr id="804" name="貸付金最大値テキスト">
          <a:extLst>
            <a:ext uri="{FF2B5EF4-FFF2-40B4-BE49-F238E27FC236}">
              <a16:creationId xmlns:a16="http://schemas.microsoft.com/office/drawing/2014/main" id="{00000000-0008-0000-0600-000024030000}"/>
            </a:ext>
          </a:extLst>
        </xdr:cNvPr>
        <xdr:cNvSpPr txBox="1"/>
      </xdr:nvSpPr>
      <xdr:spPr>
        <a:xfrm>
          <a:off x="22212300" y="857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54661</xdr:rowOff>
    </xdr:from>
    <xdr:to>
      <xdr:col>116</xdr:col>
      <xdr:colOff>152400</xdr:colOff>
      <xdr:row>51</xdr:row>
      <xdr:rowOff>54661</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8798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39345</xdr:rowOff>
    </xdr:from>
    <xdr:to>
      <xdr:col>116</xdr:col>
      <xdr:colOff>63500</xdr:colOff>
      <xdr:row>59</xdr:row>
      <xdr:rowOff>39878</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21323300" y="10154895"/>
          <a:ext cx="8382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9517</xdr:rowOff>
    </xdr:from>
    <xdr:ext cx="469744" cy="259045"/>
    <xdr:sp macro="" textlink="">
      <xdr:nvSpPr>
        <xdr:cNvPr id="807" name="貸付金平均値テキスト">
          <a:extLst>
            <a:ext uri="{FF2B5EF4-FFF2-40B4-BE49-F238E27FC236}">
              <a16:creationId xmlns:a16="http://schemas.microsoft.com/office/drawing/2014/main" id="{00000000-0008-0000-0600-000027030000}"/>
            </a:ext>
          </a:extLst>
        </xdr:cNvPr>
        <xdr:cNvSpPr txBox="1"/>
      </xdr:nvSpPr>
      <xdr:spPr>
        <a:xfrm>
          <a:off x="22212300" y="96107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158090</xdr:rowOff>
    </xdr:from>
    <xdr:to>
      <xdr:col>116</xdr:col>
      <xdr:colOff>114300</xdr:colOff>
      <xdr:row>57</xdr:row>
      <xdr:rowOff>88240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2110700" y="975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39878</xdr:rowOff>
    </xdr:from>
    <xdr:to>
      <xdr:col>111</xdr:col>
      <xdr:colOff>177800</xdr:colOff>
      <xdr:row>59</xdr:row>
      <xdr:rowOff>40259</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20434300" y="10155428"/>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136296</xdr:rowOff>
    </xdr:from>
    <xdr:to>
      <xdr:col>112</xdr:col>
      <xdr:colOff>38100</xdr:colOff>
      <xdr:row>57</xdr:row>
      <xdr:rowOff>66446</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1272500" y="973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82973</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51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35230</xdr:rowOff>
    </xdr:from>
    <xdr:to>
      <xdr:col>107</xdr:col>
      <xdr:colOff>50800</xdr:colOff>
      <xdr:row>59</xdr:row>
      <xdr:rowOff>40259</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9545300" y="10150780"/>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125629</xdr:rowOff>
    </xdr:from>
    <xdr:to>
      <xdr:col>107</xdr:col>
      <xdr:colOff>101600</xdr:colOff>
      <xdr:row>57</xdr:row>
      <xdr:rowOff>55779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20383500" y="972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72306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199428" y="9502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34087</xdr:rowOff>
    </xdr:from>
    <xdr:to>
      <xdr:col>102</xdr:col>
      <xdr:colOff>114300</xdr:colOff>
      <xdr:row>59</xdr:row>
      <xdr:rowOff>35230</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a:off x="18656300" y="10149637"/>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123419</xdr:rowOff>
    </xdr:from>
    <xdr:to>
      <xdr:col>102</xdr:col>
      <xdr:colOff>165100</xdr:colOff>
      <xdr:row>57</xdr:row>
      <xdr:rowOff>53569</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9494500" y="9724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70096</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499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126695</xdr:rowOff>
    </xdr:from>
    <xdr:to>
      <xdr:col>98</xdr:col>
      <xdr:colOff>38100</xdr:colOff>
      <xdr:row>57</xdr:row>
      <xdr:rowOff>56845</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8605500" y="972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73372</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950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159995</xdr:rowOff>
    </xdr:from>
    <xdr:to>
      <xdr:col>116</xdr:col>
      <xdr:colOff>114300</xdr:colOff>
      <xdr:row>59</xdr:row>
      <xdr:rowOff>90145</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2110700" y="10104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74922</xdr:rowOff>
    </xdr:from>
    <xdr:ext cx="313932" cy="259045"/>
    <xdr:sp macro="" textlink="">
      <xdr:nvSpPr>
        <xdr:cNvPr id="826" name="貸付金該当値テキスト">
          <a:extLst>
            <a:ext uri="{FF2B5EF4-FFF2-40B4-BE49-F238E27FC236}">
              <a16:creationId xmlns:a16="http://schemas.microsoft.com/office/drawing/2014/main" id="{00000000-0008-0000-0600-00003A030000}"/>
            </a:ext>
          </a:extLst>
        </xdr:cNvPr>
        <xdr:cNvSpPr txBox="1"/>
      </xdr:nvSpPr>
      <xdr:spPr>
        <a:xfrm>
          <a:off x="22212300" y="100190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160528</xdr:rowOff>
    </xdr:from>
    <xdr:to>
      <xdr:col>112</xdr:col>
      <xdr:colOff>38100</xdr:colOff>
      <xdr:row>59</xdr:row>
      <xdr:rowOff>90678</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1272500" y="1010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81805</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1166333" y="101973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160909</xdr:rowOff>
    </xdr:from>
    <xdr:to>
      <xdr:col>107</xdr:col>
      <xdr:colOff>101600</xdr:colOff>
      <xdr:row>59</xdr:row>
      <xdr:rowOff>91059</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0383500" y="1010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82186</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0277333" y="10197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155880</xdr:rowOff>
    </xdr:from>
    <xdr:to>
      <xdr:col>102</xdr:col>
      <xdr:colOff>165100</xdr:colOff>
      <xdr:row>59</xdr:row>
      <xdr:rowOff>86030</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9494500" y="100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77157</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9356017" y="10192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154737</xdr:rowOff>
    </xdr:from>
    <xdr:to>
      <xdr:col>98</xdr:col>
      <xdr:colOff>38100</xdr:colOff>
      <xdr:row>59</xdr:row>
      <xdr:rowOff>84887</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8605500" y="1009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76014</xdr:rowOff>
    </xdr:from>
    <xdr:ext cx="378565"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467017" y="101915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13239</xdr:rowOff>
    </xdr:from>
    <xdr:to>
      <xdr:col>116</xdr:col>
      <xdr:colOff>62864</xdr:colOff>
      <xdr:row>79</xdr:row>
      <xdr:rowOff>7113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014739"/>
          <a:ext cx="1269" cy="153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10940</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555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7113</xdr:rowOff>
    </xdr:from>
    <xdr:to>
      <xdr:col>116</xdr:col>
      <xdr:colOff>152400</xdr:colOff>
      <xdr:row>79</xdr:row>
      <xdr:rowOff>7113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551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131366</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78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13239</xdr:rowOff>
    </xdr:from>
    <xdr:to>
      <xdr:col>116</xdr:col>
      <xdr:colOff>152400</xdr:colOff>
      <xdr:row>70</xdr:row>
      <xdr:rowOff>13239</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014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102346</xdr:rowOff>
    </xdr:from>
    <xdr:to>
      <xdr:col>116</xdr:col>
      <xdr:colOff>63500</xdr:colOff>
      <xdr:row>74</xdr:row>
      <xdr:rowOff>168321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1323300" y="12618196"/>
          <a:ext cx="838200" cy="237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98335</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442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75458</xdr:rowOff>
    </xdr:from>
    <xdr:to>
      <xdr:col>116</xdr:col>
      <xdr:colOff>114300</xdr:colOff>
      <xdr:row>74</xdr:row>
      <xdr:rowOff>5608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59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102346</xdr:rowOff>
    </xdr:from>
    <xdr:to>
      <xdr:col>111</xdr:col>
      <xdr:colOff>177800</xdr:colOff>
      <xdr:row>73</xdr:row>
      <xdr:rowOff>130008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618196"/>
          <a:ext cx="889000" cy="27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136632</xdr:rowOff>
    </xdr:from>
    <xdr:to>
      <xdr:col>112</xdr:col>
      <xdr:colOff>38100</xdr:colOff>
      <xdr:row>74</xdr:row>
      <xdr:rowOff>66782</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65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57909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74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130008</xdr:rowOff>
    </xdr:from>
    <xdr:to>
      <xdr:col>107</xdr:col>
      <xdr:colOff>50800</xdr:colOff>
      <xdr:row>73</xdr:row>
      <xdr:rowOff>161006</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645858"/>
          <a:ext cx="889000" cy="3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32299</xdr:rowOff>
    </xdr:from>
    <xdr:to>
      <xdr:col>107</xdr:col>
      <xdr:colOff>101600</xdr:colOff>
      <xdr:row>74</xdr:row>
      <xdr:rowOff>133899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71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125026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81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161006</xdr:rowOff>
    </xdr:from>
    <xdr:to>
      <xdr:col>102</xdr:col>
      <xdr:colOff>114300</xdr:colOff>
      <xdr:row>74</xdr:row>
      <xdr:rowOff>14564</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676856"/>
          <a:ext cx="889000" cy="2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63388</xdr:rowOff>
    </xdr:from>
    <xdr:to>
      <xdr:col>102</xdr:col>
      <xdr:colOff>165100</xdr:colOff>
      <xdr:row>74</xdr:row>
      <xdr:rowOff>164988</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75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122641</xdr:rowOff>
    </xdr:from>
    <xdr:to>
      <xdr:col>98</xdr:col>
      <xdr:colOff>38100</xdr:colOff>
      <xdr:row>75</xdr:row>
      <xdr:rowOff>52791</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80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43918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90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117521</xdr:rowOff>
    </xdr:from>
    <xdr:to>
      <xdr:col>116</xdr:col>
      <xdr:colOff>114300</xdr:colOff>
      <xdr:row>75</xdr:row>
      <xdr:rowOff>47671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80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95948</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783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51546</xdr:rowOff>
    </xdr:from>
    <xdr:to>
      <xdr:col>112</xdr:col>
      <xdr:colOff>38100</xdr:colOff>
      <xdr:row>73</xdr:row>
      <xdr:rowOff>153146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56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169673</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342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79208</xdr:rowOff>
    </xdr:from>
    <xdr:to>
      <xdr:col>107</xdr:col>
      <xdr:colOff>101600</xdr:colOff>
      <xdr:row>74</xdr:row>
      <xdr:rowOff>9358</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59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25885</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37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110206</xdr:rowOff>
    </xdr:from>
    <xdr:to>
      <xdr:col>102</xdr:col>
      <xdr:colOff>165100</xdr:colOff>
      <xdr:row>74</xdr:row>
      <xdr:rowOff>40356</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626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56883</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240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135214</xdr:rowOff>
    </xdr:from>
    <xdr:to>
      <xdr:col>98</xdr:col>
      <xdr:colOff>38100</xdr:colOff>
      <xdr:row>74</xdr:row>
      <xdr:rowOff>65364</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65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81891</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42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515,271</a:t>
          </a:r>
          <a:r>
            <a:rPr kumimoji="1" lang="ja-JP" altLang="en-US" sz="1300">
              <a:latin typeface="ＭＳ Ｐゴシック" panose="020B0600070205080204" pitchFamily="50" charset="-128"/>
              <a:ea typeface="ＭＳ Ｐゴシック" panose="020B0600070205080204" pitchFamily="50" charset="-128"/>
            </a:rPr>
            <a:t>円となり、前年度の</a:t>
          </a:r>
          <a:r>
            <a:rPr kumimoji="1" lang="en-US" altLang="ja-JP" sz="1300">
              <a:latin typeface="ＭＳ Ｐゴシック" panose="020B0600070205080204" pitchFamily="50" charset="-128"/>
              <a:ea typeface="ＭＳ Ｐゴシック" panose="020B0600070205080204" pitchFamily="50" charset="-128"/>
            </a:rPr>
            <a:t>457,560</a:t>
          </a:r>
          <a:r>
            <a:rPr kumimoji="1" lang="ja-JP" altLang="en-US" sz="1300">
              <a:latin typeface="ＭＳ Ｐゴシック" panose="020B0600070205080204" pitchFamily="50" charset="-128"/>
              <a:ea typeface="ＭＳ Ｐゴシック" panose="020B0600070205080204" pitchFamily="50" charset="-128"/>
            </a:rPr>
            <a:t>円から</a:t>
          </a:r>
          <a:r>
            <a:rPr kumimoji="1" lang="en-US" altLang="ja-JP" sz="1300">
              <a:latin typeface="ＭＳ Ｐゴシック" panose="020B0600070205080204" pitchFamily="50" charset="-128"/>
              <a:ea typeface="ＭＳ Ｐゴシック" panose="020B0600070205080204" pitchFamily="50" charset="-128"/>
            </a:rPr>
            <a:t>57,711</a:t>
          </a:r>
          <a:r>
            <a:rPr kumimoji="1" lang="ja-JP" altLang="en-US" sz="1300">
              <a:latin typeface="ＭＳ Ｐゴシック" panose="020B0600070205080204" pitchFamily="50" charset="-128"/>
              <a:ea typeface="ＭＳ Ｐゴシック" panose="020B0600070205080204" pitchFamily="50" charset="-128"/>
            </a:rPr>
            <a:t>円（</a:t>
          </a:r>
          <a:r>
            <a:rPr kumimoji="1" lang="en-US" altLang="ja-JP" sz="1300">
              <a:latin typeface="ＭＳ Ｐゴシック" panose="020B0600070205080204" pitchFamily="50" charset="-128"/>
              <a:ea typeface="ＭＳ Ｐゴシック" panose="020B0600070205080204" pitchFamily="50" charset="-128"/>
            </a:rPr>
            <a:t>12.6</a:t>
          </a:r>
          <a:r>
            <a:rPr kumimoji="1" lang="ja-JP" altLang="en-US" sz="1300">
              <a:latin typeface="ＭＳ Ｐゴシック" panose="020B0600070205080204" pitchFamily="50" charset="-128"/>
              <a:ea typeface="ＭＳ Ｐゴシック" panose="020B0600070205080204" pitchFamily="50" charset="-128"/>
            </a:rPr>
            <a:t>％）増加した。</a:t>
          </a:r>
        </a:p>
        <a:p>
          <a:r>
            <a:rPr kumimoji="1" lang="ja-JP" altLang="en-US" sz="1300">
              <a:latin typeface="ＭＳ Ｐゴシック" panose="020B0600070205080204" pitchFamily="50" charset="-128"/>
              <a:ea typeface="ＭＳ Ｐゴシック" panose="020B0600070205080204" pitchFamily="50" charset="-128"/>
            </a:rPr>
            <a:t>・人件費は、住民一人当たり</a:t>
          </a:r>
          <a:r>
            <a:rPr kumimoji="1" lang="en-US" altLang="ja-JP" sz="1300">
              <a:latin typeface="ＭＳ Ｐゴシック" panose="020B0600070205080204" pitchFamily="50" charset="-128"/>
              <a:ea typeface="ＭＳ Ｐゴシック" panose="020B0600070205080204" pitchFamily="50" charset="-128"/>
            </a:rPr>
            <a:t>90,875</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13.2</a:t>
          </a:r>
          <a:r>
            <a:rPr kumimoji="1" lang="ja-JP" altLang="en-US" sz="1300">
              <a:latin typeface="ＭＳ Ｐゴシック" panose="020B0600070205080204" pitchFamily="50" charset="-128"/>
              <a:ea typeface="ＭＳ Ｐゴシック" panose="020B0600070205080204" pitchFamily="50" charset="-128"/>
            </a:rPr>
            <a:t>％の増となった。人事院勧告や国スポ・障スポ大会開催等の影響によるもの。</a:t>
          </a: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107,151</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の増となった。定額減税調整給付金、障害者サービス等給付事業等の増によるもの。</a:t>
          </a: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50,799</a:t>
          </a:r>
          <a:r>
            <a:rPr kumimoji="1" lang="ja-JP" altLang="en-US" sz="1300">
              <a:latin typeface="ＭＳ Ｐゴシック" panose="020B0600070205080204" pitchFamily="50" charset="-128"/>
              <a:ea typeface="ＭＳ Ｐゴシック" panose="020B0600070205080204" pitchFamily="50" charset="-128"/>
            </a:rPr>
            <a:t>円となった。４年連続で減少しているものの類似団体や滋賀県平均を上回る状況が続いている。合併特例期間の終了を見据え、起債を伴う事業の精査に努める。</a:t>
          </a:r>
        </a:p>
        <a:p>
          <a:r>
            <a:rPr kumimoji="1" lang="ja-JP" altLang="en-US" sz="1300">
              <a:latin typeface="ＭＳ Ｐゴシック" panose="020B0600070205080204" pitchFamily="50" charset="-128"/>
              <a:ea typeface="ＭＳ Ｐゴシック" panose="020B0600070205080204" pitchFamily="50" charset="-128"/>
            </a:rPr>
            <a:t>・積立金は、住民一人当たり</a:t>
          </a:r>
          <a:r>
            <a:rPr kumimoji="1" lang="en-US" altLang="ja-JP" sz="1300">
              <a:latin typeface="ＭＳ Ｐゴシック" panose="020B0600070205080204" pitchFamily="50" charset="-128"/>
              <a:ea typeface="ＭＳ Ｐゴシック" panose="020B0600070205080204" pitchFamily="50" charset="-128"/>
            </a:rPr>
            <a:t>12,559</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27.9</a:t>
          </a:r>
          <a:r>
            <a:rPr kumimoji="1" lang="ja-JP" altLang="en-US" sz="1300">
              <a:latin typeface="ＭＳ Ｐゴシック" panose="020B0600070205080204" pitchFamily="50" charset="-128"/>
              <a:ea typeface="ＭＳ Ｐゴシック" panose="020B0600070205080204" pitchFamily="50" charset="-128"/>
            </a:rPr>
            <a:t>％の増となった。ふるさと寄附基金積立金の増等によるもの。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・繰出金は、住民一人当たり</a:t>
          </a:r>
          <a:r>
            <a:rPr kumimoji="1" lang="en-US" altLang="ja-JP" sz="1300">
              <a:latin typeface="ＭＳ Ｐゴシック" panose="020B0600070205080204" pitchFamily="50" charset="-128"/>
              <a:ea typeface="ＭＳ Ｐゴシック" panose="020B0600070205080204" pitchFamily="50" charset="-128"/>
            </a:rPr>
            <a:t>34,374</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％の減となった。農業集落排水事業の公営企業会計移行に伴う特別会計繰出金の皆減によるもの。</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滋賀県東近江市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111,349
106,412
388.37
59,347,735
57,374,938
1,569,926
32,100,795
42,608,143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91258</xdr:rowOff>
    </xdr:from>
    <xdr:to>
      <xdr:col>24</xdr:col>
      <xdr:colOff>62865</xdr:colOff>
      <xdr:row>38</xdr:row>
      <xdr:rowOff>139700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063308"/>
          <a:ext cx="1270" cy="1591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143527</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65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139700</xdr:rowOff>
    </xdr:from>
    <xdr:to>
      <xdr:col>24</xdr:col>
      <xdr:colOff>152400</xdr:colOff>
      <xdr:row>38</xdr:row>
      <xdr:rowOff>139700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37935</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838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91258</xdr:rowOff>
    </xdr:from>
    <xdr:to>
      <xdr:col>24</xdr:col>
      <xdr:colOff>152400</xdr:colOff>
      <xdr:row>29</xdr:row>
      <xdr:rowOff>91258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0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130447</xdr:rowOff>
    </xdr:from>
    <xdr:to>
      <xdr:col>24</xdr:col>
      <xdr:colOff>63500</xdr:colOff>
      <xdr:row>35</xdr:row>
      <xdr:rowOff>166370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131197"/>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66057</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723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43180</xdr:rowOff>
    </xdr:from>
    <xdr:to>
      <xdr:col>24</xdr:col>
      <xdr:colOff>114300</xdr:colOff>
      <xdr:row>34</xdr:row>
      <xdr:rowOff>144780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87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115207</xdr:rowOff>
    </xdr:from>
    <xdr:to>
      <xdr:col>19</xdr:col>
      <xdr:colOff>177800</xdr:colOff>
      <xdr:row>35</xdr:row>
      <xdr:rowOff>166370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115957"/>
          <a:ext cx="889000" cy="5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132443</xdr:rowOff>
    </xdr:from>
    <xdr:to>
      <xdr:col>20</xdr:col>
      <xdr:colOff>38100</xdr:colOff>
      <xdr:row>35</xdr:row>
      <xdr:rowOff>62593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96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79120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73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115207</xdr:rowOff>
    </xdr:from>
    <xdr:to>
      <xdr:col>15</xdr:col>
      <xdr:colOff>50800</xdr:colOff>
      <xdr:row>35</xdr:row>
      <xdr:rowOff>145687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115957"/>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168366</xdr:rowOff>
    </xdr:from>
    <xdr:to>
      <xdr:col>15</xdr:col>
      <xdr:colOff>101600</xdr:colOff>
      <xdr:row>35</xdr:row>
      <xdr:rowOff>98516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599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115043</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772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145687</xdr:rowOff>
    </xdr:from>
    <xdr:to>
      <xdr:col>10</xdr:col>
      <xdr:colOff>114300</xdr:colOff>
      <xdr:row>36</xdr:row>
      <xdr:rowOff>54792</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146437"/>
          <a:ext cx="889000" cy="80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29573</xdr:rowOff>
    </xdr:from>
    <xdr:to>
      <xdr:col>10</xdr:col>
      <xdr:colOff>165100</xdr:colOff>
      <xdr:row>35</xdr:row>
      <xdr:rowOff>131173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30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147700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80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81824</xdr:rowOff>
    </xdr:from>
    <xdr:to>
      <xdr:col>6</xdr:col>
      <xdr:colOff>38100</xdr:colOff>
      <xdr:row>36</xdr:row>
      <xdr:rowOff>11974</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28501</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85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79647</xdr:rowOff>
    </xdr:from>
    <xdr:to>
      <xdr:col>24</xdr:col>
      <xdr:colOff>114300</xdr:colOff>
      <xdr:row>36</xdr:row>
      <xdr:rowOff>9797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08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58074</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058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115570</xdr:rowOff>
    </xdr:from>
    <xdr:to>
      <xdr:col>20</xdr:col>
      <xdr:colOff>38100</xdr:colOff>
      <xdr:row>36</xdr:row>
      <xdr:rowOff>45720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11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36847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20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64407</xdr:rowOff>
    </xdr:from>
    <xdr:to>
      <xdr:col>15</xdr:col>
      <xdr:colOff>101600</xdr:colOff>
      <xdr:row>35</xdr:row>
      <xdr:rowOff>166007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06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157134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15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94887</xdr:rowOff>
    </xdr:from>
    <xdr:to>
      <xdr:col>10</xdr:col>
      <xdr:colOff>165100</xdr:colOff>
      <xdr:row>36</xdr:row>
      <xdr:rowOff>25037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09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16164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18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3992</xdr:rowOff>
    </xdr:from>
    <xdr:to>
      <xdr:col>6</xdr:col>
      <xdr:colOff>38100</xdr:colOff>
      <xdr:row>36</xdr:row>
      <xdr:rowOff>105592</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17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96719</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268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59360</xdr:rowOff>
    </xdr:from>
    <xdr:to>
      <xdr:col>24</xdr:col>
      <xdr:colOff>62865</xdr:colOff>
      <xdr:row>58</xdr:row>
      <xdr:rowOff>128206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803310"/>
          <a:ext cx="1270" cy="1268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132033</xdr:rowOff>
    </xdr:from>
    <xdr:ext cx="534377"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076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128206</xdr:rowOff>
    </xdr:from>
    <xdr:to>
      <xdr:col>24</xdr:col>
      <xdr:colOff>152400</xdr:colOff>
      <xdr:row>58</xdr:row>
      <xdr:rowOff>128206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072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6037</xdr:rowOff>
    </xdr:from>
    <xdr:ext cx="599010"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578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136,826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59360</xdr:rowOff>
    </xdr:from>
    <xdr:to>
      <xdr:col>24</xdr:col>
      <xdr:colOff>152400</xdr:colOff>
      <xdr:row>51</xdr:row>
      <xdr:rowOff>59360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80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83883</xdr:rowOff>
    </xdr:from>
    <xdr:to>
      <xdr:col>24</xdr:col>
      <xdr:colOff>63500</xdr:colOff>
      <xdr:row>57</xdr:row>
      <xdr:rowOff>1448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685083"/>
          <a:ext cx="838200" cy="89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28236</xdr:rowOff>
    </xdr:from>
    <xdr:ext cx="534377"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457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5359</xdr:rowOff>
    </xdr:from>
    <xdr:to>
      <xdr:col>24</xdr:col>
      <xdr:colOff>114300</xdr:colOff>
      <xdr:row>56</xdr:row>
      <xdr:rowOff>106959</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60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92951</xdr:rowOff>
    </xdr:from>
    <xdr:to>
      <xdr:col>19</xdr:col>
      <xdr:colOff>177800</xdr:colOff>
      <xdr:row>57</xdr:row>
      <xdr:rowOff>1448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9694151"/>
          <a:ext cx="889000" cy="7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125171</xdr:rowOff>
    </xdr:from>
    <xdr:to>
      <xdr:col>20</xdr:col>
      <xdr:colOff>38100</xdr:colOff>
      <xdr:row>57</xdr:row>
      <xdr:rowOff>55321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726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46448</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9819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92951</xdr:rowOff>
    </xdr:from>
    <xdr:to>
      <xdr:col>15</xdr:col>
      <xdr:colOff>50800</xdr:colOff>
      <xdr:row>56</xdr:row>
      <xdr:rowOff>143814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9694151"/>
          <a:ext cx="889000" cy="50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121539</xdr:rowOff>
    </xdr:from>
    <xdr:to>
      <xdr:col>15</xdr:col>
      <xdr:colOff>101600</xdr:colOff>
      <xdr:row>57</xdr:row>
      <xdr:rowOff>51689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7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42816</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9815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10173</xdr:rowOff>
    </xdr:from>
    <xdr:to>
      <xdr:col>10</xdr:col>
      <xdr:colOff>114300</xdr:colOff>
      <xdr:row>56</xdr:row>
      <xdr:rowOff>143814</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8582673"/>
          <a:ext cx="889000" cy="116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99454</xdr:rowOff>
    </xdr:from>
    <xdr:to>
      <xdr:col>10</xdr:col>
      <xdr:colOff>165100</xdr:colOff>
      <xdr:row>57</xdr:row>
      <xdr:rowOff>29604</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70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20731</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979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139052</xdr:rowOff>
    </xdr:from>
    <xdr:to>
      <xdr:col>6</xdr:col>
      <xdr:colOff>38100</xdr:colOff>
      <xdr:row>50</xdr:row>
      <xdr:rowOff>69202</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854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60329</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8632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33083</xdr:rowOff>
    </xdr:from>
    <xdr:to>
      <xdr:col>24</xdr:col>
      <xdr:colOff>114300</xdr:colOff>
      <xdr:row>56</xdr:row>
      <xdr:rowOff>134683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63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11510</xdr:rowOff>
    </xdr:from>
    <xdr:ext cx="534377"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612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122098</xdr:rowOff>
    </xdr:from>
    <xdr:to>
      <xdr:col>20</xdr:col>
      <xdr:colOff>38100</xdr:colOff>
      <xdr:row>57</xdr:row>
      <xdr:rowOff>52248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723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68775</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9498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42151</xdr:rowOff>
    </xdr:from>
    <xdr:to>
      <xdr:col>15</xdr:col>
      <xdr:colOff>101600</xdr:colOff>
      <xdr:row>56</xdr:row>
      <xdr:rowOff>143751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64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160278</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941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93014</xdr:rowOff>
    </xdr:from>
    <xdr:to>
      <xdr:col>10</xdr:col>
      <xdr:colOff>165100</xdr:colOff>
      <xdr:row>57</xdr:row>
      <xdr:rowOff>23164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39691</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52111" y="946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130823</xdr:rowOff>
    </xdr:from>
    <xdr:to>
      <xdr:col>6</xdr:col>
      <xdr:colOff>38100</xdr:colOff>
      <xdr:row>50</xdr:row>
      <xdr:rowOff>60973</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8531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77500</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8307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104877</xdr:rowOff>
    </xdr:from>
    <xdr:to>
      <xdr:col>24</xdr:col>
      <xdr:colOff>62865</xdr:colOff>
      <xdr:row>78</xdr:row>
      <xdr:rowOff>57099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06377"/>
          <a:ext cx="1270" cy="1323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60926</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434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57099</xdr:rowOff>
    </xdr:from>
    <xdr:to>
      <xdr:col>24</xdr:col>
      <xdr:colOff>152400</xdr:colOff>
      <xdr:row>78</xdr:row>
      <xdr:rowOff>57099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430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51554</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881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217,828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104877</xdr:rowOff>
    </xdr:from>
    <xdr:to>
      <xdr:col>24</xdr:col>
      <xdr:colOff>152400</xdr:colOff>
      <xdr:row>70</xdr:row>
      <xdr:rowOff>104877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0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76492</xdr:rowOff>
    </xdr:from>
    <xdr:to>
      <xdr:col>24</xdr:col>
      <xdr:colOff>63500</xdr:colOff>
      <xdr:row>75</xdr:row>
      <xdr:rowOff>25533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592342"/>
          <a:ext cx="838200" cy="291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166635</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6824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16758</xdr:rowOff>
    </xdr:from>
    <xdr:to>
      <xdr:col>24</xdr:col>
      <xdr:colOff>114300</xdr:colOff>
      <xdr:row>74</xdr:row>
      <xdr:rowOff>118358</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704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25533</xdr:rowOff>
    </xdr:from>
    <xdr:to>
      <xdr:col>19</xdr:col>
      <xdr:colOff>177800</xdr:colOff>
      <xdr:row>76</xdr:row>
      <xdr:rowOff>11494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884283"/>
          <a:ext cx="889000" cy="157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106979</xdr:rowOff>
    </xdr:from>
    <xdr:to>
      <xdr:col>20</xdr:col>
      <xdr:colOff>38100</xdr:colOff>
      <xdr:row>76</xdr:row>
      <xdr:rowOff>37130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296572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28255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058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54890</xdr:rowOff>
    </xdr:from>
    <xdr:to>
      <xdr:col>15</xdr:col>
      <xdr:colOff>50800</xdr:colOff>
      <xdr:row>76</xdr:row>
      <xdr:rowOff>11494</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2913640"/>
          <a:ext cx="889000" cy="128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107017</xdr:rowOff>
    </xdr:from>
    <xdr:to>
      <xdr:col>15</xdr:col>
      <xdr:colOff>101600</xdr:colOff>
      <xdr:row>77</xdr:row>
      <xdr:rowOff>37167</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1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28294</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229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54890</xdr:rowOff>
    </xdr:from>
    <xdr:to>
      <xdr:col>10</xdr:col>
      <xdr:colOff>114300</xdr:colOff>
      <xdr:row>78</xdr:row>
      <xdr:rowOff>16466</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2913640"/>
          <a:ext cx="889000" cy="47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110274</xdr:rowOff>
    </xdr:from>
    <xdr:to>
      <xdr:col>10</xdr:col>
      <xdr:colOff>165100</xdr:colOff>
      <xdr:row>76</xdr:row>
      <xdr:rowOff>40424</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296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31551</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06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57925</xdr:rowOff>
    </xdr:from>
    <xdr:to>
      <xdr:col>6</xdr:col>
      <xdr:colOff>38100</xdr:colOff>
      <xdr:row>78</xdr:row>
      <xdr:rowOff>159525</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431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150652</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523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25692</xdr:rowOff>
    </xdr:from>
    <xdr:to>
      <xdr:col>24</xdr:col>
      <xdr:colOff>114300</xdr:colOff>
      <xdr:row>73</xdr:row>
      <xdr:rowOff>127292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541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48569</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392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146183</xdr:rowOff>
    </xdr:from>
    <xdr:to>
      <xdr:col>20</xdr:col>
      <xdr:colOff>38100</xdr:colOff>
      <xdr:row>75</xdr:row>
      <xdr:rowOff>76333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83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92860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60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132144</xdr:rowOff>
    </xdr:from>
    <xdr:to>
      <xdr:col>15</xdr:col>
      <xdr:colOff>101600</xdr:colOff>
      <xdr:row>76</xdr:row>
      <xdr:rowOff>62294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990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78821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766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4090</xdr:rowOff>
    </xdr:from>
    <xdr:to>
      <xdr:col>10</xdr:col>
      <xdr:colOff>165100</xdr:colOff>
      <xdr:row>75</xdr:row>
      <xdr:rowOff>105690</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86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122217</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638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137116</xdr:rowOff>
    </xdr:from>
    <xdr:to>
      <xdr:col>6</xdr:col>
      <xdr:colOff>38100</xdr:colOff>
      <xdr:row>78</xdr:row>
      <xdr:rowOff>67266</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33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83793</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113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8072</xdr:rowOff>
    </xdr:from>
    <xdr:to>
      <xdr:col>24</xdr:col>
      <xdr:colOff>62865</xdr:colOff>
      <xdr:row>98</xdr:row>
      <xdr:rowOff>149713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38572"/>
          <a:ext cx="1270" cy="1513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153540</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5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149713</xdr:rowOff>
    </xdr:from>
    <xdr:to>
      <xdr:col>24</xdr:col>
      <xdr:colOff>152400</xdr:colOff>
      <xdr:row>98</xdr:row>
      <xdr:rowOff>149713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51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126199</xdr:rowOff>
    </xdr:from>
    <xdr:ext cx="534377"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13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8072</xdr:rowOff>
    </xdr:from>
    <xdr:to>
      <xdr:col>24</xdr:col>
      <xdr:colOff>152400</xdr:colOff>
      <xdr:row>90</xdr:row>
      <xdr:rowOff>8072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3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139289</xdr:rowOff>
    </xdr:from>
    <xdr:to>
      <xdr:col>24</xdr:col>
      <xdr:colOff>63500</xdr:colOff>
      <xdr:row>96</xdr:row>
      <xdr:rowOff>61244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427039"/>
          <a:ext cx="838200" cy="9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163396</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108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140519</xdr:rowOff>
    </xdr:from>
    <xdr:to>
      <xdr:col>24</xdr:col>
      <xdr:colOff>114300</xdr:colOff>
      <xdr:row>95</xdr:row>
      <xdr:rowOff>70669</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25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139289</xdr:rowOff>
    </xdr:from>
    <xdr:to>
      <xdr:col>19</xdr:col>
      <xdr:colOff>177800</xdr:colOff>
      <xdr:row>95</xdr:row>
      <xdr:rowOff>153736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427039"/>
          <a:ext cx="889000" cy="1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127259</xdr:rowOff>
    </xdr:from>
    <xdr:to>
      <xdr:col>20</xdr:col>
      <xdr:colOff>38100</xdr:colOff>
      <xdr:row>95</xdr:row>
      <xdr:rowOff>57409</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24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73936</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01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134305</xdr:rowOff>
    </xdr:from>
    <xdr:to>
      <xdr:col>15</xdr:col>
      <xdr:colOff>50800</xdr:colOff>
      <xdr:row>95</xdr:row>
      <xdr:rowOff>153736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422055"/>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101702</xdr:rowOff>
    </xdr:from>
    <xdr:to>
      <xdr:col>15</xdr:col>
      <xdr:colOff>101600</xdr:colOff>
      <xdr:row>95</xdr:row>
      <xdr:rowOff>31852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21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48379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599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134305</xdr:rowOff>
    </xdr:from>
    <xdr:to>
      <xdr:col>10</xdr:col>
      <xdr:colOff>114300</xdr:colOff>
      <xdr:row>97</xdr:row>
      <xdr:rowOff>135220</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422055"/>
          <a:ext cx="889000" cy="3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89906</xdr:rowOff>
    </xdr:from>
    <xdr:to>
      <xdr:col>10</xdr:col>
      <xdr:colOff>165100</xdr:colOff>
      <xdr:row>95</xdr:row>
      <xdr:rowOff>20056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20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36583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598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132700</xdr:rowOff>
    </xdr:from>
    <xdr:to>
      <xdr:col>6</xdr:col>
      <xdr:colOff>38100</xdr:colOff>
      <xdr:row>97</xdr:row>
      <xdr:rowOff>62850</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9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79377</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36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10444</xdr:rowOff>
    </xdr:from>
    <xdr:to>
      <xdr:col>24</xdr:col>
      <xdr:colOff>114300</xdr:colOff>
      <xdr:row>96</xdr:row>
      <xdr:rowOff>112044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46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160321</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44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88489</xdr:rowOff>
    </xdr:from>
    <xdr:to>
      <xdr:col>20</xdr:col>
      <xdr:colOff>38100</xdr:colOff>
      <xdr:row>96</xdr:row>
      <xdr:rowOff>18639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3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9766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46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102936</xdr:rowOff>
    </xdr:from>
    <xdr:to>
      <xdr:col>15</xdr:col>
      <xdr:colOff>101600</xdr:colOff>
      <xdr:row>96</xdr:row>
      <xdr:rowOff>33086</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39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24213</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48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83505</xdr:rowOff>
    </xdr:from>
    <xdr:to>
      <xdr:col>10</xdr:col>
      <xdr:colOff>165100</xdr:colOff>
      <xdr:row>96</xdr:row>
      <xdr:rowOff>13655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37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4782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46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84420</xdr:rowOff>
    </xdr:from>
    <xdr:to>
      <xdr:col>6</xdr:col>
      <xdr:colOff>38100</xdr:colOff>
      <xdr:row>98</xdr:row>
      <xdr:rowOff>14570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71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5697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80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91511</xdr:rowOff>
    </xdr:from>
    <xdr:to>
      <xdr:col>54</xdr:col>
      <xdr:colOff>189865</xdr:colOff>
      <xdr:row>38</xdr:row>
      <xdr:rowOff>127996</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35011"/>
          <a:ext cx="1270" cy="1408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131823</xdr:rowOff>
    </xdr:from>
    <xdr:ext cx="378565"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46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127996</xdr:rowOff>
    </xdr:from>
    <xdr:to>
      <xdr:col>55</xdr:col>
      <xdr:colOff>88900</xdr:colOff>
      <xdr:row>38</xdr:row>
      <xdr:rowOff>127996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4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38188</xdr:rowOff>
    </xdr:from>
    <xdr:ext cx="534377"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10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91511</xdr:rowOff>
    </xdr:from>
    <xdr:to>
      <xdr:col>55</xdr:col>
      <xdr:colOff>88900</xdr:colOff>
      <xdr:row>30</xdr:row>
      <xdr:rowOff>91511</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35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71120</xdr:rowOff>
    </xdr:from>
    <xdr:to>
      <xdr:col>55</xdr:col>
      <xdr:colOff>0</xdr:colOff>
      <xdr:row>38</xdr:row>
      <xdr:rowOff>71851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586220"/>
          <a:ext cx="8382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98701</xdr:rowOff>
    </xdr:from>
    <xdr:ext cx="469744"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70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75824</xdr:rowOff>
    </xdr:from>
    <xdr:to>
      <xdr:col>55</xdr:col>
      <xdr:colOff>50800</xdr:colOff>
      <xdr:row>38</xdr:row>
      <xdr:rowOff>5974</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71120</xdr:rowOff>
    </xdr:from>
    <xdr:to>
      <xdr:col>50</xdr:col>
      <xdr:colOff>114300</xdr:colOff>
      <xdr:row>38</xdr:row>
      <xdr:rowOff>76606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586220"/>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67777</xdr:rowOff>
    </xdr:from>
    <xdr:to>
      <xdr:col>50</xdr:col>
      <xdr:colOff>165100</xdr:colOff>
      <xdr:row>37</xdr:row>
      <xdr:rowOff>169377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14454</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04428" y="6186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73315</xdr:rowOff>
    </xdr:from>
    <xdr:to>
      <xdr:col>45</xdr:col>
      <xdr:colOff>177800</xdr:colOff>
      <xdr:row>38</xdr:row>
      <xdr:rowOff>76606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588415"/>
          <a:ext cx="889000" cy="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69332</xdr:rowOff>
    </xdr:from>
    <xdr:to>
      <xdr:col>46</xdr:col>
      <xdr:colOff>38100</xdr:colOff>
      <xdr:row>37</xdr:row>
      <xdr:rowOff>170932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1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16009</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15428" y="6188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64353</xdr:rowOff>
    </xdr:from>
    <xdr:to>
      <xdr:col>41</xdr:col>
      <xdr:colOff>50800</xdr:colOff>
      <xdr:row>38</xdr:row>
      <xdr:rowOff>73315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579453"/>
          <a:ext cx="889000" cy="8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65034</xdr:rowOff>
    </xdr:from>
    <xdr:to>
      <xdr:col>41</xdr:col>
      <xdr:colOff>101600</xdr:colOff>
      <xdr:row>37</xdr:row>
      <xdr:rowOff>166634</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0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11711</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26428" y="618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61651</xdr:rowOff>
    </xdr:from>
    <xdr:to>
      <xdr:col>36</xdr:col>
      <xdr:colOff>165100</xdr:colOff>
      <xdr:row>37</xdr:row>
      <xdr:rowOff>163251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8328</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37428" y="618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21051</xdr:rowOff>
    </xdr:from>
    <xdr:to>
      <xdr:col>55</xdr:col>
      <xdr:colOff>50800</xdr:colOff>
      <xdr:row>38</xdr:row>
      <xdr:rowOff>122651</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536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107428</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451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20320</xdr:rowOff>
    </xdr:from>
    <xdr:to>
      <xdr:col>50</xdr:col>
      <xdr:colOff>165100</xdr:colOff>
      <xdr:row>38</xdr:row>
      <xdr:rowOff>121920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5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113047</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6281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25806</xdr:rowOff>
    </xdr:from>
    <xdr:to>
      <xdr:col>46</xdr:col>
      <xdr:colOff>38100</xdr:colOff>
      <xdr:row>38</xdr:row>
      <xdr:rowOff>127406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54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118533</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633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22515</xdr:rowOff>
    </xdr:from>
    <xdr:to>
      <xdr:col>41</xdr:col>
      <xdr:colOff>101600</xdr:colOff>
      <xdr:row>38</xdr:row>
      <xdr:rowOff>124115</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5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115242</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630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13553</xdr:rowOff>
    </xdr:from>
    <xdr:to>
      <xdr:col>36</xdr:col>
      <xdr:colOff>165100</xdr:colOff>
      <xdr:row>38</xdr:row>
      <xdr:rowOff>115153</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52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106280</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621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115621</xdr:rowOff>
    </xdr:from>
    <xdr:to>
      <xdr:col>54</xdr:col>
      <xdr:colOff>189865</xdr:colOff>
      <xdr:row>58</xdr:row>
      <xdr:rowOff>155092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859571"/>
          <a:ext cx="1270" cy="1239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158919</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0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155092</xdr:rowOff>
    </xdr:from>
    <xdr:to>
      <xdr:col>55</xdr:col>
      <xdr:colOff>88900</xdr:colOff>
      <xdr:row>58</xdr:row>
      <xdr:rowOff>155092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99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62298</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63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115621</xdr:rowOff>
    </xdr:from>
    <xdr:to>
      <xdr:col>55</xdr:col>
      <xdr:colOff>88900</xdr:colOff>
      <xdr:row>51</xdr:row>
      <xdr:rowOff>115621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859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115621</xdr:rowOff>
    </xdr:from>
    <xdr:to>
      <xdr:col>55</xdr:col>
      <xdr:colOff>0</xdr:colOff>
      <xdr:row>54</xdr:row>
      <xdr:rowOff>143129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8859571"/>
          <a:ext cx="838200" cy="541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93921</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695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115494</xdr:rowOff>
    </xdr:from>
    <xdr:to>
      <xdr:col>55</xdr:col>
      <xdr:colOff>50800</xdr:colOff>
      <xdr:row>57</xdr:row>
      <xdr:rowOff>45644</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16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93485</xdr:rowOff>
    </xdr:from>
    <xdr:to>
      <xdr:col>50</xdr:col>
      <xdr:colOff>114300</xdr:colOff>
      <xdr:row>54</xdr:row>
      <xdr:rowOff>143129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351785"/>
          <a:ext cx="889000" cy="49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163614</xdr:rowOff>
    </xdr:from>
    <xdr:to>
      <xdr:col>50</xdr:col>
      <xdr:colOff>165100</xdr:colOff>
      <xdr:row>57</xdr:row>
      <xdr:rowOff>93764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6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84891</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85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93485</xdr:rowOff>
    </xdr:from>
    <xdr:to>
      <xdr:col>45</xdr:col>
      <xdr:colOff>177800</xdr:colOff>
      <xdr:row>54</xdr:row>
      <xdr:rowOff>169875</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351785"/>
          <a:ext cx="889000" cy="7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159462</xdr:rowOff>
    </xdr:from>
    <xdr:to>
      <xdr:col>46</xdr:col>
      <xdr:colOff>38100</xdr:colOff>
      <xdr:row>57</xdr:row>
      <xdr:rowOff>89612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6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80739</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853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134975</xdr:rowOff>
    </xdr:from>
    <xdr:to>
      <xdr:col>41</xdr:col>
      <xdr:colOff>50800</xdr:colOff>
      <xdr:row>54</xdr:row>
      <xdr:rowOff>169875</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9393275"/>
          <a:ext cx="889000" cy="34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169481</xdr:rowOff>
    </xdr:from>
    <xdr:to>
      <xdr:col>41</xdr:col>
      <xdr:colOff>101600</xdr:colOff>
      <xdr:row>57</xdr:row>
      <xdr:rowOff>99631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70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90758</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86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37884</xdr:rowOff>
    </xdr:from>
    <xdr:to>
      <xdr:col>36</xdr:col>
      <xdr:colOff>165100</xdr:colOff>
      <xdr:row>57</xdr:row>
      <xdr:rowOff>139484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10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130611</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903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64821</xdr:rowOff>
    </xdr:from>
    <xdr:to>
      <xdr:col>55</xdr:col>
      <xdr:colOff>50800</xdr:colOff>
      <xdr:row>51</xdr:row>
      <xdr:rowOff>166421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880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17848</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876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92329</xdr:rowOff>
    </xdr:from>
    <xdr:to>
      <xdr:col>50</xdr:col>
      <xdr:colOff>165100</xdr:colOff>
      <xdr:row>55</xdr:row>
      <xdr:rowOff>22479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35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39006</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9125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42685</xdr:rowOff>
    </xdr:from>
    <xdr:to>
      <xdr:col>46</xdr:col>
      <xdr:colOff>38100</xdr:colOff>
      <xdr:row>54</xdr:row>
      <xdr:rowOff>144285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30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160812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07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119075</xdr:rowOff>
    </xdr:from>
    <xdr:to>
      <xdr:col>41</xdr:col>
      <xdr:colOff>101600</xdr:colOff>
      <xdr:row>55</xdr:row>
      <xdr:rowOff>49225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37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65752</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915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84175</xdr:rowOff>
    </xdr:from>
    <xdr:to>
      <xdr:col>36</xdr:col>
      <xdr:colOff>165100</xdr:colOff>
      <xdr:row>55</xdr:row>
      <xdr:rowOff>14325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34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30852</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911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129805</xdr:rowOff>
    </xdr:from>
    <xdr:to>
      <xdr:col>54</xdr:col>
      <xdr:colOff>189865</xdr:colOff>
      <xdr:row>79</xdr:row>
      <xdr:rowOff>20176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1959855"/>
          <a:ext cx="1270" cy="1604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24003</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568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20176</xdr:rowOff>
    </xdr:from>
    <xdr:to>
      <xdr:col>55</xdr:col>
      <xdr:colOff>88900</xdr:colOff>
      <xdr:row>79</xdr:row>
      <xdr:rowOff>20176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564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76482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73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51,553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129805</xdr:rowOff>
    </xdr:from>
    <xdr:to>
      <xdr:col>55</xdr:col>
      <xdr:colOff>88900</xdr:colOff>
      <xdr:row>69</xdr:row>
      <xdr:rowOff>129805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1959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26445</xdr:rowOff>
    </xdr:from>
    <xdr:to>
      <xdr:col>55</xdr:col>
      <xdr:colOff>0</xdr:colOff>
      <xdr:row>77</xdr:row>
      <xdr:rowOff>72819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228095"/>
          <a:ext cx="838200" cy="46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169122</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027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146245</xdr:rowOff>
    </xdr:from>
    <xdr:to>
      <xdr:col>55</xdr:col>
      <xdr:colOff>50800</xdr:colOff>
      <xdr:row>77</xdr:row>
      <xdr:rowOff>76395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176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99075</xdr:rowOff>
    </xdr:from>
    <xdr:to>
      <xdr:col>50</xdr:col>
      <xdr:colOff>114300</xdr:colOff>
      <xdr:row>77</xdr:row>
      <xdr:rowOff>72819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129275"/>
          <a:ext cx="889000" cy="14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131158</xdr:rowOff>
    </xdr:from>
    <xdr:to>
      <xdr:col>50</xdr:col>
      <xdr:colOff>165100</xdr:colOff>
      <xdr:row>77</xdr:row>
      <xdr:rowOff>61308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16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77836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293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44766</xdr:rowOff>
    </xdr:from>
    <xdr:to>
      <xdr:col>45</xdr:col>
      <xdr:colOff>177800</xdr:colOff>
      <xdr:row>76</xdr:row>
      <xdr:rowOff>99075</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074966"/>
          <a:ext cx="889000" cy="5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80834</xdr:rowOff>
    </xdr:from>
    <xdr:to>
      <xdr:col>46</xdr:col>
      <xdr:colOff>38100</xdr:colOff>
      <xdr:row>77</xdr:row>
      <xdr:rowOff>10984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111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2111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20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44766</xdr:rowOff>
    </xdr:from>
    <xdr:to>
      <xdr:col>41</xdr:col>
      <xdr:colOff>50800</xdr:colOff>
      <xdr:row>76</xdr:row>
      <xdr:rowOff>151391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074966"/>
          <a:ext cx="889000" cy="10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10914</xdr:rowOff>
    </xdr:from>
    <xdr:to>
      <xdr:col>41</xdr:col>
      <xdr:colOff>101600</xdr:colOff>
      <xdr:row>76</xdr:row>
      <xdr:rowOff>112514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04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103641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133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89650</xdr:rowOff>
    </xdr:from>
    <xdr:to>
      <xdr:col>36</xdr:col>
      <xdr:colOff>165100</xdr:colOff>
      <xdr:row>77</xdr:row>
      <xdr:rowOff>19800</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11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36328</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289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147095</xdr:rowOff>
    </xdr:from>
    <xdr:to>
      <xdr:col>55</xdr:col>
      <xdr:colOff>50800</xdr:colOff>
      <xdr:row>77</xdr:row>
      <xdr:rowOff>77245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177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125522</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15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22019</xdr:rowOff>
    </xdr:from>
    <xdr:to>
      <xdr:col>50</xdr:col>
      <xdr:colOff>165100</xdr:colOff>
      <xdr:row>77</xdr:row>
      <xdr:rowOff>123619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223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114746</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31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48275</xdr:rowOff>
    </xdr:from>
    <xdr:to>
      <xdr:col>46</xdr:col>
      <xdr:colOff>38100</xdr:colOff>
      <xdr:row>76</xdr:row>
      <xdr:rowOff>149875</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07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166402</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285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165416</xdr:rowOff>
    </xdr:from>
    <xdr:to>
      <xdr:col>41</xdr:col>
      <xdr:colOff>101600</xdr:colOff>
      <xdr:row>76</xdr:row>
      <xdr:rowOff>95566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02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112092</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2799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100591</xdr:rowOff>
    </xdr:from>
    <xdr:to>
      <xdr:col>36</xdr:col>
      <xdr:colOff>165100</xdr:colOff>
      <xdr:row>77</xdr:row>
      <xdr:rowOff>30741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130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21868</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322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120089</xdr:rowOff>
    </xdr:from>
    <xdr:to>
      <xdr:col>54</xdr:col>
      <xdr:colOff>189865</xdr:colOff>
      <xdr:row>99</xdr:row>
      <xdr:rowOff>15357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550589"/>
          <a:ext cx="1270" cy="1438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19184</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99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15357</xdr:rowOff>
    </xdr:from>
    <xdr:to>
      <xdr:col>55</xdr:col>
      <xdr:colOff>88900</xdr:colOff>
      <xdr:row>99</xdr:row>
      <xdr:rowOff>15357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98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66766</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325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113,201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120089</xdr:rowOff>
    </xdr:from>
    <xdr:to>
      <xdr:col>55</xdr:col>
      <xdr:colOff>88900</xdr:colOff>
      <xdr:row>90</xdr:row>
      <xdr:rowOff>120089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550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111435</xdr:rowOff>
    </xdr:from>
    <xdr:to>
      <xdr:col>55</xdr:col>
      <xdr:colOff>0</xdr:colOff>
      <xdr:row>98</xdr:row>
      <xdr:rowOff>119698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6913535"/>
          <a:ext cx="838200" cy="8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129689</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4174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106812</xdr:rowOff>
    </xdr:from>
    <xdr:to>
      <xdr:col>55</xdr:col>
      <xdr:colOff>50800</xdr:colOff>
      <xdr:row>97</xdr:row>
      <xdr:rowOff>36962</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56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79366</xdr:rowOff>
    </xdr:from>
    <xdr:to>
      <xdr:col>50</xdr:col>
      <xdr:colOff>114300</xdr:colOff>
      <xdr:row>98</xdr:row>
      <xdr:rowOff>119698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750300" y="16881466"/>
          <a:ext cx="889000" cy="4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155325</xdr:rowOff>
    </xdr:from>
    <xdr:to>
      <xdr:col>50</xdr:col>
      <xdr:colOff>165100</xdr:colOff>
      <xdr:row>97</xdr:row>
      <xdr:rowOff>85475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102002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389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46611</xdr:rowOff>
    </xdr:from>
    <xdr:to>
      <xdr:col>45</xdr:col>
      <xdr:colOff>177800</xdr:colOff>
      <xdr:row>98</xdr:row>
      <xdr:rowOff>79366</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7861300" y="16848711"/>
          <a:ext cx="889000" cy="3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163440</xdr:rowOff>
    </xdr:from>
    <xdr:to>
      <xdr:col>46</xdr:col>
      <xdr:colOff>38100</xdr:colOff>
      <xdr:row>97</xdr:row>
      <xdr:rowOff>93590</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62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110117</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39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26477</xdr:rowOff>
    </xdr:from>
    <xdr:to>
      <xdr:col>41</xdr:col>
      <xdr:colOff>50800</xdr:colOff>
      <xdr:row>98</xdr:row>
      <xdr:rowOff>46611</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828577"/>
          <a:ext cx="889000" cy="2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3338</xdr:rowOff>
    </xdr:from>
    <xdr:to>
      <xdr:col>41</xdr:col>
      <xdr:colOff>101600</xdr:colOff>
      <xdr:row>97</xdr:row>
      <xdr:rowOff>104938</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63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121465</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40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16303</xdr:rowOff>
    </xdr:from>
    <xdr:to>
      <xdr:col>36</xdr:col>
      <xdr:colOff>165100</xdr:colOff>
      <xdr:row>97</xdr:row>
      <xdr:rowOff>117903</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64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134430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422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60635</xdr:rowOff>
    </xdr:from>
    <xdr:to>
      <xdr:col>55</xdr:col>
      <xdr:colOff>50800</xdr:colOff>
      <xdr:row>98</xdr:row>
      <xdr:rowOff>162235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86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147012</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77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68898</xdr:rowOff>
    </xdr:from>
    <xdr:to>
      <xdr:col>50</xdr:col>
      <xdr:colOff>165100</xdr:colOff>
      <xdr:row>98</xdr:row>
      <xdr:rowOff>170498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87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161625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963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28566</xdr:rowOff>
    </xdr:from>
    <xdr:to>
      <xdr:col>46</xdr:col>
      <xdr:colOff>38100</xdr:colOff>
      <xdr:row>98</xdr:row>
      <xdr:rowOff>130166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83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121293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923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167261</xdr:rowOff>
    </xdr:from>
    <xdr:to>
      <xdr:col>41</xdr:col>
      <xdr:colOff>101600</xdr:colOff>
      <xdr:row>98</xdr:row>
      <xdr:rowOff>97411</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79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88538</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89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147127</xdr:rowOff>
    </xdr:from>
    <xdr:to>
      <xdr:col>36</xdr:col>
      <xdr:colOff>165100</xdr:colOff>
      <xdr:row>98</xdr:row>
      <xdr:rowOff>77277</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777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68404</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870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116611</xdr:rowOff>
    </xdr:from>
    <xdr:to>
      <xdr:col>85</xdr:col>
      <xdr:colOff>126364</xdr:colOff>
      <xdr:row>38</xdr:row>
      <xdr:rowOff>54752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603011"/>
          <a:ext cx="1269" cy="96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58579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573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54752</xdr:rowOff>
    </xdr:from>
    <xdr:to>
      <xdr:col>86</xdr:col>
      <xdr:colOff>25400</xdr:colOff>
      <xdr:row>38</xdr:row>
      <xdr:rowOff>54752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569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63288</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37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116611</xdr:rowOff>
    </xdr:from>
    <xdr:to>
      <xdr:col>86</xdr:col>
      <xdr:colOff>25400</xdr:colOff>
      <xdr:row>32</xdr:row>
      <xdr:rowOff>116611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60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68697</xdr:rowOff>
    </xdr:from>
    <xdr:to>
      <xdr:col>85</xdr:col>
      <xdr:colOff>127000</xdr:colOff>
      <xdr:row>37</xdr:row>
      <xdr:rowOff>119172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412347"/>
          <a:ext cx="838200" cy="50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88917</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0896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66040</xdr:rowOff>
    </xdr:from>
    <xdr:to>
      <xdr:col>85</xdr:col>
      <xdr:colOff>177800</xdr:colOff>
      <xdr:row>36</xdr:row>
      <xdr:rowOff>167640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3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119172</xdr:rowOff>
    </xdr:from>
    <xdr:to>
      <xdr:col>81</xdr:col>
      <xdr:colOff>50800</xdr:colOff>
      <xdr:row>37</xdr:row>
      <xdr:rowOff>141575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462822"/>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6924</xdr:rowOff>
    </xdr:from>
    <xdr:to>
      <xdr:col>81</xdr:col>
      <xdr:colOff>101600</xdr:colOff>
      <xdr:row>37</xdr:row>
      <xdr:rowOff>108524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5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125051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25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128133</xdr:rowOff>
    </xdr:from>
    <xdr:to>
      <xdr:col>76</xdr:col>
      <xdr:colOff>114300</xdr:colOff>
      <xdr:row>37</xdr:row>
      <xdr:rowOff>141575</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3703300" y="6471783"/>
          <a:ext cx="889000" cy="13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42677</xdr:rowOff>
    </xdr:from>
    <xdr:to>
      <xdr:col>76</xdr:col>
      <xdr:colOff>165100</xdr:colOff>
      <xdr:row>37</xdr:row>
      <xdr:rowOff>144277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38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160804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161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119309</xdr:rowOff>
    </xdr:from>
    <xdr:to>
      <xdr:col>71</xdr:col>
      <xdr:colOff>177800</xdr:colOff>
      <xdr:row>37</xdr:row>
      <xdr:rowOff>128133</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462959"/>
          <a:ext cx="889000" cy="8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42357</xdr:rowOff>
    </xdr:from>
    <xdr:to>
      <xdr:col>72</xdr:col>
      <xdr:colOff>38100</xdr:colOff>
      <xdr:row>37</xdr:row>
      <xdr:rowOff>143957</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8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160484</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16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168910</xdr:rowOff>
    </xdr:from>
    <xdr:to>
      <xdr:col>67</xdr:col>
      <xdr:colOff>101600</xdr:colOff>
      <xdr:row>37</xdr:row>
      <xdr:rowOff>99060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34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115587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16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17897</xdr:rowOff>
    </xdr:from>
    <xdr:to>
      <xdr:col>85</xdr:col>
      <xdr:colOff>177800</xdr:colOff>
      <xdr:row>37</xdr:row>
      <xdr:rowOff>119497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36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167774</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339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68372</xdr:rowOff>
    </xdr:from>
    <xdr:to>
      <xdr:col>81</xdr:col>
      <xdr:colOff>101600</xdr:colOff>
      <xdr:row>37</xdr:row>
      <xdr:rowOff>169972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412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161099</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504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90775</xdr:rowOff>
    </xdr:from>
    <xdr:to>
      <xdr:col>76</xdr:col>
      <xdr:colOff>165100</xdr:colOff>
      <xdr:row>38</xdr:row>
      <xdr:rowOff>20924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43442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12051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527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77333</xdr:rowOff>
    </xdr:from>
    <xdr:to>
      <xdr:col>72</xdr:col>
      <xdr:colOff>38100</xdr:colOff>
      <xdr:row>38</xdr:row>
      <xdr:rowOff>7483</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42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170059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513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68509</xdr:rowOff>
    </xdr:from>
    <xdr:to>
      <xdr:col>67</xdr:col>
      <xdr:colOff>101600</xdr:colOff>
      <xdr:row>37</xdr:row>
      <xdr:rowOff>170109</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41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161236</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504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102232</xdr:rowOff>
    </xdr:from>
    <xdr:to>
      <xdr:col>85</xdr:col>
      <xdr:colOff>126364</xdr:colOff>
      <xdr:row>59</xdr:row>
      <xdr:rowOff>8701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4732"/>
          <a:ext cx="1269" cy="1449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12528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12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8701</xdr:rowOff>
    </xdr:from>
    <xdr:to>
      <xdr:col>86</xdr:col>
      <xdr:colOff>25400</xdr:colOff>
      <xdr:row>59</xdr:row>
      <xdr:rowOff>8701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124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48909</xdr:rowOff>
    </xdr:from>
    <xdr:ext cx="599010"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171,442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102232</xdr:rowOff>
    </xdr:from>
    <xdr:to>
      <xdr:col>86</xdr:col>
      <xdr:colOff>25400</xdr:colOff>
      <xdr:row>50</xdr:row>
      <xdr:rowOff>102232</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3966</xdr:rowOff>
    </xdr:from>
    <xdr:to>
      <xdr:col>85</xdr:col>
      <xdr:colOff>127000</xdr:colOff>
      <xdr:row>58</xdr:row>
      <xdr:rowOff>50916</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776616"/>
          <a:ext cx="838200" cy="218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123650</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724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145223</xdr:rowOff>
    </xdr:from>
    <xdr:to>
      <xdr:col>85</xdr:col>
      <xdr:colOff>177800</xdr:colOff>
      <xdr:row>57</xdr:row>
      <xdr:rowOff>75373</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74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50916</xdr:rowOff>
    </xdr:from>
    <xdr:to>
      <xdr:col>81</xdr:col>
      <xdr:colOff>50800</xdr:colOff>
      <xdr:row>58</xdr:row>
      <xdr:rowOff>90856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995016"/>
          <a:ext cx="889000" cy="39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105043</xdr:rowOff>
    </xdr:from>
    <xdr:to>
      <xdr:col>81</xdr:col>
      <xdr:colOff>101600</xdr:colOff>
      <xdr:row>58</xdr:row>
      <xdr:rowOff>35193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87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51720</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65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21666</xdr:rowOff>
    </xdr:from>
    <xdr:to>
      <xdr:col>76</xdr:col>
      <xdr:colOff>114300</xdr:colOff>
      <xdr:row>58</xdr:row>
      <xdr:rowOff>90856</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3703300" y="9965766"/>
          <a:ext cx="889000" cy="6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127218</xdr:rowOff>
    </xdr:from>
    <xdr:to>
      <xdr:col>76</xdr:col>
      <xdr:colOff>165100</xdr:colOff>
      <xdr:row>58</xdr:row>
      <xdr:rowOff>57368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89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73895</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67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1267</xdr:rowOff>
    </xdr:from>
    <xdr:to>
      <xdr:col>71</xdr:col>
      <xdr:colOff>177800</xdr:colOff>
      <xdr:row>58</xdr:row>
      <xdr:rowOff>21666</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773917"/>
          <a:ext cx="889000" cy="19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14420</xdr:rowOff>
    </xdr:from>
    <xdr:to>
      <xdr:col>72</xdr:col>
      <xdr:colOff>38100</xdr:colOff>
      <xdr:row>58</xdr:row>
      <xdr:rowOff>116020</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95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107147</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1005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106394</xdr:rowOff>
    </xdr:from>
    <xdr:to>
      <xdr:col>67</xdr:col>
      <xdr:colOff>101600</xdr:colOff>
      <xdr:row>58</xdr:row>
      <xdr:rowOff>36544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879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27671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971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124616</xdr:rowOff>
    </xdr:from>
    <xdr:to>
      <xdr:col>85</xdr:col>
      <xdr:colOff>177800</xdr:colOff>
      <xdr:row>57</xdr:row>
      <xdr:rowOff>54766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72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147493</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57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116</xdr:rowOff>
    </xdr:from>
    <xdr:to>
      <xdr:col>81</xdr:col>
      <xdr:colOff>101600</xdr:colOff>
      <xdr:row>58</xdr:row>
      <xdr:rowOff>101716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944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92843</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10036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40056</xdr:rowOff>
    </xdr:from>
    <xdr:to>
      <xdr:col>76</xdr:col>
      <xdr:colOff>165100</xdr:colOff>
      <xdr:row>58</xdr:row>
      <xdr:rowOff>141656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98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132783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10076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142316</xdr:rowOff>
    </xdr:from>
    <xdr:to>
      <xdr:col>72</xdr:col>
      <xdr:colOff>38100</xdr:colOff>
      <xdr:row>58</xdr:row>
      <xdr:rowOff>72466</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914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88993</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69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121917</xdr:rowOff>
    </xdr:from>
    <xdr:to>
      <xdr:col>67</xdr:col>
      <xdr:colOff>101600</xdr:colOff>
      <xdr:row>57</xdr:row>
      <xdr:rowOff>52067</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72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68594</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498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33565</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035065"/>
          <a:ext cx="1269" cy="1608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151692</xdr:rowOff>
    </xdr:from>
    <xdr:ext cx="469744"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81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33565</xdr:rowOff>
    </xdr:from>
    <xdr:to>
      <xdr:col>86</xdr:col>
      <xdr:colOff>25400</xdr:colOff>
      <xdr:row>70</xdr:row>
      <xdr:rowOff>33565</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035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50056</xdr:rowOff>
    </xdr:from>
    <xdr:to>
      <xdr:col>85</xdr:col>
      <xdr:colOff>127000</xdr:colOff>
      <xdr:row>79</xdr:row>
      <xdr:rowOff>73079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5481300" y="13594606"/>
          <a:ext cx="838200" cy="23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36828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2384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13951</xdr:rowOff>
    </xdr:from>
    <xdr:to>
      <xdr:col>85</xdr:col>
      <xdr:colOff>177800</xdr:colOff>
      <xdr:row>78</xdr:row>
      <xdr:rowOff>115551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3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73079</xdr:rowOff>
    </xdr:from>
    <xdr:to>
      <xdr:col>81</xdr:col>
      <xdr:colOff>50800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4592300" y="13617629"/>
          <a:ext cx="889000" cy="25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126293</xdr:rowOff>
    </xdr:from>
    <xdr:to>
      <xdr:col>81</xdr:col>
      <xdr:colOff>101600</xdr:colOff>
      <xdr:row>78</xdr:row>
      <xdr:rowOff>56443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32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72970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10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93816</xdr:rowOff>
    </xdr:from>
    <xdr:to>
      <xdr:col>76</xdr:col>
      <xdr:colOff>114300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638366"/>
          <a:ext cx="889000" cy="5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115188</xdr:rowOff>
    </xdr:from>
    <xdr:to>
      <xdr:col>76</xdr:col>
      <xdr:colOff>165100</xdr:colOff>
      <xdr:row>78</xdr:row>
      <xdr:rowOff>45338</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31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61865</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57428" y="13092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254</xdr:rowOff>
    </xdr:from>
    <xdr:to>
      <xdr:col>71</xdr:col>
      <xdr:colOff>177800</xdr:colOff>
      <xdr:row>79</xdr:row>
      <xdr:rowOff>93816</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2814300" y="13544804"/>
          <a:ext cx="889000" cy="93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102780</xdr:rowOff>
    </xdr:from>
    <xdr:to>
      <xdr:col>72</xdr:col>
      <xdr:colOff>38100</xdr:colOff>
      <xdr:row>79</xdr:row>
      <xdr:rowOff>32930</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7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49457</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4017" y="13251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102780</xdr:rowOff>
    </xdr:from>
    <xdr:to>
      <xdr:col>67</xdr:col>
      <xdr:colOff>101600</xdr:colOff>
      <xdr:row>78</xdr:row>
      <xdr:rowOff>32930</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30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49457</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79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170706</xdr:rowOff>
    </xdr:from>
    <xdr:to>
      <xdr:col>85</xdr:col>
      <xdr:colOff>177800</xdr:colOff>
      <xdr:row>79</xdr:row>
      <xdr:rowOff>100856</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4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85633</xdr:rowOff>
    </xdr:from>
    <xdr:ext cx="378565"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458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22279</xdr:rowOff>
    </xdr:from>
    <xdr:to>
      <xdr:col>81</xdr:col>
      <xdr:colOff>101600</xdr:colOff>
      <xdr:row>79</xdr:row>
      <xdr:rowOff>123879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6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115006</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292017" y="136595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43016</xdr:rowOff>
    </xdr:from>
    <xdr:to>
      <xdr:col>72</xdr:col>
      <xdr:colOff>38100</xdr:colOff>
      <xdr:row>79</xdr:row>
      <xdr:rowOff>144616</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8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135743</xdr:rowOff>
    </xdr:from>
    <xdr:ext cx="313932"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46333" y="136802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120904</xdr:rowOff>
    </xdr:from>
    <xdr:to>
      <xdr:col>67</xdr:col>
      <xdr:colOff>101600</xdr:colOff>
      <xdr:row>79</xdr:row>
      <xdr:rowOff>51054</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49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42181</xdr:rowOff>
    </xdr:from>
    <xdr:ext cx="378565"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25017" y="13586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70014</xdr:rowOff>
    </xdr:from>
    <xdr:to>
      <xdr:col>85</xdr:col>
      <xdr:colOff>126364</xdr:colOff>
      <xdr:row>98</xdr:row>
      <xdr:rowOff>81750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671964"/>
          <a:ext cx="1269" cy="1211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85577</xdr:rowOff>
    </xdr:from>
    <xdr:ext cx="469744"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88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81750</xdr:rowOff>
    </xdr:from>
    <xdr:to>
      <xdr:col>86</xdr:col>
      <xdr:colOff>25400</xdr:colOff>
      <xdr:row>98</xdr:row>
      <xdr:rowOff>81750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883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16691</xdr:rowOff>
    </xdr:from>
    <xdr:ext cx="534377"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44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70014</xdr:rowOff>
    </xdr:from>
    <xdr:to>
      <xdr:col>86</xdr:col>
      <xdr:colOff>25400</xdr:colOff>
      <xdr:row>91</xdr:row>
      <xdr:rowOff>70014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671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104305</xdr:rowOff>
    </xdr:from>
    <xdr:to>
      <xdr:col>85</xdr:col>
      <xdr:colOff>127000</xdr:colOff>
      <xdr:row>93</xdr:row>
      <xdr:rowOff>105429</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5481300" y="16049155"/>
          <a:ext cx="8382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95521</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21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117094</xdr:rowOff>
    </xdr:from>
    <xdr:to>
      <xdr:col>85</xdr:col>
      <xdr:colOff>177800</xdr:colOff>
      <xdr:row>95</xdr:row>
      <xdr:rowOff>47244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23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61309</xdr:rowOff>
    </xdr:from>
    <xdr:to>
      <xdr:col>81</xdr:col>
      <xdr:colOff>50800</xdr:colOff>
      <xdr:row>93</xdr:row>
      <xdr:rowOff>104305</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4592300" y="16006159"/>
          <a:ext cx="889000" cy="42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113379</xdr:rowOff>
    </xdr:from>
    <xdr:to>
      <xdr:col>81</xdr:col>
      <xdr:colOff>101600</xdr:colOff>
      <xdr:row>95</xdr:row>
      <xdr:rowOff>43529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2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34656</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322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43631</xdr:rowOff>
    </xdr:from>
    <xdr:to>
      <xdr:col>76</xdr:col>
      <xdr:colOff>114300</xdr:colOff>
      <xdr:row>93</xdr:row>
      <xdr:rowOff>61309</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3703300" y="15988481"/>
          <a:ext cx="889000" cy="1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112522</xdr:rowOff>
    </xdr:from>
    <xdr:to>
      <xdr:col>76</xdr:col>
      <xdr:colOff>165100</xdr:colOff>
      <xdr:row>95</xdr:row>
      <xdr:rowOff>42672</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228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33799</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32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23152</xdr:rowOff>
    </xdr:from>
    <xdr:to>
      <xdr:col>71</xdr:col>
      <xdr:colOff>177800</xdr:colOff>
      <xdr:row>93</xdr:row>
      <xdr:rowOff>43631</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a:off x="12814300" y="15968002"/>
          <a:ext cx="889000" cy="2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113436</xdr:rowOff>
    </xdr:from>
    <xdr:to>
      <xdr:col>72</xdr:col>
      <xdr:colOff>38100</xdr:colOff>
      <xdr:row>95</xdr:row>
      <xdr:rowOff>43586</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22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34713</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32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157327</xdr:rowOff>
    </xdr:from>
    <xdr:to>
      <xdr:col>67</xdr:col>
      <xdr:colOff>101600</xdr:colOff>
      <xdr:row>95</xdr:row>
      <xdr:rowOff>87477</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27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78604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36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54629</xdr:rowOff>
    </xdr:from>
    <xdr:to>
      <xdr:col>85</xdr:col>
      <xdr:colOff>177800</xdr:colOff>
      <xdr:row>93</xdr:row>
      <xdr:rowOff>156229</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5999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77506</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585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53505</xdr:rowOff>
    </xdr:from>
    <xdr:to>
      <xdr:col>81</xdr:col>
      <xdr:colOff>101600</xdr:colOff>
      <xdr:row>93</xdr:row>
      <xdr:rowOff>155105</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599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182</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577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10509</xdr:rowOff>
    </xdr:from>
    <xdr:to>
      <xdr:col>76</xdr:col>
      <xdr:colOff>165100</xdr:colOff>
      <xdr:row>93</xdr:row>
      <xdr:rowOff>112109</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595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128636</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573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164281</xdr:rowOff>
    </xdr:from>
    <xdr:to>
      <xdr:col>72</xdr:col>
      <xdr:colOff>38100</xdr:colOff>
      <xdr:row>93</xdr:row>
      <xdr:rowOff>94431</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5937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110958</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571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143802</xdr:rowOff>
    </xdr:from>
    <xdr:to>
      <xdr:col>67</xdr:col>
      <xdr:colOff>101600</xdr:colOff>
      <xdr:row>93</xdr:row>
      <xdr:rowOff>73952</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5917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90479</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5692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諸支出金グラフ枠">
          <a:extLst>
            <a:ext uri="{FF2B5EF4-FFF2-40B4-BE49-F238E27FC236}">
              <a16:creationId xmlns:a16="http://schemas.microsoft.com/office/drawing/2014/main" id="{00000000-0008-0000-0700-0000E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25400</xdr:rowOff>
    </xdr:from>
    <xdr:to>
      <xdr:col>116</xdr:col>
      <xdr:colOff>62864</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flipV="1">
          <a:off x="22159595" y="5511800"/>
          <a:ext cx="1269"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9" name="諸支出金最小値テキスト">
          <a:extLst>
            <a:ext uri="{FF2B5EF4-FFF2-40B4-BE49-F238E27FC236}">
              <a16:creationId xmlns:a16="http://schemas.microsoft.com/office/drawing/2014/main" id="{00000000-0008-0000-0700-0000ED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143527</xdr:rowOff>
    </xdr:from>
    <xdr:ext cx="378565" cy="259045"/>
    <xdr:sp macro="" textlink="">
      <xdr:nvSpPr>
        <xdr:cNvPr id="751" name="諸支出金最大値テキスト">
          <a:extLst>
            <a:ext uri="{FF2B5EF4-FFF2-40B4-BE49-F238E27FC236}">
              <a16:creationId xmlns:a16="http://schemas.microsoft.com/office/drawing/2014/main" id="{00000000-0008-0000-0700-0000EF020000}"/>
            </a:ext>
          </a:extLst>
        </xdr:cNvPr>
        <xdr:cNvSpPr txBox="1"/>
      </xdr:nvSpPr>
      <xdr:spPr>
        <a:xfrm>
          <a:off x="22212300" y="5287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25400</xdr:rowOff>
    </xdr:from>
    <xdr:to>
      <xdr:col>116</xdr:col>
      <xdr:colOff>152400</xdr:colOff>
      <xdr:row>32</xdr:row>
      <xdr:rowOff>25400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551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313932" cy="259045"/>
    <xdr:sp macro="" textlink="">
      <xdr:nvSpPr>
        <xdr:cNvPr id="754" name="諸支出金平均値テキスト">
          <a:extLst>
            <a:ext uri="{FF2B5EF4-FFF2-40B4-BE49-F238E27FC236}">
              <a16:creationId xmlns:a16="http://schemas.microsoft.com/office/drawing/2014/main" id="{00000000-0008-0000-0700-0000F2020000}"/>
            </a:ext>
          </a:extLst>
        </xdr:cNvPr>
        <xdr:cNvSpPr txBox="1"/>
      </xdr:nvSpPr>
      <xdr:spPr>
        <a:xfrm>
          <a:off x="22212300" y="640970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166624</xdr:rowOff>
    </xdr:from>
    <xdr:to>
      <xdr:col>112</xdr:col>
      <xdr:colOff>38100</xdr:colOff>
      <xdr:row>37</xdr:row>
      <xdr:rowOff>96774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1272500" y="633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113301</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4017" y="6114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34036</xdr:rowOff>
    </xdr:from>
    <xdr:to>
      <xdr:col>107</xdr:col>
      <xdr:colOff>101600</xdr:colOff>
      <xdr:row>37</xdr:row>
      <xdr:rowOff>135636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0383500" y="637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152163</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77333" y="61529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54610</xdr:rowOff>
    </xdr:from>
    <xdr:to>
      <xdr:col>102</xdr:col>
      <xdr:colOff>165100</xdr:colOff>
      <xdr:row>36</xdr:row>
      <xdr:rowOff>156210</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9494500" y="622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1287</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56017" y="6002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116332</xdr:rowOff>
    </xdr:from>
    <xdr:to>
      <xdr:col>98</xdr:col>
      <xdr:colOff>38100</xdr:colOff>
      <xdr:row>38</xdr:row>
      <xdr:rowOff>46482</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8605500" y="645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63009</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99333" y="62352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73" name="諸支出金該当値テキスト">
          <a:extLst>
            <a:ext uri="{FF2B5EF4-FFF2-40B4-BE49-F238E27FC236}">
              <a16:creationId xmlns:a16="http://schemas.microsoft.com/office/drawing/2014/main" id="{00000000-0008-0000-0700-000005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前年度繰上充用金グラフ枠">
          <a:extLst>
            <a:ext uri="{FF2B5EF4-FFF2-40B4-BE49-F238E27FC236}">
              <a16:creationId xmlns:a16="http://schemas.microsoft.com/office/drawing/2014/main" id="{00000000-0008-0000-07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8" name="前年度繰上充用金最小値テキスト">
          <a:extLst>
            <a:ext uri="{FF2B5EF4-FFF2-40B4-BE49-F238E27FC236}">
              <a16:creationId xmlns:a16="http://schemas.microsoft.com/office/drawing/2014/main" id="{00000000-0008-0000-0700-00001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0" name="前年度繰上充用金最大値テキスト">
          <a:extLst>
            <a:ext uri="{FF2B5EF4-FFF2-40B4-BE49-F238E27FC236}">
              <a16:creationId xmlns:a16="http://schemas.microsoft.com/office/drawing/2014/main" id="{00000000-0008-0000-0700-00002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3" name="前年度繰上充用金平均値テキスト">
          <a:extLst>
            <a:ext uri="{FF2B5EF4-FFF2-40B4-BE49-F238E27FC236}">
              <a16:creationId xmlns:a16="http://schemas.microsoft.com/office/drawing/2014/main" id="{00000000-0008-0000-0700-00002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2" name="前年度繰上充用金該当値テキスト">
          <a:extLst>
            <a:ext uri="{FF2B5EF4-FFF2-40B4-BE49-F238E27FC236}">
              <a16:creationId xmlns:a16="http://schemas.microsoft.com/office/drawing/2014/main" id="{00000000-0008-0000-0700-00003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1" name="正方形/長方形 830">
          <a:extLst>
            <a:ext uri="{FF2B5EF4-FFF2-40B4-BE49-F238E27FC236}">
              <a16:creationId xmlns:a16="http://schemas.microsoft.com/office/drawing/2014/main" id="{00000000-0008-0000-0700-00003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192,318</a:t>
          </a:r>
          <a:r>
            <a:rPr kumimoji="1" lang="ja-JP" altLang="en-US" sz="1300">
              <a:latin typeface="ＭＳ Ｐゴシック" panose="020B0600070205080204" pitchFamily="50" charset="-128"/>
              <a:ea typeface="ＭＳ Ｐゴシック" panose="020B0600070205080204" pitchFamily="50" charset="-128"/>
            </a:rPr>
            <a:t>円となった。前年度から</a:t>
          </a:r>
          <a:r>
            <a:rPr kumimoji="1" lang="en-US" altLang="ja-JP" sz="1300">
              <a:latin typeface="ＭＳ Ｐゴシック" panose="020B0600070205080204" pitchFamily="50" charset="-128"/>
              <a:ea typeface="ＭＳ Ｐゴシック" panose="020B0600070205080204" pitchFamily="50" charset="-128"/>
            </a:rPr>
            <a:t>8.7</a:t>
          </a:r>
          <a:r>
            <a:rPr kumimoji="1" lang="ja-JP" altLang="en-US" sz="1300">
              <a:latin typeface="ＭＳ Ｐゴシック" panose="020B0600070205080204" pitchFamily="50" charset="-128"/>
              <a:ea typeface="ＭＳ Ｐゴシック" panose="020B0600070205080204" pitchFamily="50" charset="-128"/>
            </a:rPr>
            <a:t>％増加し、類似団体内平均値を上回っている。定額減税調整給付金や福祉センター改修工事の増等によるもの。</a:t>
          </a:r>
        </a:p>
        <a:p>
          <a:r>
            <a:rPr kumimoji="1" lang="ja-JP" altLang="en-US" sz="1300">
              <a:latin typeface="ＭＳ Ｐゴシック" panose="020B0600070205080204" pitchFamily="50" charset="-128"/>
              <a:ea typeface="ＭＳ Ｐゴシック" panose="020B0600070205080204" pitchFamily="50" charset="-128"/>
            </a:rPr>
            <a:t>・農業水産業費は、住民一人当たり</a:t>
          </a:r>
          <a:r>
            <a:rPr kumimoji="1" lang="en-US" altLang="ja-JP" sz="1300">
              <a:latin typeface="ＭＳ Ｐゴシック" panose="020B0600070205080204" pitchFamily="50" charset="-128"/>
              <a:ea typeface="ＭＳ Ｐゴシック" panose="020B0600070205080204" pitchFamily="50" charset="-128"/>
            </a:rPr>
            <a:t>34,132</a:t>
          </a:r>
          <a:r>
            <a:rPr kumimoji="1" lang="ja-JP" altLang="en-US" sz="1300">
              <a:latin typeface="ＭＳ Ｐゴシック" panose="020B0600070205080204" pitchFamily="50" charset="-128"/>
              <a:ea typeface="ＭＳ Ｐゴシック" panose="020B0600070205080204" pitchFamily="50" charset="-128"/>
            </a:rPr>
            <a:t>円となった。国営土地改良事業負担金（</a:t>
          </a:r>
          <a:r>
            <a:rPr kumimoji="1" lang="en-US" altLang="ja-JP" sz="1300">
              <a:latin typeface="ＭＳ Ｐゴシック" panose="020B0600070205080204" pitchFamily="50" charset="-128"/>
              <a:ea typeface="ＭＳ Ｐゴシック" panose="020B0600070205080204" pitchFamily="50" charset="-128"/>
            </a:rPr>
            <a:t>13.3</a:t>
          </a:r>
          <a:r>
            <a:rPr kumimoji="1" lang="ja-JP" altLang="en-US" sz="1300">
              <a:latin typeface="ＭＳ Ｐゴシック" panose="020B0600070205080204" pitchFamily="50" charset="-128"/>
              <a:ea typeface="ＭＳ Ｐゴシック" panose="020B0600070205080204" pitchFamily="50" charset="-128"/>
            </a:rPr>
            <a:t>億円）の影響による増等により前年度から大幅に増加したもの。</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29,731</a:t>
          </a:r>
          <a:r>
            <a:rPr kumimoji="1" lang="ja-JP" altLang="en-US" sz="1300">
              <a:latin typeface="ＭＳ Ｐゴシック" panose="020B0600070205080204" pitchFamily="50" charset="-128"/>
              <a:ea typeface="ＭＳ Ｐゴシック" panose="020B0600070205080204" pitchFamily="50" charset="-128"/>
            </a:rPr>
            <a:t>円でとなった。近年は減少傾向であったが前年度から</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％増加した。除雪業務委託料や道路新設改良工事の増等によるもの。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70,219</a:t>
          </a:r>
          <a:r>
            <a:rPr kumimoji="1" lang="ja-JP" altLang="en-US" sz="1300">
              <a:latin typeface="ＭＳ Ｐゴシック" panose="020B0600070205080204" pitchFamily="50" charset="-128"/>
              <a:ea typeface="ＭＳ Ｐゴシック" panose="020B0600070205080204" pitchFamily="50" charset="-128"/>
            </a:rPr>
            <a:t>円となった。前年度から</a:t>
          </a:r>
          <a:r>
            <a:rPr kumimoji="1" lang="en-US" altLang="ja-JP" sz="1300">
              <a:latin typeface="ＭＳ Ｐゴシック" panose="020B0600070205080204" pitchFamily="50" charset="-128"/>
              <a:ea typeface="ＭＳ Ｐゴシック" panose="020B0600070205080204" pitchFamily="50" charset="-128"/>
            </a:rPr>
            <a:t>40.0</a:t>
          </a:r>
          <a:r>
            <a:rPr kumimoji="1" lang="ja-JP" altLang="en-US" sz="1300">
              <a:latin typeface="ＭＳ Ｐゴシック" panose="020B0600070205080204" pitchFamily="50" charset="-128"/>
              <a:ea typeface="ＭＳ Ｐゴシック" panose="020B0600070205080204" pitchFamily="50" charset="-128"/>
            </a:rPr>
            <a:t>％増加し、類似団体内平均値を上回っている。小中学校の大規模改修工事の増や国民スポーツ大会実行委員会運営負担金の増等によるもの。</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財政調整基金残高は、運用益のみを積立した一方で５億円を繰入したため、標準財政規模比は前年度から</a:t>
          </a:r>
          <a:r>
            <a:rPr kumimoji="1" lang="en-US" altLang="ja-JP" sz="1200">
              <a:latin typeface="ＭＳ ゴシック" pitchFamily="49" charset="-128"/>
              <a:ea typeface="ＭＳ ゴシック" pitchFamily="49" charset="-128"/>
            </a:rPr>
            <a:t>1.89</a:t>
          </a:r>
          <a:r>
            <a:rPr kumimoji="1" lang="ja-JP" altLang="en-US" sz="1200">
              <a:latin typeface="ＭＳ ゴシック" pitchFamily="49" charset="-128"/>
              <a:ea typeface="ＭＳ ゴシック" pitchFamily="49" charset="-128"/>
            </a:rPr>
            <a:t>ポイント減少した。</a:t>
          </a:r>
        </a:p>
        <a:p>
          <a:r>
            <a:rPr kumimoji="1" lang="ja-JP" altLang="en-US" sz="1200">
              <a:latin typeface="ＭＳ ゴシック" pitchFamily="49" charset="-128"/>
              <a:ea typeface="ＭＳ ゴシック" pitchFamily="49" charset="-128"/>
            </a:rPr>
            <a:t>　実質収支額は、平成</a:t>
          </a:r>
          <a:r>
            <a:rPr kumimoji="1" lang="en-US" altLang="ja-JP" sz="1200">
              <a:latin typeface="ＭＳ ゴシック" pitchFamily="49" charset="-128"/>
              <a:ea typeface="ＭＳ ゴシック" pitchFamily="49" charset="-128"/>
            </a:rPr>
            <a:t>17</a:t>
          </a:r>
          <a:r>
            <a:rPr kumimoji="1" lang="ja-JP" altLang="en-US" sz="1200">
              <a:latin typeface="ＭＳ ゴシック" pitchFamily="49" charset="-128"/>
              <a:ea typeface="ＭＳ ゴシック" pitchFamily="49" charset="-128"/>
            </a:rPr>
            <a:t>年</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月の合併から今日に至るまで、合併の特例による地方交付税や合併特例事業債等の活用により黒字運営を継続しているが、実質単年度収支は２年連続の赤字となった。</a:t>
          </a:r>
        </a:p>
        <a:p>
          <a:r>
            <a:rPr kumimoji="1" lang="ja-JP" altLang="en-US" sz="1200">
              <a:latin typeface="ＭＳ ゴシック" pitchFamily="49" charset="-128"/>
              <a:ea typeface="ＭＳ ゴシック" pitchFamily="49" charset="-128"/>
            </a:rPr>
            <a:t>　合併特例事業債の発行期限を見据えた中で、事務事業の見直しを含め、健全な財政運営に努める。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滋賀県東近江市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前年度と比較して、水道事業会計、介護保険特別会計、国民健康保険（事業勘定）特別会計、国民健康保険（施設勘定）特別会計、その他会計で黒字額減となった以外は増額となり、全体としては黒字額が増加した。</a:t>
          </a:r>
        </a:p>
        <a:p>
          <a:r>
            <a:rPr kumimoji="1" lang="ja-JP" altLang="en-US" sz="1400">
              <a:latin typeface="ＭＳ ゴシック" pitchFamily="49" charset="-128"/>
              <a:ea typeface="ＭＳ ゴシック" pitchFamily="49" charset="-128"/>
            </a:rPr>
            <a:t>　各会計は黒字となっており実質赤字比率・連結実質赤字比率ともに発生していないが、いずれも厳しい財政状況であることに変わりはなく、一般会計からの繰入金に頼った運営となっている。</a:t>
          </a:r>
        </a:p>
        <a:p>
          <a:r>
            <a:rPr kumimoji="1" lang="ja-JP" altLang="en-US" sz="1400">
              <a:latin typeface="ＭＳ ゴシック" pitchFamily="49" charset="-128"/>
              <a:ea typeface="ＭＳ ゴシック" pitchFamily="49" charset="-128"/>
            </a:rPr>
            <a:t>　今後、合併特例期間が終期を迎え、一般会計においても厳しい財政運営が予想されるため、全会計において健全運営を図る。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59347735</v>
      </c>
      <c r="BO4" s="371"/>
      <c r="BP4" s="371"/>
      <c r="BQ4" s="371"/>
      <c r="BR4" s="371"/>
      <c r="BS4" s="371"/>
      <c r="BT4" s="371"/>
      <c r="BU4" s="372"/>
      <c r="BV4" s="370">
        <v>53058314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4.9000000000000004</v>
      </c>
      <c r="CU4" s="377"/>
      <c r="CV4" s="377"/>
      <c r="CW4" s="377"/>
      <c r="CX4" s="377"/>
      <c r="CY4" s="377"/>
      <c r="CZ4" s="377"/>
      <c r="DA4" s="378"/>
      <c r="DB4" s="376">
        <v>4.9000000000000004</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57374938</v>
      </c>
      <c r="BO5" s="408"/>
      <c r="BP5" s="408"/>
      <c r="BQ5" s="408"/>
      <c r="BR5" s="408"/>
      <c r="BS5" s="408"/>
      <c r="BT5" s="408"/>
      <c r="BU5" s="409"/>
      <c r="BV5" s="407">
        <v>51275948</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88.8</v>
      </c>
      <c r="CU5" s="405"/>
      <c r="CV5" s="405"/>
      <c r="CW5" s="405"/>
      <c r="CX5" s="405"/>
      <c r="CY5" s="405"/>
      <c r="CZ5" s="405"/>
      <c r="DA5" s="406"/>
      <c r="DB5" s="404">
        <v>88.2</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1972797</v>
      </c>
      <c r="BO6" s="408"/>
      <c r="BP6" s="408"/>
      <c r="BQ6" s="408"/>
      <c r="BR6" s="408"/>
      <c r="BS6" s="408"/>
      <c r="BT6" s="408"/>
      <c r="BU6" s="409"/>
      <c r="BV6" s="407">
        <v>1782366</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89.1</v>
      </c>
      <c r="CU6" s="445"/>
      <c r="CV6" s="445"/>
      <c r="CW6" s="445"/>
      <c r="CX6" s="445"/>
      <c r="CY6" s="445"/>
      <c r="CZ6" s="445"/>
      <c r="DA6" s="446"/>
      <c r="DB6" s="444">
        <v>88.9</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402871</v>
      </c>
      <c r="BO7" s="408"/>
      <c r="BP7" s="408"/>
      <c r="BQ7" s="408"/>
      <c r="BR7" s="408"/>
      <c r="BS7" s="408"/>
      <c r="BT7" s="408"/>
      <c r="BU7" s="409"/>
      <c r="BV7" s="407">
        <v>238909</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32100795</v>
      </c>
      <c r="CU7" s="408"/>
      <c r="CV7" s="408"/>
      <c r="CW7" s="408"/>
      <c r="CX7" s="408"/>
      <c r="CY7" s="408"/>
      <c r="CZ7" s="408"/>
      <c r="DA7" s="409"/>
      <c r="DB7" s="407">
        <v>31544854</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1569926</v>
      </c>
      <c r="BO8" s="408"/>
      <c r="BP8" s="408"/>
      <c r="BQ8" s="408"/>
      <c r="BR8" s="408"/>
      <c r="BS8" s="408"/>
      <c r="BT8" s="408"/>
      <c r="BU8" s="409"/>
      <c r="BV8" s="407">
        <v>1543457</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0.6</v>
      </c>
      <c r="CU8" s="448"/>
      <c r="CV8" s="448"/>
      <c r="CW8" s="448"/>
      <c r="CX8" s="448"/>
      <c r="CY8" s="448"/>
      <c r="CZ8" s="448"/>
      <c r="DA8" s="449"/>
      <c r="DB8" s="447">
        <v>0.6</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112819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104</v>
      </c>
      <c r="AV9" s="440"/>
      <c r="AW9" s="440"/>
      <c r="AX9" s="440"/>
      <c r="AY9" s="441" t="s">
        <v>111</v>
      </c>
      <c r="AZ9" s="442"/>
      <c r="BA9" s="442"/>
      <c r="BB9" s="442"/>
      <c r="BC9" s="442"/>
      <c r="BD9" s="442"/>
      <c r="BE9" s="442"/>
      <c r="BF9" s="442"/>
      <c r="BG9" s="442"/>
      <c r="BH9" s="442"/>
      <c r="BI9" s="442"/>
      <c r="BJ9" s="442"/>
      <c r="BK9" s="442"/>
      <c r="BL9" s="442"/>
      <c r="BM9" s="443"/>
      <c r="BN9" s="407">
        <v>26469</v>
      </c>
      <c r="BO9" s="408"/>
      <c r="BP9" s="408"/>
      <c r="BQ9" s="408"/>
      <c r="BR9" s="408"/>
      <c r="BS9" s="408"/>
      <c r="BT9" s="408"/>
      <c r="BU9" s="409"/>
      <c r="BV9" s="407">
        <v>72311</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14.4</v>
      </c>
      <c r="CU9" s="405"/>
      <c r="CV9" s="405"/>
      <c r="CW9" s="405"/>
      <c r="CX9" s="405"/>
      <c r="CY9" s="405"/>
      <c r="CZ9" s="405"/>
      <c r="DA9" s="406"/>
      <c r="DB9" s="404">
        <v>15</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114180</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104</v>
      </c>
      <c r="AV10" s="440"/>
      <c r="AW10" s="440"/>
      <c r="AX10" s="440"/>
      <c r="AY10" s="441" t="s">
        <v>115</v>
      </c>
      <c r="AZ10" s="442"/>
      <c r="BA10" s="442"/>
      <c r="BB10" s="442"/>
      <c r="BC10" s="442"/>
      <c r="BD10" s="442"/>
      <c r="BE10" s="442"/>
      <c r="BF10" s="442"/>
      <c r="BG10" s="442"/>
      <c r="BH10" s="442"/>
      <c r="BI10" s="442"/>
      <c r="BJ10" s="442"/>
      <c r="BK10" s="442"/>
      <c r="BL10" s="442"/>
      <c r="BM10" s="443"/>
      <c r="BN10" s="407">
        <v>11265</v>
      </c>
      <c r="BO10" s="408"/>
      <c r="BP10" s="408"/>
      <c r="BQ10" s="408"/>
      <c r="BR10" s="408"/>
      <c r="BS10" s="408"/>
      <c r="BT10" s="408"/>
      <c r="BU10" s="409"/>
      <c r="BV10" s="407">
        <v>9888</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104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111349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500000</v>
      </c>
      <c r="BO12" s="408"/>
      <c r="BP12" s="408"/>
      <c r="BQ12" s="408"/>
      <c r="BR12" s="408"/>
      <c r="BS12" s="408"/>
      <c r="BT12" s="408"/>
      <c r="BU12" s="409"/>
      <c r="BV12" s="407">
        <v>900000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106412</v>
      </c>
      <c r="S13" s="492"/>
      <c r="T13" s="492"/>
      <c r="U13" s="492"/>
      <c r="V13" s="493"/>
      <c r="W13" s="423" t="s">
        <v>131</v>
      </c>
      <c r="X13" s="424"/>
      <c r="Y13" s="424"/>
      <c r="Z13" s="424"/>
      <c r="AA13" s="424"/>
      <c r="AB13" s="414"/>
      <c r="AC13" s="458">
        <v>2134</v>
      </c>
      <c r="AD13" s="459"/>
      <c r="AE13" s="459"/>
      <c r="AF13" s="459"/>
      <c r="AG13" s="501"/>
      <c r="AH13" s="458">
        <v>2412</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-462266</v>
      </c>
      <c r="BO13" s="408"/>
      <c r="BP13" s="408"/>
      <c r="BQ13" s="408"/>
      <c r="BR13" s="408"/>
      <c r="BS13" s="408"/>
      <c r="BT13" s="408"/>
      <c r="BU13" s="409"/>
      <c r="BV13" s="407">
        <v>-817801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6.6</v>
      </c>
      <c r="CU13" s="405"/>
      <c r="CV13" s="405"/>
      <c r="CW13" s="405"/>
      <c r="CX13" s="405"/>
      <c r="CY13" s="405"/>
      <c r="CZ13" s="405"/>
      <c r="DA13" s="406"/>
      <c r="DB13" s="404">
        <v>6</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112064</v>
      </c>
      <c r="S14" s="492"/>
      <c r="T14" s="492"/>
      <c r="U14" s="492"/>
      <c r="V14" s="493"/>
      <c r="W14" s="397"/>
      <c r="X14" s="398"/>
      <c r="Y14" s="398"/>
      <c r="Z14" s="398"/>
      <c r="AA14" s="398"/>
      <c r="AB14" s="387"/>
      <c r="AC14" s="494">
        <v>4</v>
      </c>
      <c r="AD14" s="495"/>
      <c r="AE14" s="495"/>
      <c r="AF14" s="495"/>
      <c r="AG14" s="496"/>
      <c r="AH14" s="494">
        <v>4.3</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107310</v>
      </c>
      <c r="S15" s="492"/>
      <c r="T15" s="492"/>
      <c r="U15" s="492"/>
      <c r="V15" s="493"/>
      <c r="W15" s="423" t="s">
        <v>137</v>
      </c>
      <c r="X15" s="424"/>
      <c r="Y15" s="424"/>
      <c r="Z15" s="424"/>
      <c r="AA15" s="424"/>
      <c r="AB15" s="414"/>
      <c r="AC15" s="458">
        <v>21979</v>
      </c>
      <c r="AD15" s="459"/>
      <c r="AE15" s="459"/>
      <c r="AF15" s="459"/>
      <c r="AG15" s="501"/>
      <c r="AH15" s="458">
        <v>22910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16350040</v>
      </c>
      <c r="BO15" s="371"/>
      <c r="BP15" s="371"/>
      <c r="BQ15" s="371"/>
      <c r="BR15" s="371"/>
      <c r="BS15" s="371"/>
      <c r="BT15" s="371"/>
      <c r="BU15" s="372"/>
      <c r="BV15" s="370">
        <v>16604850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41.1</v>
      </c>
      <c r="AD16" s="495"/>
      <c r="AE16" s="495"/>
      <c r="AF16" s="495"/>
      <c r="AG16" s="496"/>
      <c r="AH16" s="494">
        <v>41.1</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27592732</v>
      </c>
      <c r="BO16" s="408"/>
      <c r="BP16" s="408"/>
      <c r="BQ16" s="408"/>
      <c r="BR16" s="408"/>
      <c r="BS16" s="408"/>
      <c r="BT16" s="408"/>
      <c r="BU16" s="409"/>
      <c r="BV16" s="407">
        <v>26812808</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29308</v>
      </c>
      <c r="AD17" s="459"/>
      <c r="AE17" s="459"/>
      <c r="AF17" s="459"/>
      <c r="AG17" s="501"/>
      <c r="AH17" s="458">
        <v>30457</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20730000</v>
      </c>
      <c r="BO17" s="408"/>
      <c r="BP17" s="408"/>
      <c r="BQ17" s="408"/>
      <c r="BR17" s="408"/>
      <c r="BS17" s="408"/>
      <c r="BT17" s="408"/>
      <c r="BU17" s="409"/>
      <c r="BV17" s="407">
        <v>21080779</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388.37</v>
      </c>
      <c r="M18" s="531"/>
      <c r="N18" s="531"/>
      <c r="O18" s="531"/>
      <c r="P18" s="531"/>
      <c r="Q18" s="531"/>
      <c r="R18" s="532"/>
      <c r="S18" s="532"/>
      <c r="T18" s="532"/>
      <c r="U18" s="532"/>
      <c r="V18" s="533"/>
      <c r="W18" s="425"/>
      <c r="X18" s="426"/>
      <c r="Y18" s="426"/>
      <c r="Z18" s="426"/>
      <c r="AA18" s="426"/>
      <c r="AB18" s="417"/>
      <c r="AC18" s="534">
        <v>54.9</v>
      </c>
      <c r="AD18" s="535"/>
      <c r="AE18" s="535"/>
      <c r="AF18" s="535"/>
      <c r="AG18" s="536"/>
      <c r="AH18" s="534">
        <v>54.6</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29404192</v>
      </c>
      <c r="BO18" s="408"/>
      <c r="BP18" s="408"/>
      <c r="BQ18" s="408"/>
      <c r="BR18" s="408"/>
      <c r="BS18" s="408"/>
      <c r="BT18" s="408"/>
      <c r="BU18" s="409"/>
      <c r="BV18" s="407">
        <v>27757259</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290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39005293</v>
      </c>
      <c r="BO19" s="408"/>
      <c r="BP19" s="408"/>
      <c r="BQ19" s="408"/>
      <c r="BR19" s="408"/>
      <c r="BS19" s="408"/>
      <c r="BT19" s="408"/>
      <c r="BU19" s="409"/>
      <c r="BV19" s="407">
        <v>37903541</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42899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42608143</v>
      </c>
      <c r="BO22" s="371"/>
      <c r="BP22" s="371"/>
      <c r="BQ22" s="371"/>
      <c r="BR22" s="371"/>
      <c r="BS22" s="371"/>
      <c r="BT22" s="371"/>
      <c r="BU22" s="372"/>
      <c r="BV22" s="370">
        <v>44103787</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17793747</v>
      </c>
      <c r="BO23" s="408"/>
      <c r="BP23" s="408"/>
      <c r="BQ23" s="408"/>
      <c r="BR23" s="408"/>
      <c r="BS23" s="408"/>
      <c r="BT23" s="408"/>
      <c r="BU23" s="409"/>
      <c r="BV23" s="407">
        <v>19577859</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9000</v>
      </c>
      <c r="R24" s="459"/>
      <c r="S24" s="459"/>
      <c r="T24" s="459"/>
      <c r="U24" s="459"/>
      <c r="V24" s="501"/>
      <c r="W24" s="553"/>
      <c r="X24" s="554"/>
      <c r="Y24" s="555"/>
      <c r="Z24" s="457" t="s">
        <v>162</v>
      </c>
      <c r="AA24" s="437"/>
      <c r="AB24" s="437"/>
      <c r="AC24" s="437"/>
      <c r="AD24" s="437"/>
      <c r="AE24" s="437"/>
      <c r="AF24" s="437"/>
      <c r="AG24" s="438"/>
      <c r="AH24" s="458">
        <v>913</v>
      </c>
      <c r="AI24" s="459"/>
      <c r="AJ24" s="459"/>
      <c r="AK24" s="459"/>
      <c r="AL24" s="501"/>
      <c r="AM24" s="458">
        <v>2781911</v>
      </c>
      <c r="AN24" s="459"/>
      <c r="AO24" s="459"/>
      <c r="AP24" s="459"/>
      <c r="AQ24" s="459"/>
      <c r="AR24" s="501"/>
      <c r="AS24" s="458">
        <v>3047</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24745716</v>
      </c>
      <c r="BO24" s="408"/>
      <c r="BP24" s="408"/>
      <c r="BQ24" s="408"/>
      <c r="BR24" s="408"/>
      <c r="BS24" s="408"/>
      <c r="BT24" s="408"/>
      <c r="BU24" s="409"/>
      <c r="BV24" s="407">
        <v>24290635</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7500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13491459</v>
      </c>
      <c r="BO25" s="371"/>
      <c r="BP25" s="371"/>
      <c r="BQ25" s="371"/>
      <c r="BR25" s="371"/>
      <c r="BS25" s="371"/>
      <c r="BT25" s="371"/>
      <c r="BU25" s="372"/>
      <c r="BV25" s="370">
        <v>12429028</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7000</v>
      </c>
      <c r="R26" s="459"/>
      <c r="S26" s="459"/>
      <c r="T26" s="459"/>
      <c r="U26" s="459"/>
      <c r="V26" s="501"/>
      <c r="W26" s="553"/>
      <c r="X26" s="554"/>
      <c r="Y26" s="555"/>
      <c r="Z26" s="457" t="s">
        <v>168</v>
      </c>
      <c r="AA26" s="559"/>
      <c r="AB26" s="559"/>
      <c r="AC26" s="559"/>
      <c r="AD26" s="559"/>
      <c r="AE26" s="559"/>
      <c r="AF26" s="559"/>
      <c r="AG26" s="560"/>
      <c r="AH26" s="458">
        <v>21</v>
      </c>
      <c r="AI26" s="459"/>
      <c r="AJ26" s="459"/>
      <c r="AK26" s="459"/>
      <c r="AL26" s="501"/>
      <c r="AM26" s="458">
        <v>57771</v>
      </c>
      <c r="AN26" s="459"/>
      <c r="AO26" s="459"/>
      <c r="AP26" s="459"/>
      <c r="AQ26" s="459"/>
      <c r="AR26" s="501"/>
      <c r="AS26" s="458">
        <v>2751</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4600</v>
      </c>
      <c r="R27" s="459"/>
      <c r="S27" s="459"/>
      <c r="T27" s="459"/>
      <c r="U27" s="459"/>
      <c r="V27" s="501"/>
      <c r="W27" s="553"/>
      <c r="X27" s="554"/>
      <c r="Y27" s="555"/>
      <c r="Z27" s="457" t="s">
        <v>171</v>
      </c>
      <c r="AA27" s="437"/>
      <c r="AB27" s="437"/>
      <c r="AC27" s="437"/>
      <c r="AD27" s="437"/>
      <c r="AE27" s="437"/>
      <c r="AF27" s="437"/>
      <c r="AG27" s="438"/>
      <c r="AH27" s="458">
        <v>41</v>
      </c>
      <c r="AI27" s="459"/>
      <c r="AJ27" s="459"/>
      <c r="AK27" s="459"/>
      <c r="AL27" s="501"/>
      <c r="AM27" s="458">
        <v>143462</v>
      </c>
      <c r="AN27" s="459"/>
      <c r="AO27" s="459"/>
      <c r="AP27" s="459"/>
      <c r="AQ27" s="459"/>
      <c r="AR27" s="501"/>
      <c r="AS27" s="458">
        <v>3499</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1491774</v>
      </c>
      <c r="BO27" s="527"/>
      <c r="BP27" s="527"/>
      <c r="BQ27" s="527"/>
      <c r="BR27" s="527"/>
      <c r="BS27" s="527"/>
      <c r="BT27" s="527"/>
      <c r="BU27" s="528"/>
      <c r="BV27" s="526">
        <v>1487535</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3900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6215196</v>
      </c>
      <c r="BO28" s="371"/>
      <c r="BP28" s="371"/>
      <c r="BQ28" s="371"/>
      <c r="BR28" s="371"/>
      <c r="BS28" s="371"/>
      <c r="BT28" s="371"/>
      <c r="BU28" s="372"/>
      <c r="BV28" s="370">
        <v>6703931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23</v>
      </c>
      <c r="M29" s="459"/>
      <c r="N29" s="459"/>
      <c r="O29" s="459"/>
      <c r="P29" s="501"/>
      <c r="Q29" s="458">
        <v>3700</v>
      </c>
      <c r="R29" s="459"/>
      <c r="S29" s="459"/>
      <c r="T29" s="459"/>
      <c r="U29" s="459"/>
      <c r="V29" s="501"/>
      <c r="W29" s="556"/>
      <c r="X29" s="557"/>
      <c r="Y29" s="558"/>
      <c r="Z29" s="457" t="s">
        <v>177</v>
      </c>
      <c r="AA29" s="437"/>
      <c r="AB29" s="437"/>
      <c r="AC29" s="437"/>
      <c r="AD29" s="437"/>
      <c r="AE29" s="437"/>
      <c r="AF29" s="437"/>
      <c r="AG29" s="438"/>
      <c r="AH29" s="458">
        <v>954</v>
      </c>
      <c r="AI29" s="459"/>
      <c r="AJ29" s="459"/>
      <c r="AK29" s="459"/>
      <c r="AL29" s="501"/>
      <c r="AM29" s="458">
        <v>2925373</v>
      </c>
      <c r="AN29" s="459"/>
      <c r="AO29" s="459"/>
      <c r="AP29" s="459"/>
      <c r="AQ29" s="459"/>
      <c r="AR29" s="501"/>
      <c r="AS29" s="458">
        <v>3066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6007224</v>
      </c>
      <c r="BO29" s="408"/>
      <c r="BP29" s="408"/>
      <c r="BQ29" s="408"/>
      <c r="BR29" s="408"/>
      <c r="BS29" s="408"/>
      <c r="BT29" s="408"/>
      <c r="BU29" s="409"/>
      <c r="BV29" s="407">
        <v>6196812</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100.3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13861502</v>
      </c>
      <c r="BO30" s="527"/>
      <c r="BP30" s="527"/>
      <c r="BQ30" s="527"/>
      <c r="BR30" s="527"/>
      <c r="BS30" s="527"/>
      <c r="BT30" s="527"/>
      <c r="BU30" s="528"/>
      <c r="BV30" s="526">
        <v>13557057</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国民健康保険（事業勘定）特別会計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IF('各会計、関係団体の財政状況及び健全化判断比率'!B32="","",'各会計、関係団体の財政状況及び健全化判断比率'!B32)</f>
        <v>水道事業会計</v>
      </c>
      <c r="AP34" s="598"/>
      <c r="AQ34" s="598"/>
      <c r="AR34" s="598"/>
      <c r="AS34" s="598"/>
      <c r="AT34" s="598"/>
      <c r="AU34" s="598"/>
      <c r="AV34" s="598"/>
      <c r="AW34" s="598"/>
      <c r="AX34" s="598"/>
      <c r="AY34" s="598"/>
      <c r="AZ34" s="598"/>
      <c r="BA34" s="598"/>
      <c r="BB34" s="598"/>
      <c r="BC34" s="598"/>
      <c r="BD34" s="169"/>
      <c r="BE34" s="597">
        <f>IF(BG34="","",MAX(C34:D43,U34:V43,AM34:AN43)+1)</f>
        <v>9</v>
      </c>
      <c r="BF34" s="597"/>
      <c r="BG34" s="598" t="str">
        <f>IF('各会計、関係団体の財政状況及び健全化判断比率'!B35="","",'各会計、関係団体の財政状況及び健全化判断比率'!B35)</f>
        <v>公設地方卸売市場特別会計</v>
      </c>
      <c r="BH34" s="598"/>
      <c r="BI34" s="598"/>
      <c r="BJ34" s="598"/>
      <c r="BK34" s="598"/>
      <c r="BL34" s="598"/>
      <c r="BM34" s="598"/>
      <c r="BN34" s="598"/>
      <c r="BO34" s="598"/>
      <c r="BP34" s="598"/>
      <c r="BQ34" s="598"/>
      <c r="BR34" s="598"/>
      <c r="BS34" s="598"/>
      <c r="BT34" s="598"/>
      <c r="BU34" s="598"/>
      <c r="BV34" s="169"/>
      <c r="BW34" s="597">
        <f>IF(BY34="","",MAX(C34:D43,U34:V43,AM34:AN43,BE34:BF43)+1)</f>
        <v>10</v>
      </c>
      <c r="BX34" s="597"/>
      <c r="BY34" s="598" t="str">
        <f>IF('各会計、関係団体の財政状況及び健全化判断比率'!B68="","",'各会計、関係団体の財政状況及び健全化判断比率'!B68)</f>
        <v>東近江行政組合（一般会計）</v>
      </c>
      <c r="BZ34" s="598"/>
      <c r="CA34" s="598"/>
      <c r="CB34" s="598"/>
      <c r="CC34" s="598"/>
      <c r="CD34" s="598"/>
      <c r="CE34" s="598"/>
      <c r="CF34" s="598"/>
      <c r="CG34" s="598"/>
      <c r="CH34" s="598"/>
      <c r="CI34" s="598"/>
      <c r="CJ34" s="598"/>
      <c r="CK34" s="598"/>
      <c r="CL34" s="598"/>
      <c r="CM34" s="598"/>
      <c r="CN34" s="169"/>
      <c r="CO34" s="597">
        <f>IF(CQ34="","",MAX(C34:D43,U34:V43,AM34:AN43,BE34:BF43,BW34:BX43)+1)</f>
        <v>19</v>
      </c>
      <c r="CP34" s="597"/>
      <c r="CQ34" s="598" t="str">
        <f>IF('各会計、関係団体の財政状況及び健全化判断比率'!BS7="","",'各会計、関係団体の財政状況及び健全化判断比率'!BS7)</f>
        <v>愛の田園振興公社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国民健康保険（施設勘定）特別会計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IF('各会計、関係団体の財政状況及び健全化判断比率'!B33="","",'各会計、関係団体の財政状況及び健全化判断比率'!B33)</f>
        <v>病院事業会計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11</v>
      </c>
      <c r="BX35" s="597"/>
      <c r="BY35" s="598" t="str">
        <f>IF('各会計、関係団体の財政状況及び健全化判断比率'!B69="","",'各会計、関係団体の財政状況及び健全化判断比率'!B69)</f>
        <v>東近江行政組合（救急医療特別会計）</v>
      </c>
      <c r="BZ35" s="598"/>
      <c r="CA35" s="598"/>
      <c r="CB35" s="598"/>
      <c r="CC35" s="598"/>
      <c r="CD35" s="598"/>
      <c r="CE35" s="598"/>
      <c r="CF35" s="598"/>
      <c r="CG35" s="598"/>
      <c r="CH35" s="598"/>
      <c r="CI35" s="598"/>
      <c r="CJ35" s="598"/>
      <c r="CK35" s="598"/>
      <c r="CL35" s="598"/>
      <c r="CM35" s="598"/>
      <c r="CN35" s="169"/>
      <c r="CO35" s="597">
        <f t="shared" ref="CO35:CO43" si="3">IF(CQ35="","",CO34+1)</f>
        <v>20</v>
      </c>
      <c r="CP35" s="597"/>
      <c r="CQ35" s="598" t="str">
        <f>IF('各会計、関係団体の財政状況及び健全化判断比率'!BS8="","",'各会計、関係団体の財政状況及び健全化判断比率'!BS8)</f>
        <v>東近江市土地開発公社</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69"/>
      <c r="AM36" s="597">
        <f t="shared" si="0"/>
        <v>8</v>
      </c>
      <c r="AN36" s="597"/>
      <c r="AO36" s="598" t="str">
        <f>IF('各会計、関係団体の財政状況及び健全化判断比率'!B34="","",'各会計、関係団体の財政状況及び健全化判断比率'!B34)</f>
        <v>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12</v>
      </c>
      <c r="BX36" s="597"/>
      <c r="BY36" s="598" t="str">
        <f>IF('各会計、関係団体の財政状況及び健全化判断比率'!B70="","",'各会計、関係団体の財政状況及び健全化判断比率'!B70)</f>
        <v>八日市布引ライフ組合</v>
      </c>
      <c r="BZ36" s="598"/>
      <c r="CA36" s="598"/>
      <c r="CB36" s="598"/>
      <c r="CC36" s="598"/>
      <c r="CD36" s="598"/>
      <c r="CE36" s="598"/>
      <c r="CF36" s="598"/>
      <c r="CG36" s="598"/>
      <c r="CH36" s="598"/>
      <c r="CI36" s="598"/>
      <c r="CJ36" s="598"/>
      <c r="CK36" s="598"/>
      <c r="CL36" s="598"/>
      <c r="CM36" s="598"/>
      <c r="CN36" s="169"/>
      <c r="CO36" s="597">
        <f t="shared" si="3"/>
        <v>21</v>
      </c>
      <c r="CP36" s="597"/>
      <c r="CQ36" s="598" t="str">
        <f>IF('各会計、関係団体の財政状況及び健全化判断比率'!BS9="","",'各会計、関係団体の財政状況及び健全化判断比率'!BS9)</f>
        <v>東近江市地域振興事業団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5</v>
      </c>
      <c r="V37" s="597"/>
      <c r="W37" s="598" t="str">
        <f>IF('各会計、関係団体の財政状況及び健全化判断比率'!B31="","",'各会計、関係団体の財政状況及び健全化判断比率'!B31)</f>
        <v>後期高齢者医療特別会計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13</v>
      </c>
      <c r="BX37" s="597"/>
      <c r="BY37" s="598" t="str">
        <f>IF('各会計、関係団体の財政状況及び健全化判断比率'!B71="","",'各会計、関係団体の財政状況及び健全化判断比率'!B71)</f>
        <v>中部清掃組合</v>
      </c>
      <c r="BZ37" s="598"/>
      <c r="CA37" s="598"/>
      <c r="CB37" s="598"/>
      <c r="CC37" s="598"/>
      <c r="CD37" s="598"/>
      <c r="CE37" s="598"/>
      <c r="CF37" s="598"/>
      <c r="CG37" s="598"/>
      <c r="CH37" s="598"/>
      <c r="CI37" s="598"/>
      <c r="CJ37" s="598"/>
      <c r="CK37" s="598"/>
      <c r="CL37" s="598"/>
      <c r="CM37" s="598"/>
      <c r="CN37" s="169"/>
      <c r="CO37" s="597">
        <f t="shared" si="3"/>
        <v>22</v>
      </c>
      <c r="CP37" s="597"/>
      <c r="CQ37" s="598" t="str">
        <f>IF('各会計、関係団体の財政状況及び健全化判断比率'!BS10="","",'各会計、関係団体の財政状況及び健全化判断比率'!BS10)</f>
        <v>東近江ケーブルネットワーク</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14</v>
      </c>
      <c r="BX38" s="597"/>
      <c r="BY38" s="598" t="str">
        <f>IF('各会計、関係団体の財政状況及び健全化判断比率'!B72="","",'各会計、関係団体の財政状況及び健全化判断比率'!B72)</f>
        <v>愛知郡広域行政組合（一般会計）</v>
      </c>
      <c r="BZ38" s="598"/>
      <c r="CA38" s="598"/>
      <c r="CB38" s="598"/>
      <c r="CC38" s="598"/>
      <c r="CD38" s="598"/>
      <c r="CE38" s="598"/>
      <c r="CF38" s="598"/>
      <c r="CG38" s="598"/>
      <c r="CH38" s="598"/>
      <c r="CI38" s="598"/>
      <c r="CJ38" s="598"/>
      <c r="CK38" s="598"/>
      <c r="CL38" s="598"/>
      <c r="CM38" s="598"/>
      <c r="CN38" s="169"/>
      <c r="CO38" s="597">
        <f t="shared" si="3"/>
        <v>23</v>
      </c>
      <c r="CP38" s="597"/>
      <c r="CQ38" s="598" t="str">
        <f>IF('各会計、関係団体の財政状況及び健全化判断比率'!BS11="","",'各会計、関係団体の財政状況及び健全化判断比率'!BS11)</f>
        <v>東近江あぐりステーション</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15</v>
      </c>
      <c r="BX39" s="597"/>
      <c r="BY39" s="598" t="str">
        <f>IF('各会計、関係団体の財政状況及び健全化判断比率'!B73="","",'各会計、関係団体の財政状況及び健全化判断比率'!B73)</f>
        <v>愛知郡広域行政組合（水道事業会計）</v>
      </c>
      <c r="BZ39" s="598"/>
      <c r="CA39" s="598"/>
      <c r="CB39" s="598"/>
      <c r="CC39" s="598"/>
      <c r="CD39" s="598"/>
      <c r="CE39" s="598"/>
      <c r="CF39" s="598"/>
      <c r="CG39" s="598"/>
      <c r="CH39" s="598"/>
      <c r="CI39" s="598"/>
      <c r="CJ39" s="598"/>
      <c r="CK39" s="598"/>
      <c r="CL39" s="598"/>
      <c r="CM39" s="598"/>
      <c r="CN39" s="169"/>
      <c r="CO39" s="597">
        <f t="shared" si="3"/>
        <v>24</v>
      </c>
      <c r="CP39" s="597"/>
      <c r="CQ39" s="598" t="str">
        <f>IF('各会計、関係団体の財政状況及び健全化判断比率'!BS12="","",'各会計、関係団体の財政状況及び健全化判断比率'!BS12)</f>
        <v>いろは</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16</v>
      </c>
      <c r="BX40" s="597"/>
      <c r="BY40" s="598" t="str">
        <f>IF('各会計、関係団体の財政状況及び健全化判断比率'!B74="","",'各会計、関係団体の財政状況及び健全化判断比率'!B74)</f>
        <v>滋賀県市町村職員研修センター</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17</v>
      </c>
      <c r="BX41" s="597"/>
      <c r="BY41" s="598" t="str">
        <f>IF('各会計、関係団体の財政状況及び健全化判断比率'!B75="","",'各会計、関係団体の財政状況及び健全化判断比率'!B75)</f>
        <v>滋賀県後期高齢者医療広域連合（一般会計）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18</v>
      </c>
      <c r="BX42" s="597"/>
      <c r="BY42" s="598" t="str">
        <f>IF('各会計、関係団体の財政状況及び健全化判断比率'!B76="","",'各会計、関係団体の財政状況及び健全化判断比率'!B76)</f>
        <v>滋賀県後期高齢者医療広域連合（後期高齢者医療特別会計）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LFhrPb6mbkaKS5Eww1z15mh/XiWRJIG+cPyV1EDCy+85yKuIjcIdHkdGhf7eCEj9RIBgDG2BAcBvakchEGFNSw==" saltValue="CtyWmJwe5mX++awuLrQNR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8" zoomScaleSheetLayoutView="100" workbookViewId="0">
      <selection activeCell="J40" sqref="J40"/>
    </sheetView>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54" t="s">
        <v>534</v>
      </c>
      <c r="D34" s="1154"/>
      <c r="E34" s="1155"/>
      <c r="F34" s="32">
        <v>11.97</v>
      </c>
      <c r="G34" s="33">
        <v>12.69</v>
      </c>
      <c r="H34" s="33">
        <v>13.58</v>
      </c>
      <c r="I34" s="33">
        <v>13.61</v>
      </c>
      <c r="J34" s="34">
        <v>12.57</v>
      </c>
      <c r="K34" s="22"/>
      <c r="L34" s="22"/>
      <c r="M34" s="22"/>
      <c r="N34" s="22"/>
      <c r="O34" s="22"/>
      <c r="P34" s="22"/>
    </row>
    <row r="35" spans="1:16" ht="39" customHeight="1" x14ac:dyDescent="0.2">
      <c r="A35" s="22"/>
      <c r="B35" s="35"/>
      <c r="C35" s="1148" t="s">
        <v>535</v>
      </c>
      <c r="D35" s="1149"/>
      <c r="E35" s="1150"/>
      <c r="F35" s="36">
        <v>5.47</v>
      </c>
      <c r="G35" s="37">
        <v>6.72</v>
      </c>
      <c r="H35" s="37">
        <v>4.72</v>
      </c>
      <c r="I35" s="37">
        <v>4.8899999999999997</v>
      </c>
      <c r="J35" s="38">
        <v>4.8899999999999997</v>
      </c>
      <c r="K35" s="22"/>
      <c r="L35" s="22"/>
      <c r="M35" s="22"/>
      <c r="N35" s="22"/>
      <c r="O35" s="22"/>
      <c r="P35" s="22"/>
    </row>
    <row r="36" spans="1:16" ht="39" customHeight="1" x14ac:dyDescent="0.2">
      <c r="A36" s="22"/>
      <c r="B36" s="35"/>
      <c r="C36" s="1148" t="s">
        <v>536</v>
      </c>
      <c r="D36" s="1149"/>
      <c r="E36" s="1150"/>
      <c r="F36" s="36">
        <v>1.07</v>
      </c>
      <c r="G36" s="37">
        <v>1.17</v>
      </c>
      <c r="H36" s="37">
        <v>1.3</v>
      </c>
      <c r="I36" s="37">
        <v>1.46</v>
      </c>
      <c r="J36" s="38">
        <v>2.4700000000000002</v>
      </c>
      <c r="K36" s="22"/>
      <c r="L36" s="22"/>
      <c r="M36" s="22"/>
      <c r="N36" s="22"/>
      <c r="O36" s="22"/>
      <c r="P36" s="22"/>
    </row>
    <row r="37" spans="1:16" ht="39" customHeight="1" x14ac:dyDescent="0.2">
      <c r="A37" s="22"/>
      <c r="B37" s="35"/>
      <c r="C37" s="1148" t="s">
        <v>537</v>
      </c>
      <c r="D37" s="1149"/>
      <c r="E37" s="1150"/>
      <c r="F37" s="36">
        <v>0.09</v>
      </c>
      <c r="G37" s="37">
        <v>0.41</v>
      </c>
      <c r="H37" s="37">
        <v>0.66</v>
      </c>
      <c r="I37" s="37">
        <v>0.59</v>
      </c>
      <c r="J37" s="38">
        <v>0.37</v>
      </c>
      <c r="K37" s="22"/>
      <c r="L37" s="22"/>
      <c r="M37" s="22"/>
      <c r="N37" s="22"/>
      <c r="O37" s="22"/>
      <c r="P37" s="22"/>
    </row>
    <row r="38" spans="1:16" ht="39" customHeight="1" x14ac:dyDescent="0.2">
      <c r="A38" s="22"/>
      <c r="B38" s="35"/>
      <c r="C38" s="1148" t="s">
        <v>538</v>
      </c>
      <c r="D38" s="1149"/>
      <c r="E38" s="1150"/>
      <c r="F38" s="36">
        <v>0.28000000000000003</v>
      </c>
      <c r="G38" s="37">
        <v>0.2</v>
      </c>
      <c r="H38" s="37">
        <v>0.22</v>
      </c>
      <c r="I38" s="37">
        <v>0.23</v>
      </c>
      <c r="J38" s="38">
        <v>0.3</v>
      </c>
      <c r="K38" s="22"/>
      <c r="L38" s="22"/>
      <c r="M38" s="22"/>
      <c r="N38" s="22"/>
      <c r="O38" s="22"/>
      <c r="P38" s="22"/>
    </row>
    <row r="39" spans="1:16" ht="39" customHeight="1" x14ac:dyDescent="0.2">
      <c r="A39" s="22"/>
      <c r="B39" s="35"/>
      <c r="C39" s="1148" t="s">
        <v>539</v>
      </c>
      <c r="D39" s="1149"/>
      <c r="E39" s="1150"/>
      <c r="F39" s="36">
        <v>0.09</v>
      </c>
      <c r="G39" s="37">
        <v>0.1</v>
      </c>
      <c r="H39" s="37">
        <v>0.1</v>
      </c>
      <c r="I39" s="37">
        <v>0.12</v>
      </c>
      <c r="J39" s="38">
        <v>0.15</v>
      </c>
      <c r="K39" s="22"/>
      <c r="L39" s="22"/>
      <c r="M39" s="22"/>
      <c r="N39" s="22"/>
      <c r="O39" s="22"/>
      <c r="P39" s="22"/>
    </row>
    <row r="40" spans="1:16" ht="39" customHeight="1" x14ac:dyDescent="0.2">
      <c r="A40" s="22"/>
      <c r="B40" s="35"/>
      <c r="C40" s="1148" t="s">
        <v>540</v>
      </c>
      <c r="D40" s="1149"/>
      <c r="E40" s="1150"/>
      <c r="F40" s="36">
        <v>0.91</v>
      </c>
      <c r="G40" s="37">
        <v>0.61</v>
      </c>
      <c r="H40" s="37">
        <v>0.16</v>
      </c>
      <c r="I40" s="37">
        <v>0.11</v>
      </c>
      <c r="J40" s="38">
        <v>7.0000000000000007E-2</v>
      </c>
      <c r="K40" s="22"/>
      <c r="L40" s="22"/>
      <c r="M40" s="22"/>
      <c r="N40" s="22"/>
      <c r="O40" s="22"/>
      <c r="P40" s="22"/>
    </row>
    <row r="41" spans="1:16" ht="39" customHeight="1" x14ac:dyDescent="0.2">
      <c r="A41" s="22"/>
      <c r="B41" s="35"/>
      <c r="C41" s="1148" t="s">
        <v>541</v>
      </c>
      <c r="D41" s="1149"/>
      <c r="E41" s="1150"/>
      <c r="F41" s="36">
        <v>0.33</v>
      </c>
      <c r="G41" s="37">
        <v>0.19</v>
      </c>
      <c r="H41" s="37">
        <v>0.09</v>
      </c>
      <c r="I41" s="37">
        <v>0.03</v>
      </c>
      <c r="J41" s="38">
        <v>0.01</v>
      </c>
      <c r="K41" s="22"/>
      <c r="L41" s="22"/>
      <c r="M41" s="22"/>
      <c r="N41" s="22"/>
      <c r="O41" s="22"/>
      <c r="P41" s="22"/>
    </row>
    <row r="42" spans="1:16" ht="39" customHeight="1" x14ac:dyDescent="0.2">
      <c r="A42" s="22"/>
      <c r="B42" s="39"/>
      <c r="C42" s="1148" t="s">
        <v>542</v>
      </c>
      <c r="D42" s="1149"/>
      <c r="E42" s="1150"/>
      <c r="F42" s="36" t="s">
        <v>488</v>
      </c>
      <c r="G42" s="37" t="s">
        <v>488</v>
      </c>
      <c r="H42" s="37" t="s">
        <v>488</v>
      </c>
      <c r="I42" s="37" t="s">
        <v>488</v>
      </c>
      <c r="J42" s="38" t="s">
        <v>488</v>
      </c>
      <c r="K42" s="22"/>
      <c r="L42" s="22"/>
      <c r="M42" s="22"/>
      <c r="N42" s="22"/>
      <c r="O42" s="22"/>
      <c r="P42" s="22"/>
    </row>
    <row r="43" spans="1:16" ht="39" customHeight="1" thickBot="1" x14ac:dyDescent="0.25">
      <c r="A43" s="22"/>
      <c r="B43" s="40"/>
      <c r="C43" s="1151" t="s">
        <v>543</v>
      </c>
      <c r="D43" s="1152"/>
      <c r="E43" s="1153"/>
      <c r="F43" s="41">
        <v>0.01</v>
      </c>
      <c r="G43" s="42">
        <v>0.01</v>
      </c>
      <c r="H43" s="42">
        <v>0.01</v>
      </c>
      <c r="I43" s="42">
        <v>0.14000000000000001</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gwwIV3n1WN9DvpW777mJ+SW3rYriulUeEZtkSoRC654LrZQskoOreP3F0fLaQzVTJYtW/g9BI+nbUKkj3+Uuew==" saltValue="9Mb6uvfKWLYhJoLn2A9Pj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1" zoomScaleSheetLayoutView="55" workbookViewId="0">
      <selection activeCell="S56" sqref="S56"/>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2">
      <c r="A45" s="48"/>
      <c r="B45" s="1156" t="s">
        <v>9</v>
      </c>
      <c r="C45" s="1157"/>
      <c r="D45" s="58"/>
      <c r="E45" s="1162" t="s">
        <v>10</v>
      </c>
      <c r="F45" s="1162"/>
      <c r="G45" s="1162"/>
      <c r="H45" s="1162"/>
      <c r="I45" s="1162"/>
      <c r="J45" s="1163"/>
      <c r="K45" s="59">
        <v>6264</v>
      </c>
      <c r="L45" s="60">
        <v>6107</v>
      </c>
      <c r="M45" s="60">
        <v>5980</v>
      </c>
      <c r="N45" s="60">
        <v>5699</v>
      </c>
      <c r="O45" s="61">
        <v>5656</v>
      </c>
      <c r="P45" s="48"/>
      <c r="Q45" s="48"/>
      <c r="R45" s="48"/>
      <c r="S45" s="48"/>
      <c r="T45" s="48"/>
      <c r="U45" s="48"/>
    </row>
    <row r="46" spans="1:21" ht="30.75" customHeight="1" x14ac:dyDescent="0.2">
      <c r="A46" s="48"/>
      <c r="B46" s="1158"/>
      <c r="C46" s="1159"/>
      <c r="D46" s="62"/>
      <c r="E46" s="1164" t="s">
        <v>11</v>
      </c>
      <c r="F46" s="1164"/>
      <c r="G46" s="1164"/>
      <c r="H46" s="1164"/>
      <c r="I46" s="1164"/>
      <c r="J46" s="1165"/>
      <c r="K46" s="63" t="s">
        <v>488</v>
      </c>
      <c r="L46" s="64" t="s">
        <v>488</v>
      </c>
      <c r="M46" s="64" t="s">
        <v>488</v>
      </c>
      <c r="N46" s="64" t="s">
        <v>488</v>
      </c>
      <c r="O46" s="65" t="s">
        <v>488</v>
      </c>
      <c r="P46" s="48"/>
      <c r="Q46" s="48"/>
      <c r="R46" s="48"/>
      <c r="S46" s="48"/>
      <c r="T46" s="48"/>
      <c r="U46" s="48"/>
    </row>
    <row r="47" spans="1:21" ht="30.75" customHeight="1" x14ac:dyDescent="0.2">
      <c r="A47" s="48"/>
      <c r="B47" s="1158"/>
      <c r="C47" s="1159"/>
      <c r="D47" s="62"/>
      <c r="E47" s="1164" t="s">
        <v>12</v>
      </c>
      <c r="F47" s="1164"/>
      <c r="G47" s="1164"/>
      <c r="H47" s="1164"/>
      <c r="I47" s="1164"/>
      <c r="J47" s="1165"/>
      <c r="K47" s="63" t="s">
        <v>488</v>
      </c>
      <c r="L47" s="64" t="s">
        <v>488</v>
      </c>
      <c r="M47" s="64" t="s">
        <v>488</v>
      </c>
      <c r="N47" s="64" t="s">
        <v>488</v>
      </c>
      <c r="O47" s="65" t="s">
        <v>488</v>
      </c>
      <c r="P47" s="48"/>
      <c r="Q47" s="48"/>
      <c r="R47" s="48"/>
      <c r="S47" s="48"/>
      <c r="T47" s="48"/>
      <c r="U47" s="48"/>
    </row>
    <row r="48" spans="1:21" ht="30.75" customHeight="1" x14ac:dyDescent="0.2">
      <c r="A48" s="48"/>
      <c r="B48" s="1158"/>
      <c r="C48" s="1159"/>
      <c r="D48" s="62"/>
      <c r="E48" s="1164" t="s">
        <v>13</v>
      </c>
      <c r="F48" s="1164"/>
      <c r="G48" s="1164"/>
      <c r="H48" s="1164"/>
      <c r="I48" s="1164"/>
      <c r="J48" s="1165"/>
      <c r="K48" s="63">
        <v>1642</v>
      </c>
      <c r="L48" s="64">
        <v>1613</v>
      </c>
      <c r="M48" s="64">
        <v>1114</v>
      </c>
      <c r="N48" s="64">
        <v>1115</v>
      </c>
      <c r="O48" s="65">
        <v>1173</v>
      </c>
      <c r="P48" s="48"/>
      <c r="Q48" s="48"/>
      <c r="R48" s="48"/>
      <c r="S48" s="48"/>
      <c r="T48" s="48"/>
      <c r="U48" s="48"/>
    </row>
    <row r="49" spans="1:21" ht="30.75" customHeight="1" x14ac:dyDescent="0.2">
      <c r="A49" s="48"/>
      <c r="B49" s="1158"/>
      <c r="C49" s="1159"/>
      <c r="D49" s="62"/>
      <c r="E49" s="1164" t="s">
        <v>14</v>
      </c>
      <c r="F49" s="1164"/>
      <c r="G49" s="1164"/>
      <c r="H49" s="1164"/>
      <c r="I49" s="1164"/>
      <c r="J49" s="1165"/>
      <c r="K49" s="63">
        <v>527</v>
      </c>
      <c r="L49" s="64">
        <v>356</v>
      </c>
      <c r="M49" s="64">
        <v>109</v>
      </c>
      <c r="N49" s="64">
        <v>111</v>
      </c>
      <c r="O49" s="65">
        <v>98</v>
      </c>
      <c r="P49" s="48"/>
      <c r="Q49" s="48"/>
      <c r="R49" s="48"/>
      <c r="S49" s="48"/>
      <c r="T49" s="48"/>
      <c r="U49" s="48"/>
    </row>
    <row r="50" spans="1:21" ht="30.75" customHeight="1" x14ac:dyDescent="0.2">
      <c r="A50" s="48"/>
      <c r="B50" s="1158"/>
      <c r="C50" s="1159"/>
      <c r="D50" s="62"/>
      <c r="E50" s="1164" t="s">
        <v>15</v>
      </c>
      <c r="F50" s="1164"/>
      <c r="G50" s="1164"/>
      <c r="H50" s="1164"/>
      <c r="I50" s="1164"/>
      <c r="J50" s="1165"/>
      <c r="K50" s="63">
        <v>14</v>
      </c>
      <c r="L50" s="64">
        <v>8</v>
      </c>
      <c r="M50" s="64">
        <v>7</v>
      </c>
      <c r="N50" s="64">
        <v>3</v>
      </c>
      <c r="O50" s="65">
        <v>1329</v>
      </c>
      <c r="P50" s="48"/>
      <c r="Q50" s="48"/>
      <c r="R50" s="48"/>
      <c r="S50" s="48"/>
      <c r="T50" s="48"/>
      <c r="U50" s="48"/>
    </row>
    <row r="51" spans="1:21" ht="30.75" customHeight="1" x14ac:dyDescent="0.2">
      <c r="A51" s="48"/>
      <c r="B51" s="1160"/>
      <c r="C51" s="1161"/>
      <c r="D51" s="66"/>
      <c r="E51" s="1164" t="s">
        <v>16</v>
      </c>
      <c r="F51" s="1164"/>
      <c r="G51" s="1164"/>
      <c r="H51" s="1164"/>
      <c r="I51" s="1164"/>
      <c r="J51" s="1165"/>
      <c r="K51" s="63" t="s">
        <v>488</v>
      </c>
      <c r="L51" s="64" t="s">
        <v>488</v>
      </c>
      <c r="M51" s="64" t="s">
        <v>488</v>
      </c>
      <c r="N51" s="64" t="s">
        <v>488</v>
      </c>
      <c r="O51" s="65" t="s">
        <v>488</v>
      </c>
      <c r="P51" s="48"/>
      <c r="Q51" s="48"/>
      <c r="R51" s="48"/>
      <c r="S51" s="48"/>
      <c r="T51" s="48"/>
      <c r="U51" s="48"/>
    </row>
    <row r="52" spans="1:21" ht="30.75" customHeight="1" x14ac:dyDescent="0.2">
      <c r="A52" s="48"/>
      <c r="B52" s="1166" t="s">
        <v>17</v>
      </c>
      <c r="C52" s="1167"/>
      <c r="D52" s="66"/>
      <c r="E52" s="1164" t="s">
        <v>18</v>
      </c>
      <c r="F52" s="1164"/>
      <c r="G52" s="1164"/>
      <c r="H52" s="1164"/>
      <c r="I52" s="1164"/>
      <c r="J52" s="1165"/>
      <c r="K52" s="63">
        <v>6272</v>
      </c>
      <c r="L52" s="64">
        <v>5964</v>
      </c>
      <c r="M52" s="64">
        <v>5909</v>
      </c>
      <c r="N52" s="64">
        <v>5667</v>
      </c>
      <c r="O52" s="65">
        <v>5606</v>
      </c>
      <c r="P52" s="48"/>
      <c r="Q52" s="48"/>
      <c r="R52" s="48"/>
      <c r="S52" s="48"/>
      <c r="T52" s="48"/>
      <c r="U52" s="48"/>
    </row>
    <row r="53" spans="1:21" ht="30.75" customHeight="1" thickBot="1" x14ac:dyDescent="0.25">
      <c r="A53" s="48"/>
      <c r="B53" s="1168" t="s">
        <v>19</v>
      </c>
      <c r="C53" s="1169"/>
      <c r="D53" s="67"/>
      <c r="E53" s="1170" t="s">
        <v>20</v>
      </c>
      <c r="F53" s="1170"/>
      <c r="G53" s="1170"/>
      <c r="H53" s="1170"/>
      <c r="I53" s="1170"/>
      <c r="J53" s="1171"/>
      <c r="K53" s="68">
        <v>2175</v>
      </c>
      <c r="L53" s="69">
        <v>2120</v>
      </c>
      <c r="M53" s="69">
        <v>1301</v>
      </c>
      <c r="N53" s="69">
        <v>1261</v>
      </c>
      <c r="O53" s="70">
        <v>2650</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2">
      <c r="B58" s="1172" t="s">
        <v>24</v>
      </c>
      <c r="C58" s="1173"/>
      <c r="D58" s="1178" t="s">
        <v>25</v>
      </c>
      <c r="E58" s="1179"/>
      <c r="F58" s="1179"/>
      <c r="G58" s="1179"/>
      <c r="H58" s="1179"/>
      <c r="I58" s="1179"/>
      <c r="J58" s="1180"/>
      <c r="K58" s="83" t="s">
        <v>488</v>
      </c>
      <c r="L58" s="84" t="s">
        <v>488</v>
      </c>
      <c r="M58" s="84" t="s">
        <v>488</v>
      </c>
      <c r="N58" s="84" t="s">
        <v>488</v>
      </c>
      <c r="O58" s="85" t="s">
        <v>488</v>
      </c>
    </row>
    <row r="59" spans="1:21" ht="31.5" customHeight="1" x14ac:dyDescent="0.2">
      <c r="B59" s="1174"/>
      <c r="C59" s="1175"/>
      <c r="D59" s="1181" t="s">
        <v>26</v>
      </c>
      <c r="E59" s="1182"/>
      <c r="F59" s="1182"/>
      <c r="G59" s="1182"/>
      <c r="H59" s="1182"/>
      <c r="I59" s="1182"/>
      <c r="J59" s="1183"/>
      <c r="K59" s="86" t="s">
        <v>488</v>
      </c>
      <c r="L59" s="87" t="s">
        <v>488</v>
      </c>
      <c r="M59" s="87" t="s">
        <v>488</v>
      </c>
      <c r="N59" s="87" t="s">
        <v>488</v>
      </c>
      <c r="O59" s="88" t="s">
        <v>488</v>
      </c>
    </row>
    <row r="60" spans="1:21" ht="31.5" customHeight="1" thickBot="1" x14ac:dyDescent="0.25">
      <c r="B60" s="1176"/>
      <c r="C60" s="1177"/>
      <c r="D60" s="1184" t="s">
        <v>27</v>
      </c>
      <c r="E60" s="1185"/>
      <c r="F60" s="1185"/>
      <c r="G60" s="1185"/>
      <c r="H60" s="1185"/>
      <c r="I60" s="1185"/>
      <c r="J60" s="1186"/>
      <c r="K60" s="89" t="s">
        <v>488</v>
      </c>
      <c r="L60" s="90" t="s">
        <v>488</v>
      </c>
      <c r="M60" s="90" t="s">
        <v>488</v>
      </c>
      <c r="N60" s="90" t="s">
        <v>488</v>
      </c>
      <c r="O60" s="91" t="s">
        <v>488</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BhPYJanQovi/3+kcwOggfANxR+vbIBMZ1aS34ShrwLGpoS2DeM2OmRiRB+m7Z4VezBLzH/601H7D2338EtYGjQ==" saltValue="zARnT5CblCJH6XPZ/7Iqf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49"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5" zoomScale="90" zoomScaleNormal="90" zoomScaleSheetLayoutView="100" workbookViewId="0">
      <selection activeCell="M49" sqref="M49"/>
    </sheetView>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527</v>
      </c>
      <c r="J40" s="103" t="s">
        <v>528</v>
      </c>
      <c r="K40" s="103" t="s">
        <v>529</v>
      </c>
      <c r="L40" s="103" t="s">
        <v>530</v>
      </c>
      <c r="M40" s="104" t="s">
        <v>531</v>
      </c>
    </row>
    <row r="41" spans="2:13" ht="27.75" customHeight="1" x14ac:dyDescent="0.2">
      <c r="B41" s="1187" t="s">
        <v>30</v>
      </c>
      <c r="C41" s="1188"/>
      <c r="D41" s="105"/>
      <c r="E41" s="1193" t="s">
        <v>31</v>
      </c>
      <c r="F41" s="1193"/>
      <c r="G41" s="1193"/>
      <c r="H41" s="1194"/>
      <c r="I41" s="343">
        <v>54280</v>
      </c>
      <c r="J41" s="344">
        <v>52116</v>
      </c>
      <c r="K41" s="344">
        <v>48094</v>
      </c>
      <c r="L41" s="344">
        <v>44104</v>
      </c>
      <c r="M41" s="345">
        <v>42608</v>
      </c>
    </row>
    <row r="42" spans="2:13" ht="27.75" customHeight="1" x14ac:dyDescent="0.2">
      <c r="B42" s="1189"/>
      <c r="C42" s="1190"/>
      <c r="D42" s="106"/>
      <c r="E42" s="1195" t="s">
        <v>32</v>
      </c>
      <c r="F42" s="1195"/>
      <c r="G42" s="1195"/>
      <c r="H42" s="1196"/>
      <c r="I42" s="346">
        <v>1405</v>
      </c>
      <c r="J42" s="347">
        <v>1398</v>
      </c>
      <c r="K42" s="347">
        <v>1283</v>
      </c>
      <c r="L42" s="347">
        <v>1338</v>
      </c>
      <c r="M42" s="348">
        <v>9</v>
      </c>
    </row>
    <row r="43" spans="2:13" ht="27.75" customHeight="1" x14ac:dyDescent="0.2">
      <c r="B43" s="1189"/>
      <c r="C43" s="1190"/>
      <c r="D43" s="106"/>
      <c r="E43" s="1195" t="s">
        <v>33</v>
      </c>
      <c r="F43" s="1195"/>
      <c r="G43" s="1195"/>
      <c r="H43" s="1196"/>
      <c r="I43" s="346">
        <v>13950</v>
      </c>
      <c r="J43" s="347">
        <v>12956</v>
      </c>
      <c r="K43" s="347">
        <v>10855</v>
      </c>
      <c r="L43" s="347">
        <v>8889</v>
      </c>
      <c r="M43" s="348">
        <v>6326</v>
      </c>
    </row>
    <row r="44" spans="2:13" ht="27.75" customHeight="1" x14ac:dyDescent="0.2">
      <c r="B44" s="1189"/>
      <c r="C44" s="1190"/>
      <c r="D44" s="106"/>
      <c r="E44" s="1195" t="s">
        <v>34</v>
      </c>
      <c r="F44" s="1195"/>
      <c r="G44" s="1195"/>
      <c r="H44" s="1196"/>
      <c r="I44" s="346">
        <v>992</v>
      </c>
      <c r="J44" s="347">
        <v>696</v>
      </c>
      <c r="K44" s="347">
        <v>588</v>
      </c>
      <c r="L44" s="347">
        <v>576</v>
      </c>
      <c r="M44" s="348">
        <v>639</v>
      </c>
    </row>
    <row r="45" spans="2:13" ht="27.75" customHeight="1" x14ac:dyDescent="0.2">
      <c r="B45" s="1189"/>
      <c r="C45" s="1190"/>
      <c r="D45" s="106"/>
      <c r="E45" s="1195" t="s">
        <v>35</v>
      </c>
      <c r="F45" s="1195"/>
      <c r="G45" s="1195"/>
      <c r="H45" s="1196"/>
      <c r="I45" s="346">
        <v>6018</v>
      </c>
      <c r="J45" s="347">
        <v>5936</v>
      </c>
      <c r="K45" s="347">
        <v>5791</v>
      </c>
      <c r="L45" s="347">
        <v>5933</v>
      </c>
      <c r="M45" s="348">
        <v>5925</v>
      </c>
    </row>
    <row r="46" spans="2:13" ht="27.75" customHeight="1" x14ac:dyDescent="0.2">
      <c r="B46" s="1189"/>
      <c r="C46" s="1190"/>
      <c r="D46" s="107"/>
      <c r="E46" s="1195" t="s">
        <v>36</v>
      </c>
      <c r="F46" s="1195"/>
      <c r="G46" s="1195"/>
      <c r="H46" s="1196"/>
      <c r="I46" s="346">
        <v>155</v>
      </c>
      <c r="J46" s="347">
        <v>155</v>
      </c>
      <c r="K46" s="347">
        <v>155</v>
      </c>
      <c r="L46" s="347">
        <v>156</v>
      </c>
      <c r="M46" s="348">
        <v>155</v>
      </c>
    </row>
    <row r="47" spans="2:13" ht="27.75" customHeight="1" x14ac:dyDescent="0.2">
      <c r="B47" s="1189"/>
      <c r="C47" s="1190"/>
      <c r="D47" s="108"/>
      <c r="E47" s="1197" t="s">
        <v>37</v>
      </c>
      <c r="F47" s="1198"/>
      <c r="G47" s="1198"/>
      <c r="H47" s="1199"/>
      <c r="I47" s="346" t="s">
        <v>488</v>
      </c>
      <c r="J47" s="347" t="s">
        <v>488</v>
      </c>
      <c r="K47" s="347" t="s">
        <v>488</v>
      </c>
      <c r="L47" s="347" t="s">
        <v>488</v>
      </c>
      <c r="M47" s="348" t="s">
        <v>488</v>
      </c>
    </row>
    <row r="48" spans="2:13" ht="27.75" customHeight="1" x14ac:dyDescent="0.2">
      <c r="B48" s="1189"/>
      <c r="C48" s="1190"/>
      <c r="D48" s="106"/>
      <c r="E48" s="1195" t="s">
        <v>38</v>
      </c>
      <c r="F48" s="1195"/>
      <c r="G48" s="1195"/>
      <c r="H48" s="1196"/>
      <c r="I48" s="346" t="s">
        <v>488</v>
      </c>
      <c r="J48" s="347" t="s">
        <v>488</v>
      </c>
      <c r="K48" s="347" t="s">
        <v>488</v>
      </c>
      <c r="L48" s="347" t="s">
        <v>488</v>
      </c>
      <c r="M48" s="348" t="s">
        <v>488</v>
      </c>
    </row>
    <row r="49" spans="2:13" ht="27.75" customHeight="1" x14ac:dyDescent="0.2">
      <c r="B49" s="1191"/>
      <c r="C49" s="1192"/>
      <c r="D49" s="106"/>
      <c r="E49" s="1195" t="s">
        <v>39</v>
      </c>
      <c r="F49" s="1195"/>
      <c r="G49" s="1195"/>
      <c r="H49" s="1196"/>
      <c r="I49" s="346" t="s">
        <v>488</v>
      </c>
      <c r="J49" s="347" t="s">
        <v>488</v>
      </c>
      <c r="K49" s="347" t="s">
        <v>488</v>
      </c>
      <c r="L49" s="347" t="s">
        <v>488</v>
      </c>
      <c r="M49" s="348" t="s">
        <v>488</v>
      </c>
    </row>
    <row r="50" spans="2:13" ht="27.75" customHeight="1" x14ac:dyDescent="0.2">
      <c r="B50" s="1200" t="s">
        <v>40</v>
      </c>
      <c r="C50" s="1201"/>
      <c r="D50" s="109"/>
      <c r="E50" s="1195" t="s">
        <v>41</v>
      </c>
      <c r="F50" s="1195"/>
      <c r="G50" s="1195"/>
      <c r="H50" s="1196"/>
      <c r="I50" s="346">
        <v>22355</v>
      </c>
      <c r="J50" s="347">
        <v>23826</v>
      </c>
      <c r="K50" s="347">
        <v>25421</v>
      </c>
      <c r="L50" s="347">
        <v>24617</v>
      </c>
      <c r="M50" s="348">
        <v>24048</v>
      </c>
    </row>
    <row r="51" spans="2:13" ht="27.75" customHeight="1" x14ac:dyDescent="0.2">
      <c r="B51" s="1189"/>
      <c r="C51" s="1190"/>
      <c r="D51" s="106"/>
      <c r="E51" s="1195" t="s">
        <v>42</v>
      </c>
      <c r="F51" s="1195"/>
      <c r="G51" s="1195"/>
      <c r="H51" s="1196"/>
      <c r="I51" s="346">
        <v>1918</v>
      </c>
      <c r="J51" s="347">
        <v>1993</v>
      </c>
      <c r="K51" s="347">
        <v>2015</v>
      </c>
      <c r="L51" s="347">
        <v>1825</v>
      </c>
      <c r="M51" s="348">
        <v>1748</v>
      </c>
    </row>
    <row r="52" spans="2:13" ht="27.75" customHeight="1" x14ac:dyDescent="0.2">
      <c r="B52" s="1191"/>
      <c r="C52" s="1192"/>
      <c r="D52" s="106"/>
      <c r="E52" s="1195" t="s">
        <v>43</v>
      </c>
      <c r="F52" s="1195"/>
      <c r="G52" s="1195"/>
      <c r="H52" s="1196"/>
      <c r="I52" s="346">
        <v>60921</v>
      </c>
      <c r="J52" s="347">
        <v>58222</v>
      </c>
      <c r="K52" s="347">
        <v>54237</v>
      </c>
      <c r="L52" s="347">
        <v>50517</v>
      </c>
      <c r="M52" s="348">
        <v>47783</v>
      </c>
    </row>
    <row r="53" spans="2:13" ht="27.75" customHeight="1" thickBot="1" x14ac:dyDescent="0.25">
      <c r="B53" s="1202" t="s">
        <v>19</v>
      </c>
      <c r="C53" s="1203"/>
      <c r="D53" s="110"/>
      <c r="E53" s="1204" t="s">
        <v>44</v>
      </c>
      <c r="F53" s="1204"/>
      <c r="G53" s="1204"/>
      <c r="H53" s="1205"/>
      <c r="I53" s="349">
        <v>-8395</v>
      </c>
      <c r="J53" s="350">
        <v>-10783</v>
      </c>
      <c r="K53" s="350">
        <v>-14908</v>
      </c>
      <c r="L53" s="350">
        <v>-15963</v>
      </c>
      <c r="M53" s="351">
        <v>-17916</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YGNiBHykobrjhwWq7IXPF3oHOTtWa2hWXbfWQX4A5lRj1if+I2u/jGZq/g1V6fspuTJO6wLGuw0AY3o7hjU9Q==" saltValue="Ck+bMMmTqGcCs2Igl5TEV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38" zoomScale="70" zoomScaleNormal="70" zoomScaleSheetLayoutView="100" workbookViewId="0">
      <selection activeCell="C58" sqref="C58:E58"/>
    </sheetView>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529</v>
      </c>
      <c r="G54" s="119" t="s">
        <v>530</v>
      </c>
      <c r="H54" s="120" t="s">
        <v>531</v>
      </c>
    </row>
    <row r="55" spans="2:8" ht="52.5" customHeight="1" x14ac:dyDescent="0.2">
      <c r="B55" s="121"/>
      <c r="C55" s="1214" t="s">
        <v>46</v>
      </c>
      <c r="D55" s="1214"/>
      <c r="E55" s="1215"/>
      <c r="F55" s="352">
        <v>7594</v>
      </c>
      <c r="G55" s="352">
        <v>6704</v>
      </c>
      <c r="H55" s="353">
        <v>6215</v>
      </c>
    </row>
    <row r="56" spans="2:8" ht="52.5" customHeight="1" x14ac:dyDescent="0.2">
      <c r="B56" s="122"/>
      <c r="C56" s="1216" t="s">
        <v>47</v>
      </c>
      <c r="D56" s="1216"/>
      <c r="E56" s="1217"/>
      <c r="F56" s="354">
        <v>6388</v>
      </c>
      <c r="G56" s="354">
        <v>6197</v>
      </c>
      <c r="H56" s="355">
        <v>6007</v>
      </c>
    </row>
    <row r="57" spans="2:8" ht="53.25" customHeight="1" x14ac:dyDescent="0.2">
      <c r="B57" s="122"/>
      <c r="C57" s="1218" t="s">
        <v>48</v>
      </c>
      <c r="D57" s="1218"/>
      <c r="E57" s="1219"/>
      <c r="F57" s="356">
        <v>13065</v>
      </c>
      <c r="G57" s="356">
        <v>13557</v>
      </c>
      <c r="H57" s="357">
        <v>13862</v>
      </c>
    </row>
    <row r="58" spans="2:8" ht="45.75" customHeight="1" x14ac:dyDescent="0.2">
      <c r="B58" s="123"/>
      <c r="C58" s="1206" t="s">
        <v>565</v>
      </c>
      <c r="D58" s="1207"/>
      <c r="E58" s="1208"/>
      <c r="F58" s="358">
        <v>4210</v>
      </c>
      <c r="G58" s="358">
        <v>4216</v>
      </c>
      <c r="H58" s="359">
        <v>4223</v>
      </c>
    </row>
    <row r="59" spans="2:8" ht="45.75" customHeight="1" x14ac:dyDescent="0.2">
      <c r="B59" s="123"/>
      <c r="C59" s="1206" t="s">
        <v>566</v>
      </c>
      <c r="D59" s="1207"/>
      <c r="E59" s="1208"/>
      <c r="F59" s="358">
        <v>3441</v>
      </c>
      <c r="G59" s="358">
        <v>3464</v>
      </c>
      <c r="H59" s="359">
        <v>3463</v>
      </c>
    </row>
    <row r="60" spans="2:8" ht="45.75" customHeight="1" x14ac:dyDescent="0.2">
      <c r="B60" s="123"/>
      <c r="C60" s="1206" t="s">
        <v>567</v>
      </c>
      <c r="D60" s="1207"/>
      <c r="E60" s="1208"/>
      <c r="F60" s="358">
        <v>3082</v>
      </c>
      <c r="G60" s="358">
        <v>3086</v>
      </c>
      <c r="H60" s="359">
        <v>3098</v>
      </c>
    </row>
    <row r="61" spans="2:8" ht="45.75" customHeight="1" x14ac:dyDescent="0.2">
      <c r="B61" s="123"/>
      <c r="C61" s="1206" t="s">
        <v>568</v>
      </c>
      <c r="D61" s="1207"/>
      <c r="E61" s="1208"/>
      <c r="F61" s="358">
        <v>619</v>
      </c>
      <c r="G61" s="358">
        <v>1070</v>
      </c>
      <c r="H61" s="359">
        <v>1237</v>
      </c>
    </row>
    <row r="62" spans="2:8" ht="45.75" customHeight="1" thickBot="1" x14ac:dyDescent="0.25">
      <c r="B62" s="124"/>
      <c r="C62" s="1209" t="s">
        <v>569</v>
      </c>
      <c r="D62" s="1210"/>
      <c r="E62" s="1211"/>
      <c r="F62" s="360">
        <v>802</v>
      </c>
      <c r="G62" s="360">
        <v>803</v>
      </c>
      <c r="H62" s="361">
        <v>804</v>
      </c>
    </row>
    <row r="63" spans="2:8" ht="52.5" customHeight="1" thickBot="1" x14ac:dyDescent="0.25">
      <c r="B63" s="125"/>
      <c r="C63" s="1212" t="s">
        <v>49</v>
      </c>
      <c r="D63" s="1212"/>
      <c r="E63" s="1213"/>
      <c r="F63" s="362">
        <v>27047</v>
      </c>
      <c r="G63" s="362">
        <v>26458</v>
      </c>
      <c r="H63" s="363">
        <v>26084</v>
      </c>
    </row>
    <row r="64" spans="2:8" ht="13" x14ac:dyDescent="0.2"/>
  </sheetData>
  <sheetProtection algorithmName="SHA-512" hashValue="Gu6Hm53JaZjnOWhcK8epFHC9bvaxwsNVSomGBVlCnufsE71W8pMD0LtnPxGr/fK8DuDrVSmgjWTOjpa7dP+Aqg==" saltValue="TZ+zy2zBExIC1jiPNIa7Z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526</v>
      </c>
      <c r="G2" s="139"/>
      <c r="H2" s="140"/>
    </row>
    <row r="3" spans="1:8" x14ac:dyDescent="0.2">
      <c r="A3" s="136" t="s">
        <v>519</v>
      </c>
      <c r="B3" s="141"/>
      <c r="C3" s="142"/>
      <c r="D3" s="143">
        <v>57794</v>
      </c>
      <c r="E3" s="144"/>
      <c r="F3" s="145">
        <v>56416</v>
      </c>
      <c r="G3" s="146"/>
      <c r="H3" s="147"/>
    </row>
    <row r="4" spans="1:8" x14ac:dyDescent="0.2">
      <c r="A4" s="148"/>
      <c r="B4" s="149"/>
      <c r="C4" s="150"/>
      <c r="D4" s="151">
        <v>20396</v>
      </c>
      <c r="E4" s="152"/>
      <c r="F4" s="153">
        <v>32623</v>
      </c>
      <c r="G4" s="154"/>
      <c r="H4" s="155"/>
    </row>
    <row r="5" spans="1:8" x14ac:dyDescent="0.2">
      <c r="A5" s="136" t="s">
        <v>521</v>
      </c>
      <c r="B5" s="141"/>
      <c r="C5" s="142"/>
      <c r="D5" s="143">
        <v>41852</v>
      </c>
      <c r="E5" s="144"/>
      <c r="F5" s="145">
        <v>49217</v>
      </c>
      <c r="G5" s="146"/>
      <c r="H5" s="147"/>
    </row>
    <row r="6" spans="1:8" x14ac:dyDescent="0.2">
      <c r="A6" s="148"/>
      <c r="B6" s="149"/>
      <c r="C6" s="150"/>
      <c r="D6" s="151">
        <v>14068</v>
      </c>
      <c r="E6" s="152"/>
      <c r="F6" s="153">
        <v>27232</v>
      </c>
      <c r="G6" s="154"/>
      <c r="H6" s="155"/>
    </row>
    <row r="7" spans="1:8" x14ac:dyDescent="0.2">
      <c r="A7" s="136" t="s">
        <v>522</v>
      </c>
      <c r="B7" s="141"/>
      <c r="C7" s="142"/>
      <c r="D7" s="143">
        <v>31611</v>
      </c>
      <c r="E7" s="144"/>
      <c r="F7" s="145">
        <v>49211</v>
      </c>
      <c r="G7" s="146"/>
      <c r="H7" s="147"/>
    </row>
    <row r="8" spans="1:8" x14ac:dyDescent="0.2">
      <c r="A8" s="148"/>
      <c r="B8" s="149"/>
      <c r="C8" s="150"/>
      <c r="D8" s="151">
        <v>13650</v>
      </c>
      <c r="E8" s="152"/>
      <c r="F8" s="153">
        <v>28367</v>
      </c>
      <c r="G8" s="154"/>
      <c r="H8" s="155"/>
    </row>
    <row r="9" spans="1:8" x14ac:dyDescent="0.2">
      <c r="A9" s="136" t="s">
        <v>523</v>
      </c>
      <c r="B9" s="141"/>
      <c r="C9" s="142"/>
      <c r="D9" s="143">
        <v>32194</v>
      </c>
      <c r="E9" s="144"/>
      <c r="F9" s="145">
        <v>51738</v>
      </c>
      <c r="G9" s="146"/>
      <c r="H9" s="147"/>
    </row>
    <row r="10" spans="1:8" x14ac:dyDescent="0.2">
      <c r="A10" s="148"/>
      <c r="B10" s="149"/>
      <c r="C10" s="150"/>
      <c r="D10" s="151">
        <v>17742</v>
      </c>
      <c r="E10" s="152"/>
      <c r="F10" s="153">
        <v>30360</v>
      </c>
      <c r="G10" s="154"/>
      <c r="H10" s="155"/>
    </row>
    <row r="11" spans="1:8" x14ac:dyDescent="0.2">
      <c r="A11" s="136" t="s">
        <v>524</v>
      </c>
      <c r="B11" s="141"/>
      <c r="C11" s="142"/>
      <c r="D11" s="143">
        <v>61534</v>
      </c>
      <c r="E11" s="144"/>
      <c r="F11" s="145">
        <v>67158</v>
      </c>
      <c r="G11" s="146"/>
      <c r="H11" s="147"/>
    </row>
    <row r="12" spans="1:8" x14ac:dyDescent="0.2">
      <c r="A12" s="148"/>
      <c r="B12" s="149"/>
      <c r="C12" s="156"/>
      <c r="D12" s="151">
        <v>34986</v>
      </c>
      <c r="E12" s="152"/>
      <c r="F12" s="153">
        <v>42077</v>
      </c>
      <c r="G12" s="154"/>
      <c r="H12" s="155"/>
    </row>
    <row r="13" spans="1:8" x14ac:dyDescent="0.2">
      <c r="A13" s="136"/>
      <c r="B13" s="141"/>
      <c r="C13" s="157"/>
      <c r="D13" s="158">
        <v>44997</v>
      </c>
      <c r="E13" s="159"/>
      <c r="F13" s="160">
        <v>54748</v>
      </c>
      <c r="G13" s="161"/>
      <c r="H13" s="147"/>
    </row>
    <row r="14" spans="1:8" x14ac:dyDescent="0.2">
      <c r="A14" s="148"/>
      <c r="B14" s="149"/>
      <c r="C14" s="150"/>
      <c r="D14" s="151">
        <v>20168</v>
      </c>
      <c r="E14" s="152"/>
      <c r="F14" s="153">
        <v>32132</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5.48</v>
      </c>
      <c r="C19" s="162">
        <f>ROUND(VALUE(SUBSTITUTE(実質収支比率等に係る経年分析!G$48,"▲","-")),2)</f>
        <v>6.72</v>
      </c>
      <c r="D19" s="162">
        <f>ROUND(VALUE(SUBSTITUTE(実質収支比率等に係る経年分析!H$48,"▲","-")),2)</f>
        <v>4.72</v>
      </c>
      <c r="E19" s="162">
        <f>ROUND(VALUE(SUBSTITUTE(実質収支比率等に係る経年分析!I$48,"▲","-")),2)</f>
        <v>4.8899999999999997</v>
      </c>
      <c r="F19" s="162">
        <f>ROUND(VALUE(SUBSTITUTE(実質収支比率等に係る経年分析!J$48,"▲","-")),2)</f>
        <v>4.8899999999999997</v>
      </c>
    </row>
    <row r="20" spans="1:11" x14ac:dyDescent="0.2">
      <c r="A20" s="162" t="s">
        <v>53</v>
      </c>
      <c r="B20" s="162">
        <f>ROUND(VALUE(SUBSTITUTE(実質収支比率等に係る経年分析!F$47,"▲","-")),2)</f>
        <v>17.97</v>
      </c>
      <c r="C20" s="162">
        <f>ROUND(VALUE(SUBSTITUTE(実質収支比率等に係る経年分析!G$47,"▲","-")),2)</f>
        <v>19.61</v>
      </c>
      <c r="D20" s="162">
        <f>ROUND(VALUE(SUBSTITUTE(実質収支比率等に係る経年分析!H$47,"▲","-")),2)</f>
        <v>24.39</v>
      </c>
      <c r="E20" s="162">
        <f>ROUND(VALUE(SUBSTITUTE(実質収支比率等に係る経年分析!I$47,"▲","-")),2)</f>
        <v>21.25</v>
      </c>
      <c r="F20" s="162">
        <f>ROUND(VALUE(SUBSTITUTE(実質収支比率等に係る経年分析!J$47,"▲","-")),2)</f>
        <v>19.36</v>
      </c>
    </row>
    <row r="21" spans="1:11" x14ac:dyDescent="0.2">
      <c r="A21" s="162" t="s">
        <v>54</v>
      </c>
      <c r="B21" s="162">
        <f>IF(ISNUMBER(VALUE(SUBSTITUTE(実質収支比率等に係る経年分析!F$49,"▲","-"))),ROUND(VALUE(SUBSTITUTE(実質収支比率等に係る経年分析!F$49,"▲","-")),2),NA())</f>
        <v>0.45</v>
      </c>
      <c r="C21" s="162">
        <f>IF(ISNUMBER(VALUE(SUBSTITUTE(実質収支比率等に係る経年分析!G$49,"▲","-"))),ROUND(VALUE(SUBSTITUTE(実質収支比率等に係る経年分析!G$49,"▲","-")),2),NA())</f>
        <v>3.45</v>
      </c>
      <c r="D21" s="162">
        <f>IF(ISNUMBER(VALUE(SUBSTITUTE(実質収支比率等に係る経年分析!H$49,"▲","-"))),ROUND(VALUE(SUBSTITUTE(実質収支比率等に係る経年分析!H$49,"▲","-")),2),NA())</f>
        <v>2.23</v>
      </c>
      <c r="E21" s="162">
        <f>IF(ISNUMBER(VALUE(SUBSTITUTE(実質収支比率等に係る経年分析!I$49,"▲","-"))),ROUND(VALUE(SUBSTITUTE(実質収支比率等に係る経年分析!I$49,"▲","-")),2),NA())</f>
        <v>-2.59</v>
      </c>
      <c r="F21" s="162">
        <f>IF(ISNUMBER(VALUE(SUBSTITUTE(実質収支比率等に係る経年分析!J$49,"▲","-"))),ROUND(VALUE(SUBSTITUTE(実質収支比率等に係る経年分析!J$49,"▲","-")),2),NA())</f>
        <v>-1.44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0.01</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0.01</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0.14000000000000001</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国民健康保険（施設勘定）特別会計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0.33</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0.19</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0.09</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0.03</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0.01</v>
      </c>
    </row>
    <row r="30" spans="1:11" x14ac:dyDescent="0.2">
      <c r="A30" s="163" t="str">
        <f>IF(連結実質赤字比率に係る赤字・黒字の構成分析!C$40="",NA(),連結実質赤字比率に係る赤字・黒字の構成分析!C$40)</f>
        <v>国民健康保険（事業勘定）特別会計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0.91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0.61</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0.16</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7.0000000000000007E-2</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0.09</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0.15</v>
      </c>
    </row>
    <row r="32" spans="1:11" x14ac:dyDescent="0.2">
      <c r="A32" s="163" t="str">
        <f>IF(連結実質赤字比率に係る赤字・黒字の構成分析!C$38="",NA(),連結実質赤字比率に係る赤字・黒字の構成分析!C$38)</f>
        <v>病院事業会計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0.28000000000000003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0.22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0.23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v>
      </c>
    </row>
    <row r="33" spans="1:16" x14ac:dyDescent="0.2">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0.09</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0.41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0.66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0.59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0.37</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1.07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1.17</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1.3</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1.46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2.4700000000000002</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5.47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6.72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4.72</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4.8899999999999997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4.8899999999999997</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11.97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12.69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13.58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13.61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12.57</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6272</v>
      </c>
      <c r="E42" s="164"/>
      <c r="F42" s="164"/>
      <c r="G42" s="164">
        <f>'実質公債費比率（分子）の構造'!L$52</f>
        <v>5964</v>
      </c>
      <c r="H42" s="164"/>
      <c r="I42" s="164"/>
      <c r="J42" s="164">
        <f>'実質公債費比率（分子）の構造'!M$52</f>
        <v>5909</v>
      </c>
      <c r="K42" s="164"/>
      <c r="L42" s="164"/>
      <c r="M42" s="164">
        <f>'実質公債費比率（分子）の構造'!N$52</f>
        <v>5667</v>
      </c>
      <c r="N42" s="164"/>
      <c r="O42" s="164"/>
      <c r="P42" s="164">
        <f>'実質公債費比率（分子）の構造'!O$52</f>
        <v>5606</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14</v>
      </c>
      <c r="C44" s="164"/>
      <c r="D44" s="164"/>
      <c r="E44" s="164">
        <f>'実質公債費比率（分子）の構造'!L$50</f>
        <v>8</v>
      </c>
      <c r="F44" s="164"/>
      <c r="G44" s="164"/>
      <c r="H44" s="164">
        <f>'実質公債費比率（分子）の構造'!M$50</f>
        <v>7</v>
      </c>
      <c r="I44" s="164"/>
      <c r="J44" s="164"/>
      <c r="K44" s="164">
        <f>'実質公債費比率（分子）の構造'!N$50</f>
        <v>3</v>
      </c>
      <c r="L44" s="164"/>
      <c r="M44" s="164"/>
      <c r="N44" s="164">
        <f>'実質公債費比率（分子）の構造'!O$50</f>
        <v>1329</v>
      </c>
      <c r="O44" s="164"/>
      <c r="P44" s="164"/>
    </row>
    <row r="45" spans="1:16" x14ac:dyDescent="0.2">
      <c r="A45" s="164" t="s">
        <v>63</v>
      </c>
      <c r="B45" s="164">
        <f>'実質公債費比率（分子）の構造'!K$49</f>
        <v>527</v>
      </c>
      <c r="C45" s="164"/>
      <c r="D45" s="164"/>
      <c r="E45" s="164">
        <f>'実質公債費比率（分子）の構造'!L$49</f>
        <v>356</v>
      </c>
      <c r="F45" s="164"/>
      <c r="G45" s="164"/>
      <c r="H45" s="164">
        <f>'実質公債費比率（分子）の構造'!M$49</f>
        <v>109</v>
      </c>
      <c r="I45" s="164"/>
      <c r="J45" s="164"/>
      <c r="K45" s="164">
        <f>'実質公債費比率（分子）の構造'!N$49</f>
        <v>111</v>
      </c>
      <c r="L45" s="164"/>
      <c r="M45" s="164"/>
      <c r="N45" s="164">
        <f>'実質公債費比率（分子）の構造'!O$49</f>
        <v>98</v>
      </c>
      <c r="O45" s="164"/>
      <c r="P45" s="164"/>
    </row>
    <row r="46" spans="1:16" x14ac:dyDescent="0.2">
      <c r="A46" s="164" t="s">
        <v>64</v>
      </c>
      <c r="B46" s="164">
        <f>'実質公債費比率（分子）の構造'!K$48</f>
        <v>1642</v>
      </c>
      <c r="C46" s="164"/>
      <c r="D46" s="164"/>
      <c r="E46" s="164">
        <f>'実質公債費比率（分子）の構造'!L$48</f>
        <v>1613</v>
      </c>
      <c r="F46" s="164"/>
      <c r="G46" s="164"/>
      <c r="H46" s="164">
        <f>'実質公債費比率（分子）の構造'!M$48</f>
        <v>1114</v>
      </c>
      <c r="I46" s="164"/>
      <c r="J46" s="164"/>
      <c r="K46" s="164">
        <f>'実質公債費比率（分子）の構造'!N$48</f>
        <v>1115</v>
      </c>
      <c r="L46" s="164"/>
      <c r="M46" s="164"/>
      <c r="N46" s="164">
        <f>'実質公債費比率（分子）の構造'!O$48</f>
        <v>1173</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6264</v>
      </c>
      <c r="C49" s="164"/>
      <c r="D49" s="164"/>
      <c r="E49" s="164">
        <f>'実質公債費比率（分子）の構造'!L$45</f>
        <v>6107</v>
      </c>
      <c r="F49" s="164"/>
      <c r="G49" s="164"/>
      <c r="H49" s="164">
        <f>'実質公債費比率（分子）の構造'!M$45</f>
        <v>5980</v>
      </c>
      <c r="I49" s="164"/>
      <c r="J49" s="164"/>
      <c r="K49" s="164">
        <f>'実質公債費比率（分子）の構造'!N$45</f>
        <v>5699</v>
      </c>
      <c r="L49" s="164"/>
      <c r="M49" s="164"/>
      <c r="N49" s="164">
        <f>'実質公債費比率（分子）の構造'!O$45</f>
        <v>5656</v>
      </c>
      <c r="O49" s="164"/>
      <c r="P49" s="164"/>
    </row>
    <row r="50" spans="1:16" x14ac:dyDescent="0.2">
      <c r="A50" s="164" t="s">
        <v>67</v>
      </c>
      <c r="B50" s="164" t="e">
        <f>NA()</f>
        <v>#N/A</v>
      </c>
      <c r="C50" s="164">
        <f>IF(ISNUMBER('実質公債費比率（分子）の構造'!K$53),'実質公債費比率（分子）の構造'!K$53,NA())</f>
        <v>2175</v>
      </c>
      <c r="D50" s="164" t="e">
        <f>NA()</f>
        <v>#N/A</v>
      </c>
      <c r="E50" s="164" t="e">
        <f>NA()</f>
        <v>#N/A</v>
      </c>
      <c r="F50" s="164">
        <f>IF(ISNUMBER('実質公債費比率（分子）の構造'!L$53),'実質公債費比率（分子）の構造'!L$53,NA())</f>
        <v>2120</v>
      </c>
      <c r="G50" s="164" t="e">
        <f>NA()</f>
        <v>#N/A</v>
      </c>
      <c r="H50" s="164" t="e">
        <f>NA()</f>
        <v>#N/A</v>
      </c>
      <c r="I50" s="164">
        <f>IF(ISNUMBER('実質公債費比率（分子）の構造'!M$53),'実質公債費比率（分子）の構造'!M$53,NA())</f>
        <v>1301</v>
      </c>
      <c r="J50" s="164" t="e">
        <f>NA()</f>
        <v>#N/A</v>
      </c>
      <c r="K50" s="164" t="e">
        <f>NA()</f>
        <v>#N/A</v>
      </c>
      <c r="L50" s="164">
        <f>IF(ISNUMBER('実質公債費比率（分子）の構造'!N$53),'実質公債費比率（分子）の構造'!N$53,NA())</f>
        <v>1261</v>
      </c>
      <c r="M50" s="164" t="e">
        <f>NA()</f>
        <v>#N/A</v>
      </c>
      <c r="N50" s="164" t="e">
        <f>NA()</f>
        <v>#N/A</v>
      </c>
      <c r="O50" s="164">
        <f>IF(ISNUMBER('実質公債費比率（分子）の構造'!O$53),'実質公債費比率（分子）の構造'!O$53,NA())</f>
        <v>2650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60921</v>
      </c>
      <c r="E56" s="163"/>
      <c r="F56" s="163"/>
      <c r="G56" s="163">
        <f>'将来負担比率（分子）の構造'!J$52</f>
        <v>58222</v>
      </c>
      <c r="H56" s="163"/>
      <c r="I56" s="163"/>
      <c r="J56" s="163">
        <f>'将来負担比率（分子）の構造'!K$52</f>
        <v>54237</v>
      </c>
      <c r="K56" s="163"/>
      <c r="L56" s="163"/>
      <c r="M56" s="163">
        <f>'将来負担比率（分子）の構造'!L$52</f>
        <v>50517</v>
      </c>
      <c r="N56" s="163"/>
      <c r="O56" s="163"/>
      <c r="P56" s="163">
        <f>'将来負担比率（分子）の構造'!M$52</f>
        <v>47783</v>
      </c>
    </row>
    <row r="57" spans="1:16" x14ac:dyDescent="0.2">
      <c r="A57" s="163" t="s">
        <v>42</v>
      </c>
      <c r="B57" s="163"/>
      <c r="C57" s="163"/>
      <c r="D57" s="163">
        <f>'将来負担比率（分子）の構造'!I$51</f>
        <v>1918</v>
      </c>
      <c r="E57" s="163"/>
      <c r="F57" s="163"/>
      <c r="G57" s="163">
        <f>'将来負担比率（分子）の構造'!J$51</f>
        <v>1993</v>
      </c>
      <c r="H57" s="163"/>
      <c r="I57" s="163"/>
      <c r="J57" s="163">
        <f>'将来負担比率（分子）の構造'!K$51</f>
        <v>2015</v>
      </c>
      <c r="K57" s="163"/>
      <c r="L57" s="163"/>
      <c r="M57" s="163">
        <f>'将来負担比率（分子）の構造'!L$51</f>
        <v>1825</v>
      </c>
      <c r="N57" s="163"/>
      <c r="O57" s="163"/>
      <c r="P57" s="163">
        <f>'将来負担比率（分子）の構造'!M$51</f>
        <v>1748</v>
      </c>
    </row>
    <row r="58" spans="1:16" x14ac:dyDescent="0.2">
      <c r="A58" s="163" t="s">
        <v>41</v>
      </c>
      <c r="B58" s="163"/>
      <c r="C58" s="163"/>
      <c r="D58" s="163">
        <f>'将来負担比率（分子）の構造'!I$50</f>
        <v>22355</v>
      </c>
      <c r="E58" s="163"/>
      <c r="F58" s="163"/>
      <c r="G58" s="163">
        <f>'将来負担比率（分子）の構造'!J$50</f>
        <v>23826</v>
      </c>
      <c r="H58" s="163"/>
      <c r="I58" s="163"/>
      <c r="J58" s="163">
        <f>'将来負担比率（分子）の構造'!K$50</f>
        <v>25421</v>
      </c>
      <c r="K58" s="163"/>
      <c r="L58" s="163"/>
      <c r="M58" s="163">
        <f>'将来負担比率（分子）の構造'!L$50</f>
        <v>24617</v>
      </c>
      <c r="N58" s="163"/>
      <c r="O58" s="163"/>
      <c r="P58" s="163">
        <f>'将来負担比率（分子）の構造'!M$50</f>
        <v>24048</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155</v>
      </c>
      <c r="C61" s="163"/>
      <c r="D61" s="163"/>
      <c r="E61" s="163">
        <f>'将来負担比率（分子）の構造'!J$46</f>
        <v>155</v>
      </c>
      <c r="F61" s="163"/>
      <c r="G61" s="163"/>
      <c r="H61" s="163">
        <f>'将来負担比率（分子）の構造'!K$46</f>
        <v>155</v>
      </c>
      <c r="I61" s="163"/>
      <c r="J61" s="163"/>
      <c r="K61" s="163">
        <f>'将来負担比率（分子）の構造'!L$46</f>
        <v>156</v>
      </c>
      <c r="L61" s="163"/>
      <c r="M61" s="163"/>
      <c r="N61" s="163">
        <f>'将来負担比率（分子）の構造'!M$46</f>
        <v>155</v>
      </c>
      <c r="O61" s="163"/>
      <c r="P61" s="163"/>
    </row>
    <row r="62" spans="1:16" x14ac:dyDescent="0.2">
      <c r="A62" s="163" t="s">
        <v>35</v>
      </c>
      <c r="B62" s="163">
        <f>'将来負担比率（分子）の構造'!I$45</f>
        <v>6018</v>
      </c>
      <c r="C62" s="163"/>
      <c r="D62" s="163"/>
      <c r="E62" s="163">
        <f>'将来負担比率（分子）の構造'!J$45</f>
        <v>5936</v>
      </c>
      <c r="F62" s="163"/>
      <c r="G62" s="163"/>
      <c r="H62" s="163">
        <f>'将来負担比率（分子）の構造'!K$45</f>
        <v>5791</v>
      </c>
      <c r="I62" s="163"/>
      <c r="J62" s="163"/>
      <c r="K62" s="163">
        <f>'将来負担比率（分子）の構造'!L$45</f>
        <v>5933</v>
      </c>
      <c r="L62" s="163"/>
      <c r="M62" s="163"/>
      <c r="N62" s="163">
        <f>'将来負担比率（分子）の構造'!M$45</f>
        <v>5925</v>
      </c>
      <c r="O62" s="163"/>
      <c r="P62" s="163"/>
    </row>
    <row r="63" spans="1:16" x14ac:dyDescent="0.2">
      <c r="A63" s="163" t="s">
        <v>34</v>
      </c>
      <c r="B63" s="163">
        <f>'将来負担比率（分子）の構造'!I$44</f>
        <v>992</v>
      </c>
      <c r="C63" s="163"/>
      <c r="D63" s="163"/>
      <c r="E63" s="163">
        <f>'将来負担比率（分子）の構造'!J$44</f>
        <v>696</v>
      </c>
      <c r="F63" s="163"/>
      <c r="G63" s="163"/>
      <c r="H63" s="163">
        <f>'将来負担比率（分子）の構造'!K$44</f>
        <v>588</v>
      </c>
      <c r="I63" s="163"/>
      <c r="J63" s="163"/>
      <c r="K63" s="163">
        <f>'将来負担比率（分子）の構造'!L$44</f>
        <v>576</v>
      </c>
      <c r="L63" s="163"/>
      <c r="M63" s="163"/>
      <c r="N63" s="163">
        <f>'将来負担比率（分子）の構造'!M$44</f>
        <v>639</v>
      </c>
      <c r="O63" s="163"/>
      <c r="P63" s="163"/>
    </row>
    <row r="64" spans="1:16" x14ac:dyDescent="0.2">
      <c r="A64" s="163" t="s">
        <v>33</v>
      </c>
      <c r="B64" s="163">
        <f>'将来負担比率（分子）の構造'!I$43</f>
        <v>13950</v>
      </c>
      <c r="C64" s="163"/>
      <c r="D64" s="163"/>
      <c r="E64" s="163">
        <f>'将来負担比率（分子）の構造'!J$43</f>
        <v>12956</v>
      </c>
      <c r="F64" s="163"/>
      <c r="G64" s="163"/>
      <c r="H64" s="163">
        <f>'将来負担比率（分子）の構造'!K$43</f>
        <v>10855</v>
      </c>
      <c r="I64" s="163"/>
      <c r="J64" s="163"/>
      <c r="K64" s="163">
        <f>'将来負担比率（分子）の構造'!L$43</f>
        <v>8889</v>
      </c>
      <c r="L64" s="163"/>
      <c r="M64" s="163"/>
      <c r="N64" s="163">
        <f>'将来負担比率（分子）の構造'!M$43</f>
        <v>6326</v>
      </c>
      <c r="O64" s="163"/>
      <c r="P64" s="163"/>
    </row>
    <row r="65" spans="1:16" x14ac:dyDescent="0.2">
      <c r="A65" s="163" t="s">
        <v>32</v>
      </c>
      <c r="B65" s="163">
        <f>'将来負担比率（分子）の構造'!I$42</f>
        <v>1405</v>
      </c>
      <c r="C65" s="163"/>
      <c r="D65" s="163"/>
      <c r="E65" s="163">
        <f>'将来負担比率（分子）の構造'!J$42</f>
        <v>1398</v>
      </c>
      <c r="F65" s="163"/>
      <c r="G65" s="163"/>
      <c r="H65" s="163">
        <f>'将来負担比率（分子）の構造'!K$42</f>
        <v>1283</v>
      </c>
      <c r="I65" s="163"/>
      <c r="J65" s="163"/>
      <c r="K65" s="163">
        <f>'将来負担比率（分子）の構造'!L$42</f>
        <v>1338</v>
      </c>
      <c r="L65" s="163"/>
      <c r="M65" s="163"/>
      <c r="N65" s="163">
        <f>'将来負担比率（分子）の構造'!M$42</f>
        <v>9</v>
      </c>
      <c r="O65" s="163"/>
      <c r="P65" s="163"/>
    </row>
    <row r="66" spans="1:16" x14ac:dyDescent="0.2">
      <c r="A66" s="163" t="s">
        <v>31</v>
      </c>
      <c r="B66" s="163">
        <f>'将来負担比率（分子）の構造'!I$41</f>
        <v>54280</v>
      </c>
      <c r="C66" s="163"/>
      <c r="D66" s="163"/>
      <c r="E66" s="163">
        <f>'将来負担比率（分子）の構造'!J$41</f>
        <v>52116</v>
      </c>
      <c r="F66" s="163"/>
      <c r="G66" s="163"/>
      <c r="H66" s="163">
        <f>'将来負担比率（分子）の構造'!K$41</f>
        <v>48094</v>
      </c>
      <c r="I66" s="163"/>
      <c r="J66" s="163"/>
      <c r="K66" s="163">
        <f>'将来負担比率（分子）の構造'!L$41</f>
        <v>44104</v>
      </c>
      <c r="L66" s="163"/>
      <c r="M66" s="163"/>
      <c r="N66" s="163">
        <f>'将来負担比率（分子）の構造'!M$41</f>
        <v>42608</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7594</v>
      </c>
      <c r="C72" s="167">
        <f>基金残高に係る経年分析!G55</f>
        <v>6704</v>
      </c>
      <c r="D72" s="167">
        <f>基金残高に係る経年分析!H55</f>
        <v>6215</v>
      </c>
    </row>
    <row r="73" spans="1:16" x14ac:dyDescent="0.2">
      <c r="A73" s="166" t="s">
        <v>74</v>
      </c>
      <c r="B73" s="167">
        <f>基金残高に係る経年分析!F56</f>
        <v>6388</v>
      </c>
      <c r="C73" s="167">
        <f>基金残高に係る経年分析!G56</f>
        <v>6197</v>
      </c>
      <c r="D73" s="167">
        <f>基金残高に係る経年分析!H56</f>
        <v>6007</v>
      </c>
    </row>
    <row r="74" spans="1:16" x14ac:dyDescent="0.2">
      <c r="A74" s="166" t="s">
        <v>75</v>
      </c>
      <c r="B74" s="167">
        <f>基金残高に係る経年分析!F57</f>
        <v>13065</v>
      </c>
      <c r="C74" s="167">
        <f>基金残高に係る経年分析!G57</f>
        <v>13557</v>
      </c>
      <c r="D74" s="167">
        <f>基金残高に係る経年分析!H57</f>
        <v>13862</v>
      </c>
    </row>
  </sheetData>
  <sheetProtection algorithmName="SHA-512" hashValue="w+vC2Zi29aoOOLEA/1dicnn+bApkz8n7vASeIFa1TUj3BnKmP/XIiyrmGMa043jkQ4U6Al6sK7yuuDcDJ3wv5A==" saltValue="+bFtDGZQwvUSFcZHCHLz6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17"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17580987</v>
      </c>
      <c r="S5" s="613"/>
      <c r="T5" s="613"/>
      <c r="U5" s="613"/>
      <c r="V5" s="613"/>
      <c r="W5" s="613"/>
      <c r="X5" s="613"/>
      <c r="Y5" s="614"/>
      <c r="Z5" s="615">
        <v>29.6</v>
      </c>
      <c r="AA5" s="615"/>
      <c r="AB5" s="615"/>
      <c r="AC5" s="615"/>
      <c r="AD5" s="616">
        <v>17064217</v>
      </c>
      <c r="AE5" s="616"/>
      <c r="AF5" s="616"/>
      <c r="AG5" s="616"/>
      <c r="AH5" s="616"/>
      <c r="AI5" s="616"/>
      <c r="AJ5" s="616"/>
      <c r="AK5" s="616"/>
      <c r="AL5" s="617">
        <v>51.7</v>
      </c>
      <c r="AM5" s="618"/>
      <c r="AN5" s="618"/>
      <c r="AO5" s="619"/>
      <c r="AP5" s="609" t="s">
        <v>216</v>
      </c>
      <c r="AQ5" s="610"/>
      <c r="AR5" s="610"/>
      <c r="AS5" s="610"/>
      <c r="AT5" s="610"/>
      <c r="AU5" s="610"/>
      <c r="AV5" s="610"/>
      <c r="AW5" s="610"/>
      <c r="AX5" s="610"/>
      <c r="AY5" s="610"/>
      <c r="AZ5" s="610"/>
      <c r="BA5" s="610"/>
      <c r="BB5" s="610"/>
      <c r="BC5" s="610"/>
      <c r="BD5" s="610"/>
      <c r="BE5" s="610"/>
      <c r="BF5" s="611"/>
      <c r="BG5" s="623">
        <v>17054105</v>
      </c>
      <c r="BH5" s="624"/>
      <c r="BI5" s="624"/>
      <c r="BJ5" s="624"/>
      <c r="BK5" s="624"/>
      <c r="BL5" s="624"/>
      <c r="BM5" s="624"/>
      <c r="BN5" s="625"/>
      <c r="BO5" s="626">
        <v>97</v>
      </c>
      <c r="BP5" s="626"/>
      <c r="BQ5" s="626"/>
      <c r="BR5" s="626"/>
      <c r="BS5" s="627">
        <v>319367</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378084</v>
      </c>
      <c r="S6" s="624"/>
      <c r="T6" s="624"/>
      <c r="U6" s="624"/>
      <c r="V6" s="624"/>
      <c r="W6" s="624"/>
      <c r="X6" s="624"/>
      <c r="Y6" s="625"/>
      <c r="Z6" s="626">
        <v>0.6</v>
      </c>
      <c r="AA6" s="626"/>
      <c r="AB6" s="626"/>
      <c r="AC6" s="626"/>
      <c r="AD6" s="627">
        <v>378084</v>
      </c>
      <c r="AE6" s="627"/>
      <c r="AF6" s="627"/>
      <c r="AG6" s="627"/>
      <c r="AH6" s="627"/>
      <c r="AI6" s="627"/>
      <c r="AJ6" s="627"/>
      <c r="AK6" s="627"/>
      <c r="AL6" s="628">
        <v>1.1000000000000001</v>
      </c>
      <c r="AM6" s="629"/>
      <c r="AN6" s="629"/>
      <c r="AO6" s="630"/>
      <c r="AP6" s="620" t="s">
        <v>221</v>
      </c>
      <c r="AQ6" s="621"/>
      <c r="AR6" s="621"/>
      <c r="AS6" s="621"/>
      <c r="AT6" s="621"/>
      <c r="AU6" s="621"/>
      <c r="AV6" s="621"/>
      <c r="AW6" s="621"/>
      <c r="AX6" s="621"/>
      <c r="AY6" s="621"/>
      <c r="AZ6" s="621"/>
      <c r="BA6" s="621"/>
      <c r="BB6" s="621"/>
      <c r="BC6" s="621"/>
      <c r="BD6" s="621"/>
      <c r="BE6" s="621"/>
      <c r="BF6" s="622"/>
      <c r="BG6" s="623">
        <v>17054105</v>
      </c>
      <c r="BH6" s="624"/>
      <c r="BI6" s="624"/>
      <c r="BJ6" s="624"/>
      <c r="BK6" s="624"/>
      <c r="BL6" s="624"/>
      <c r="BM6" s="624"/>
      <c r="BN6" s="625"/>
      <c r="BO6" s="626">
        <v>97</v>
      </c>
      <c r="BP6" s="626"/>
      <c r="BQ6" s="626"/>
      <c r="BR6" s="626"/>
      <c r="BS6" s="627">
        <v>319367</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267301</v>
      </c>
      <c r="CS6" s="624"/>
      <c r="CT6" s="624"/>
      <c r="CU6" s="624"/>
      <c r="CV6" s="624"/>
      <c r="CW6" s="624"/>
      <c r="CX6" s="624"/>
      <c r="CY6" s="625"/>
      <c r="CZ6" s="617">
        <v>0.5</v>
      </c>
      <c r="DA6" s="618"/>
      <c r="DB6" s="618"/>
      <c r="DC6" s="634"/>
      <c r="DD6" s="632" t="s">
        <v>122</v>
      </c>
      <c r="DE6" s="624"/>
      <c r="DF6" s="624"/>
      <c r="DG6" s="624"/>
      <c r="DH6" s="624"/>
      <c r="DI6" s="624"/>
      <c r="DJ6" s="624"/>
      <c r="DK6" s="624"/>
      <c r="DL6" s="624"/>
      <c r="DM6" s="624"/>
      <c r="DN6" s="624"/>
      <c r="DO6" s="624"/>
      <c r="DP6" s="625"/>
      <c r="DQ6" s="632">
        <v>267301</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8405</v>
      </c>
      <c r="S7" s="624"/>
      <c r="T7" s="624"/>
      <c r="U7" s="624"/>
      <c r="V7" s="624"/>
      <c r="W7" s="624"/>
      <c r="X7" s="624"/>
      <c r="Y7" s="625"/>
      <c r="Z7" s="626">
        <v>0</v>
      </c>
      <c r="AA7" s="626"/>
      <c r="AB7" s="626"/>
      <c r="AC7" s="626"/>
      <c r="AD7" s="627">
        <v>8405</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6990957</v>
      </c>
      <c r="BH7" s="624"/>
      <c r="BI7" s="624"/>
      <c r="BJ7" s="624"/>
      <c r="BK7" s="624"/>
      <c r="BL7" s="624"/>
      <c r="BM7" s="624"/>
      <c r="BN7" s="625"/>
      <c r="BO7" s="626">
        <v>39.799999999999997</v>
      </c>
      <c r="BP7" s="626"/>
      <c r="BQ7" s="626"/>
      <c r="BR7" s="626"/>
      <c r="BS7" s="627">
        <v>319367</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7504398</v>
      </c>
      <c r="CS7" s="624"/>
      <c r="CT7" s="624"/>
      <c r="CU7" s="624"/>
      <c r="CV7" s="624"/>
      <c r="CW7" s="624"/>
      <c r="CX7" s="624"/>
      <c r="CY7" s="625"/>
      <c r="CZ7" s="626">
        <v>13.1</v>
      </c>
      <c r="DA7" s="626"/>
      <c r="DB7" s="626"/>
      <c r="DC7" s="626"/>
      <c r="DD7" s="632">
        <v>717963</v>
      </c>
      <c r="DE7" s="624"/>
      <c r="DF7" s="624"/>
      <c r="DG7" s="624"/>
      <c r="DH7" s="624"/>
      <c r="DI7" s="624"/>
      <c r="DJ7" s="624"/>
      <c r="DK7" s="624"/>
      <c r="DL7" s="624"/>
      <c r="DM7" s="624"/>
      <c r="DN7" s="624"/>
      <c r="DO7" s="624"/>
      <c r="DP7" s="625"/>
      <c r="DQ7" s="632">
        <v>4656957</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146058</v>
      </c>
      <c r="S8" s="624"/>
      <c r="T8" s="624"/>
      <c r="U8" s="624"/>
      <c r="V8" s="624"/>
      <c r="W8" s="624"/>
      <c r="X8" s="624"/>
      <c r="Y8" s="625"/>
      <c r="Z8" s="626">
        <v>0.2</v>
      </c>
      <c r="AA8" s="626"/>
      <c r="AB8" s="626"/>
      <c r="AC8" s="626"/>
      <c r="AD8" s="627">
        <v>146058</v>
      </c>
      <c r="AE8" s="627"/>
      <c r="AF8" s="627"/>
      <c r="AG8" s="627"/>
      <c r="AH8" s="627"/>
      <c r="AI8" s="627"/>
      <c r="AJ8" s="627"/>
      <c r="AK8" s="627"/>
      <c r="AL8" s="628">
        <v>0.4</v>
      </c>
      <c r="AM8" s="629"/>
      <c r="AN8" s="629"/>
      <c r="AO8" s="630"/>
      <c r="AP8" s="620" t="s">
        <v>227</v>
      </c>
      <c r="AQ8" s="621"/>
      <c r="AR8" s="621"/>
      <c r="AS8" s="621"/>
      <c r="AT8" s="621"/>
      <c r="AU8" s="621"/>
      <c r="AV8" s="621"/>
      <c r="AW8" s="621"/>
      <c r="AX8" s="621"/>
      <c r="AY8" s="621"/>
      <c r="AZ8" s="621"/>
      <c r="BA8" s="621"/>
      <c r="BB8" s="621"/>
      <c r="BC8" s="621"/>
      <c r="BD8" s="621"/>
      <c r="BE8" s="621"/>
      <c r="BF8" s="622"/>
      <c r="BG8" s="623">
        <v>183422</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21414364</v>
      </c>
      <c r="CS8" s="624"/>
      <c r="CT8" s="624"/>
      <c r="CU8" s="624"/>
      <c r="CV8" s="624"/>
      <c r="CW8" s="624"/>
      <c r="CX8" s="624"/>
      <c r="CY8" s="625"/>
      <c r="CZ8" s="626">
        <v>37.299999999999997</v>
      </c>
      <c r="DA8" s="626"/>
      <c r="DB8" s="626"/>
      <c r="DC8" s="626"/>
      <c r="DD8" s="632">
        <v>897168</v>
      </c>
      <c r="DE8" s="624"/>
      <c r="DF8" s="624"/>
      <c r="DG8" s="624"/>
      <c r="DH8" s="624"/>
      <c r="DI8" s="624"/>
      <c r="DJ8" s="624"/>
      <c r="DK8" s="624"/>
      <c r="DL8" s="624"/>
      <c r="DM8" s="624"/>
      <c r="DN8" s="624"/>
      <c r="DO8" s="624"/>
      <c r="DP8" s="625"/>
      <c r="DQ8" s="632">
        <v>11297943</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180531</v>
      </c>
      <c r="S9" s="624"/>
      <c r="T9" s="624"/>
      <c r="U9" s="624"/>
      <c r="V9" s="624"/>
      <c r="W9" s="624"/>
      <c r="X9" s="624"/>
      <c r="Y9" s="625"/>
      <c r="Z9" s="626">
        <v>0.3</v>
      </c>
      <c r="AA9" s="626"/>
      <c r="AB9" s="626"/>
      <c r="AC9" s="626"/>
      <c r="AD9" s="627">
        <v>180531</v>
      </c>
      <c r="AE9" s="627"/>
      <c r="AF9" s="627"/>
      <c r="AG9" s="627"/>
      <c r="AH9" s="627"/>
      <c r="AI9" s="627"/>
      <c r="AJ9" s="627"/>
      <c r="AK9" s="627"/>
      <c r="AL9" s="628">
        <v>0.5</v>
      </c>
      <c r="AM9" s="629"/>
      <c r="AN9" s="629"/>
      <c r="AO9" s="630"/>
      <c r="AP9" s="620" t="s">
        <v>230</v>
      </c>
      <c r="AQ9" s="621"/>
      <c r="AR9" s="621"/>
      <c r="AS9" s="621"/>
      <c r="AT9" s="621"/>
      <c r="AU9" s="621"/>
      <c r="AV9" s="621"/>
      <c r="AW9" s="621"/>
      <c r="AX9" s="621"/>
      <c r="AY9" s="621"/>
      <c r="AZ9" s="621"/>
      <c r="BA9" s="621"/>
      <c r="BB9" s="621"/>
      <c r="BC9" s="621"/>
      <c r="BD9" s="621"/>
      <c r="BE9" s="621"/>
      <c r="BF9" s="622"/>
      <c r="BG9" s="623">
        <v>5267014</v>
      </c>
      <c r="BH9" s="624"/>
      <c r="BI9" s="624"/>
      <c r="BJ9" s="624"/>
      <c r="BK9" s="624"/>
      <c r="BL9" s="624"/>
      <c r="BM9" s="624"/>
      <c r="BN9" s="625"/>
      <c r="BO9" s="626">
        <v>30</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4366699</v>
      </c>
      <c r="CS9" s="624"/>
      <c r="CT9" s="624"/>
      <c r="CU9" s="624"/>
      <c r="CV9" s="624"/>
      <c r="CW9" s="624"/>
      <c r="CX9" s="624"/>
      <c r="CY9" s="625"/>
      <c r="CZ9" s="626">
        <v>7.6</v>
      </c>
      <c r="DA9" s="626"/>
      <c r="DB9" s="626"/>
      <c r="DC9" s="626"/>
      <c r="DD9" s="632">
        <v>317</v>
      </c>
      <c r="DE9" s="624"/>
      <c r="DF9" s="624"/>
      <c r="DG9" s="624"/>
      <c r="DH9" s="624"/>
      <c r="DI9" s="624"/>
      <c r="DJ9" s="624"/>
      <c r="DK9" s="624"/>
      <c r="DL9" s="624"/>
      <c r="DM9" s="624"/>
      <c r="DN9" s="624"/>
      <c r="DO9" s="624"/>
      <c r="DP9" s="625"/>
      <c r="DQ9" s="632">
        <v>4048079</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329069</v>
      </c>
      <c r="BH10" s="624"/>
      <c r="BI10" s="624"/>
      <c r="BJ10" s="624"/>
      <c r="BK10" s="624"/>
      <c r="BL10" s="624"/>
      <c r="BM10" s="624"/>
      <c r="BN10" s="625"/>
      <c r="BO10" s="626">
        <v>1.9</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82575</v>
      </c>
      <c r="CS10" s="624"/>
      <c r="CT10" s="624"/>
      <c r="CU10" s="624"/>
      <c r="CV10" s="624"/>
      <c r="CW10" s="624"/>
      <c r="CX10" s="624"/>
      <c r="CY10" s="625"/>
      <c r="CZ10" s="626">
        <v>0.1</v>
      </c>
      <c r="DA10" s="626"/>
      <c r="DB10" s="626"/>
      <c r="DC10" s="626"/>
      <c r="DD10" s="632">
        <v>1870</v>
      </c>
      <c r="DE10" s="624"/>
      <c r="DF10" s="624"/>
      <c r="DG10" s="624"/>
      <c r="DH10" s="624"/>
      <c r="DI10" s="624"/>
      <c r="DJ10" s="624"/>
      <c r="DK10" s="624"/>
      <c r="DL10" s="624"/>
      <c r="DM10" s="624"/>
      <c r="DN10" s="624"/>
      <c r="DO10" s="624"/>
      <c r="DP10" s="625"/>
      <c r="DQ10" s="632">
        <v>78401</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2807950</v>
      </c>
      <c r="S11" s="624"/>
      <c r="T11" s="624"/>
      <c r="U11" s="624"/>
      <c r="V11" s="624"/>
      <c r="W11" s="624"/>
      <c r="X11" s="624"/>
      <c r="Y11" s="625"/>
      <c r="Z11" s="628">
        <v>4.7</v>
      </c>
      <c r="AA11" s="629"/>
      <c r="AB11" s="629"/>
      <c r="AC11" s="635"/>
      <c r="AD11" s="632">
        <v>2807950</v>
      </c>
      <c r="AE11" s="624"/>
      <c r="AF11" s="624"/>
      <c r="AG11" s="624"/>
      <c r="AH11" s="624"/>
      <c r="AI11" s="624"/>
      <c r="AJ11" s="624"/>
      <c r="AK11" s="625"/>
      <c r="AL11" s="628">
        <v>8.5</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1211452</v>
      </c>
      <c r="BH11" s="624"/>
      <c r="BI11" s="624"/>
      <c r="BJ11" s="624"/>
      <c r="BK11" s="624"/>
      <c r="BL11" s="624"/>
      <c r="BM11" s="624"/>
      <c r="BN11" s="625"/>
      <c r="BO11" s="626">
        <v>6.9</v>
      </c>
      <c r="BP11" s="626"/>
      <c r="BQ11" s="626"/>
      <c r="BR11" s="626"/>
      <c r="BS11" s="627">
        <v>319367</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3800587</v>
      </c>
      <c r="CS11" s="624"/>
      <c r="CT11" s="624"/>
      <c r="CU11" s="624"/>
      <c r="CV11" s="624"/>
      <c r="CW11" s="624"/>
      <c r="CX11" s="624"/>
      <c r="CY11" s="625"/>
      <c r="CZ11" s="626">
        <v>6.6</v>
      </c>
      <c r="DA11" s="626"/>
      <c r="DB11" s="626"/>
      <c r="DC11" s="626"/>
      <c r="DD11" s="632">
        <v>1561989</v>
      </c>
      <c r="DE11" s="624"/>
      <c r="DF11" s="624"/>
      <c r="DG11" s="624"/>
      <c r="DH11" s="624"/>
      <c r="DI11" s="624"/>
      <c r="DJ11" s="624"/>
      <c r="DK11" s="624"/>
      <c r="DL11" s="624"/>
      <c r="DM11" s="624"/>
      <c r="DN11" s="624"/>
      <c r="DO11" s="624"/>
      <c r="DP11" s="625"/>
      <c r="DQ11" s="632">
        <v>1695111</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27227</v>
      </c>
      <c r="S12" s="624"/>
      <c r="T12" s="624"/>
      <c r="U12" s="624"/>
      <c r="V12" s="624"/>
      <c r="W12" s="624"/>
      <c r="X12" s="624"/>
      <c r="Y12" s="625"/>
      <c r="Z12" s="626">
        <v>0</v>
      </c>
      <c r="AA12" s="626"/>
      <c r="AB12" s="626"/>
      <c r="AC12" s="626"/>
      <c r="AD12" s="627">
        <v>27227</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8802467</v>
      </c>
      <c r="BH12" s="624"/>
      <c r="BI12" s="624"/>
      <c r="BJ12" s="624"/>
      <c r="BK12" s="624"/>
      <c r="BL12" s="624"/>
      <c r="BM12" s="624"/>
      <c r="BN12" s="625"/>
      <c r="BO12" s="626">
        <v>50.1</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1416088</v>
      </c>
      <c r="CS12" s="624"/>
      <c r="CT12" s="624"/>
      <c r="CU12" s="624"/>
      <c r="CV12" s="624"/>
      <c r="CW12" s="624"/>
      <c r="CX12" s="624"/>
      <c r="CY12" s="625"/>
      <c r="CZ12" s="626">
        <v>2.5</v>
      </c>
      <c r="DA12" s="626"/>
      <c r="DB12" s="626"/>
      <c r="DC12" s="626"/>
      <c r="DD12" s="632">
        <v>84064</v>
      </c>
      <c r="DE12" s="624"/>
      <c r="DF12" s="624"/>
      <c r="DG12" s="624"/>
      <c r="DH12" s="624"/>
      <c r="DI12" s="624"/>
      <c r="DJ12" s="624"/>
      <c r="DK12" s="624"/>
      <c r="DL12" s="624"/>
      <c r="DM12" s="624"/>
      <c r="DN12" s="624"/>
      <c r="DO12" s="624"/>
      <c r="DP12" s="625"/>
      <c r="DQ12" s="632">
        <v>807126</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8792641</v>
      </c>
      <c r="BH13" s="624"/>
      <c r="BI13" s="624"/>
      <c r="BJ13" s="624"/>
      <c r="BK13" s="624"/>
      <c r="BL13" s="624"/>
      <c r="BM13" s="624"/>
      <c r="BN13" s="625"/>
      <c r="BO13" s="626">
        <v>50</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3310467</v>
      </c>
      <c r="CS13" s="624"/>
      <c r="CT13" s="624"/>
      <c r="CU13" s="624"/>
      <c r="CV13" s="624"/>
      <c r="CW13" s="624"/>
      <c r="CX13" s="624"/>
      <c r="CY13" s="625"/>
      <c r="CZ13" s="626">
        <v>5.8</v>
      </c>
      <c r="DA13" s="626"/>
      <c r="DB13" s="626"/>
      <c r="DC13" s="626"/>
      <c r="DD13" s="632">
        <v>1148022</v>
      </c>
      <c r="DE13" s="624"/>
      <c r="DF13" s="624"/>
      <c r="DG13" s="624"/>
      <c r="DH13" s="624"/>
      <c r="DI13" s="624"/>
      <c r="DJ13" s="624"/>
      <c r="DK13" s="624"/>
      <c r="DL13" s="624"/>
      <c r="DM13" s="624"/>
      <c r="DN13" s="624"/>
      <c r="DO13" s="624"/>
      <c r="DP13" s="625"/>
      <c r="DQ13" s="632">
        <v>2278685</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494326</v>
      </c>
      <c r="BH14" s="624"/>
      <c r="BI14" s="624"/>
      <c r="BJ14" s="624"/>
      <c r="BK14" s="624"/>
      <c r="BL14" s="624"/>
      <c r="BM14" s="624"/>
      <c r="BN14" s="625"/>
      <c r="BO14" s="626">
        <v>2.8</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1703937</v>
      </c>
      <c r="CS14" s="624"/>
      <c r="CT14" s="624"/>
      <c r="CU14" s="624"/>
      <c r="CV14" s="624"/>
      <c r="CW14" s="624"/>
      <c r="CX14" s="624"/>
      <c r="CY14" s="625"/>
      <c r="CZ14" s="626">
        <v>3</v>
      </c>
      <c r="DA14" s="626"/>
      <c r="DB14" s="626"/>
      <c r="DC14" s="626"/>
      <c r="DD14" s="632">
        <v>82917</v>
      </c>
      <c r="DE14" s="624"/>
      <c r="DF14" s="624"/>
      <c r="DG14" s="624"/>
      <c r="DH14" s="624"/>
      <c r="DI14" s="624"/>
      <c r="DJ14" s="624"/>
      <c r="DK14" s="624"/>
      <c r="DL14" s="624"/>
      <c r="DM14" s="624"/>
      <c r="DN14" s="624"/>
      <c r="DO14" s="624"/>
      <c r="DP14" s="625"/>
      <c r="DQ14" s="632">
        <v>1609440</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68088</v>
      </c>
      <c r="S15" s="624"/>
      <c r="T15" s="624"/>
      <c r="U15" s="624"/>
      <c r="V15" s="624"/>
      <c r="W15" s="624"/>
      <c r="X15" s="624"/>
      <c r="Y15" s="625"/>
      <c r="Z15" s="626">
        <v>0.1</v>
      </c>
      <c r="AA15" s="626"/>
      <c r="AB15" s="626"/>
      <c r="AC15" s="626"/>
      <c r="AD15" s="627">
        <v>68088</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766355</v>
      </c>
      <c r="BH15" s="624"/>
      <c r="BI15" s="624"/>
      <c r="BJ15" s="624"/>
      <c r="BK15" s="624"/>
      <c r="BL15" s="624"/>
      <c r="BM15" s="624"/>
      <c r="BN15" s="625"/>
      <c r="BO15" s="626">
        <v>4.4000000000000004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7818792</v>
      </c>
      <c r="CS15" s="624"/>
      <c r="CT15" s="624"/>
      <c r="CU15" s="624"/>
      <c r="CV15" s="624"/>
      <c r="CW15" s="624"/>
      <c r="CX15" s="624"/>
      <c r="CY15" s="625"/>
      <c r="CZ15" s="626">
        <v>13.6</v>
      </c>
      <c r="DA15" s="626"/>
      <c r="DB15" s="626"/>
      <c r="DC15" s="626"/>
      <c r="DD15" s="632">
        <v>2357410</v>
      </c>
      <c r="DE15" s="624"/>
      <c r="DF15" s="624"/>
      <c r="DG15" s="624"/>
      <c r="DH15" s="624"/>
      <c r="DI15" s="624"/>
      <c r="DJ15" s="624"/>
      <c r="DK15" s="624"/>
      <c r="DL15" s="624"/>
      <c r="DM15" s="624"/>
      <c r="DN15" s="624"/>
      <c r="DO15" s="624"/>
      <c r="DP15" s="625"/>
      <c r="DQ15" s="632">
        <v>4651136</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336056</v>
      </c>
      <c r="S16" s="624"/>
      <c r="T16" s="624"/>
      <c r="U16" s="624"/>
      <c r="V16" s="624"/>
      <c r="W16" s="624"/>
      <c r="X16" s="624"/>
      <c r="Y16" s="625"/>
      <c r="Z16" s="626">
        <v>0.6</v>
      </c>
      <c r="AA16" s="626"/>
      <c r="AB16" s="626"/>
      <c r="AC16" s="626"/>
      <c r="AD16" s="627">
        <v>336056</v>
      </c>
      <c r="AE16" s="627"/>
      <c r="AF16" s="627"/>
      <c r="AG16" s="627"/>
      <c r="AH16" s="627"/>
      <c r="AI16" s="627"/>
      <c r="AJ16" s="627"/>
      <c r="AK16" s="627"/>
      <c r="AL16" s="628">
        <v>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33313</v>
      </c>
      <c r="CS16" s="624"/>
      <c r="CT16" s="624"/>
      <c r="CU16" s="624"/>
      <c r="CV16" s="624"/>
      <c r="CW16" s="624"/>
      <c r="CX16" s="624"/>
      <c r="CY16" s="625"/>
      <c r="CZ16" s="626">
        <v>0.1</v>
      </c>
      <c r="DA16" s="626"/>
      <c r="DB16" s="626"/>
      <c r="DC16" s="626"/>
      <c r="DD16" s="632" t="s">
        <v>122</v>
      </c>
      <c r="DE16" s="624"/>
      <c r="DF16" s="624"/>
      <c r="DG16" s="624"/>
      <c r="DH16" s="624"/>
      <c r="DI16" s="624"/>
      <c r="DJ16" s="624"/>
      <c r="DK16" s="624"/>
      <c r="DL16" s="624"/>
      <c r="DM16" s="624"/>
      <c r="DN16" s="624"/>
      <c r="DO16" s="624"/>
      <c r="DP16" s="625"/>
      <c r="DQ16" s="632">
        <v>14015</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675171</v>
      </c>
      <c r="S17" s="624"/>
      <c r="T17" s="624"/>
      <c r="U17" s="624"/>
      <c r="V17" s="624"/>
      <c r="W17" s="624"/>
      <c r="X17" s="624"/>
      <c r="Y17" s="625"/>
      <c r="Z17" s="626">
        <v>1.1000000000000001</v>
      </c>
      <c r="AA17" s="626"/>
      <c r="AB17" s="626"/>
      <c r="AC17" s="626"/>
      <c r="AD17" s="627">
        <v>675171</v>
      </c>
      <c r="AE17" s="627"/>
      <c r="AF17" s="627"/>
      <c r="AG17" s="627"/>
      <c r="AH17" s="627"/>
      <c r="AI17" s="627"/>
      <c r="AJ17" s="627"/>
      <c r="AK17" s="627"/>
      <c r="AL17" s="628">
        <v>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5656417</v>
      </c>
      <c r="CS17" s="624"/>
      <c r="CT17" s="624"/>
      <c r="CU17" s="624"/>
      <c r="CV17" s="624"/>
      <c r="CW17" s="624"/>
      <c r="CX17" s="624"/>
      <c r="CY17" s="625"/>
      <c r="CZ17" s="626">
        <v>9.9</v>
      </c>
      <c r="DA17" s="626"/>
      <c r="DB17" s="626"/>
      <c r="DC17" s="626"/>
      <c r="DD17" s="632" t="s">
        <v>122</v>
      </c>
      <c r="DE17" s="624"/>
      <c r="DF17" s="624"/>
      <c r="DG17" s="624"/>
      <c r="DH17" s="624"/>
      <c r="DI17" s="624"/>
      <c r="DJ17" s="624"/>
      <c r="DK17" s="624"/>
      <c r="DL17" s="624"/>
      <c r="DM17" s="624"/>
      <c r="DN17" s="624"/>
      <c r="DO17" s="624"/>
      <c r="DP17" s="625"/>
      <c r="DQ17" s="632">
        <v>5628302</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125394</v>
      </c>
      <c r="S18" s="624"/>
      <c r="T18" s="624"/>
      <c r="U18" s="624"/>
      <c r="V18" s="624"/>
      <c r="W18" s="624"/>
      <c r="X18" s="624"/>
      <c r="Y18" s="625"/>
      <c r="Z18" s="626">
        <v>0.2</v>
      </c>
      <c r="AA18" s="626"/>
      <c r="AB18" s="626"/>
      <c r="AC18" s="626"/>
      <c r="AD18" s="627">
        <v>125394</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518581</v>
      </c>
      <c r="S19" s="624"/>
      <c r="T19" s="624"/>
      <c r="U19" s="624"/>
      <c r="V19" s="624"/>
      <c r="W19" s="624"/>
      <c r="X19" s="624"/>
      <c r="Y19" s="625"/>
      <c r="Z19" s="626">
        <v>0.9</v>
      </c>
      <c r="AA19" s="626"/>
      <c r="AB19" s="626"/>
      <c r="AC19" s="626"/>
      <c r="AD19" s="627">
        <v>518581</v>
      </c>
      <c r="AE19" s="627"/>
      <c r="AF19" s="627"/>
      <c r="AG19" s="627"/>
      <c r="AH19" s="627"/>
      <c r="AI19" s="627"/>
      <c r="AJ19" s="627"/>
      <c r="AK19" s="627"/>
      <c r="AL19" s="628">
        <v>1.6</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526882</v>
      </c>
      <c r="BH19" s="624"/>
      <c r="BI19" s="624"/>
      <c r="BJ19" s="624"/>
      <c r="BK19" s="624"/>
      <c r="BL19" s="624"/>
      <c r="BM19" s="624"/>
      <c r="BN19" s="625"/>
      <c r="BO19" s="626">
        <v>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31196</v>
      </c>
      <c r="S20" s="624"/>
      <c r="T20" s="624"/>
      <c r="U20" s="624"/>
      <c r="V20" s="624"/>
      <c r="W20" s="624"/>
      <c r="X20" s="624"/>
      <c r="Y20" s="625"/>
      <c r="Z20" s="626">
        <v>0.1</v>
      </c>
      <c r="AA20" s="626"/>
      <c r="AB20" s="626"/>
      <c r="AC20" s="626"/>
      <c r="AD20" s="627">
        <v>31196</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526882</v>
      </c>
      <c r="BH20" s="624"/>
      <c r="BI20" s="624"/>
      <c r="BJ20" s="624"/>
      <c r="BK20" s="624"/>
      <c r="BL20" s="624"/>
      <c r="BM20" s="624"/>
      <c r="BN20" s="625"/>
      <c r="BO20" s="626">
        <v>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57374938</v>
      </c>
      <c r="CS20" s="624"/>
      <c r="CT20" s="624"/>
      <c r="CU20" s="624"/>
      <c r="CV20" s="624"/>
      <c r="CW20" s="624"/>
      <c r="CX20" s="624"/>
      <c r="CY20" s="625"/>
      <c r="CZ20" s="626">
        <v>100</v>
      </c>
      <c r="DA20" s="626"/>
      <c r="DB20" s="626"/>
      <c r="DC20" s="626"/>
      <c r="DD20" s="632">
        <v>6851720</v>
      </c>
      <c r="DE20" s="624"/>
      <c r="DF20" s="624"/>
      <c r="DG20" s="624"/>
      <c r="DH20" s="624"/>
      <c r="DI20" s="624"/>
      <c r="DJ20" s="624"/>
      <c r="DK20" s="624"/>
      <c r="DL20" s="624"/>
      <c r="DM20" s="624"/>
      <c r="DN20" s="624"/>
      <c r="DO20" s="624"/>
      <c r="DP20" s="625"/>
      <c r="DQ20" s="632">
        <v>37032496</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12714098</v>
      </c>
      <c r="S21" s="624"/>
      <c r="T21" s="624"/>
      <c r="U21" s="624"/>
      <c r="V21" s="624"/>
      <c r="W21" s="624"/>
      <c r="X21" s="624"/>
      <c r="Y21" s="625"/>
      <c r="Z21" s="626">
        <v>21.4</v>
      </c>
      <c r="AA21" s="626"/>
      <c r="AB21" s="626"/>
      <c r="AC21" s="626"/>
      <c r="AD21" s="627">
        <v>11242621</v>
      </c>
      <c r="AE21" s="627"/>
      <c r="AF21" s="627"/>
      <c r="AG21" s="627"/>
      <c r="AH21" s="627"/>
      <c r="AI21" s="627"/>
      <c r="AJ21" s="627"/>
      <c r="AK21" s="627"/>
      <c r="AL21" s="628">
        <v>34.1</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10112</v>
      </c>
      <c r="BH21" s="624"/>
      <c r="BI21" s="624"/>
      <c r="BJ21" s="624"/>
      <c r="BK21" s="624"/>
      <c r="BL21" s="624"/>
      <c r="BM21" s="624"/>
      <c r="BN21" s="625"/>
      <c r="BO21" s="626">
        <v>0.1</v>
      </c>
      <c r="BP21" s="626"/>
      <c r="BQ21" s="626"/>
      <c r="BR21" s="626"/>
      <c r="BS21" s="627" t="s">
        <v>122</v>
      </c>
      <c r="BT21" s="627"/>
      <c r="BU21" s="627"/>
      <c r="BV21" s="627"/>
      <c r="BW21" s="627"/>
      <c r="BX21" s="627"/>
      <c r="BY21" s="627"/>
      <c r="BZ21" s="627"/>
      <c r="CA21" s="627"/>
      <c r="CB21" s="631"/>
      <c r="CD21" s="646"/>
      <c r="CE21" s="647"/>
      <c r="CF21" s="647"/>
      <c r="CG21" s="647"/>
      <c r="CH21" s="647"/>
      <c r="CI21" s="647"/>
      <c r="CJ21" s="647"/>
      <c r="CK21" s="647"/>
      <c r="CL21" s="647"/>
      <c r="CM21" s="647"/>
      <c r="CN21" s="647"/>
      <c r="CO21" s="647"/>
      <c r="CP21" s="647"/>
      <c r="CQ21" s="648"/>
      <c r="CR21" s="649"/>
      <c r="CS21" s="642"/>
      <c r="CT21" s="642"/>
      <c r="CU21" s="642"/>
      <c r="CV21" s="642"/>
      <c r="CW21" s="642"/>
      <c r="CX21" s="642"/>
      <c r="CY21" s="650"/>
      <c r="CZ21" s="651"/>
      <c r="DA21" s="651"/>
      <c r="DB21" s="651"/>
      <c r="DC21" s="651"/>
      <c r="DD21" s="641"/>
      <c r="DE21" s="642"/>
      <c r="DF21" s="642"/>
      <c r="DG21" s="642"/>
      <c r="DH21" s="642"/>
      <c r="DI21" s="642"/>
      <c r="DJ21" s="642"/>
      <c r="DK21" s="642"/>
      <c r="DL21" s="642"/>
      <c r="DM21" s="642"/>
      <c r="DN21" s="642"/>
      <c r="DO21" s="642"/>
      <c r="DP21" s="650"/>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11242621</v>
      </c>
      <c r="S22" s="624"/>
      <c r="T22" s="624"/>
      <c r="U22" s="624"/>
      <c r="V22" s="624"/>
      <c r="W22" s="624"/>
      <c r="X22" s="624"/>
      <c r="Y22" s="625"/>
      <c r="Z22" s="626">
        <v>18.899999999999999</v>
      </c>
      <c r="AA22" s="626"/>
      <c r="AB22" s="626"/>
      <c r="AC22" s="626"/>
      <c r="AD22" s="627">
        <v>11242621</v>
      </c>
      <c r="AE22" s="627"/>
      <c r="AF22" s="627"/>
      <c r="AG22" s="627"/>
      <c r="AH22" s="627"/>
      <c r="AI22" s="627"/>
      <c r="AJ22" s="627"/>
      <c r="AK22" s="627"/>
      <c r="AL22" s="628">
        <v>34.1</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1471477</v>
      </c>
      <c r="S23" s="624"/>
      <c r="T23" s="624"/>
      <c r="U23" s="624"/>
      <c r="V23" s="624"/>
      <c r="W23" s="624"/>
      <c r="X23" s="624"/>
      <c r="Y23" s="625"/>
      <c r="Z23" s="626">
        <v>2.5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516770</v>
      </c>
      <c r="BH23" s="624"/>
      <c r="BI23" s="624"/>
      <c r="BJ23" s="624"/>
      <c r="BK23" s="624"/>
      <c r="BL23" s="624"/>
      <c r="BM23" s="624"/>
      <c r="BN23" s="625"/>
      <c r="BO23" s="626">
        <v>2.9</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2" t="s">
        <v>275</v>
      </c>
      <c r="DM23" s="653"/>
      <c r="DN23" s="653"/>
      <c r="DO23" s="653"/>
      <c r="DP23" s="653"/>
      <c r="DQ23" s="653"/>
      <c r="DR23" s="653"/>
      <c r="DS23" s="653"/>
      <c r="DT23" s="653"/>
      <c r="DU23" s="653"/>
      <c r="DV23" s="654"/>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27706351</v>
      </c>
      <c r="CS24" s="613"/>
      <c r="CT24" s="613"/>
      <c r="CU24" s="613"/>
      <c r="CV24" s="613"/>
      <c r="CW24" s="613"/>
      <c r="CX24" s="613"/>
      <c r="CY24" s="614"/>
      <c r="CZ24" s="617">
        <v>48.3</v>
      </c>
      <c r="DA24" s="618"/>
      <c r="DB24" s="618"/>
      <c r="DC24" s="634"/>
      <c r="DD24" s="655">
        <v>19176965</v>
      </c>
      <c r="DE24" s="613"/>
      <c r="DF24" s="613"/>
      <c r="DG24" s="613"/>
      <c r="DH24" s="613"/>
      <c r="DI24" s="613"/>
      <c r="DJ24" s="613"/>
      <c r="DK24" s="614"/>
      <c r="DL24" s="655">
        <v>17667679</v>
      </c>
      <c r="DM24" s="613"/>
      <c r="DN24" s="613"/>
      <c r="DO24" s="613"/>
      <c r="DP24" s="613"/>
      <c r="DQ24" s="613"/>
      <c r="DR24" s="613"/>
      <c r="DS24" s="613"/>
      <c r="DT24" s="613"/>
      <c r="DU24" s="613"/>
      <c r="DV24" s="614"/>
      <c r="DW24" s="617">
        <v>53.3</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34922655</v>
      </c>
      <c r="S25" s="624"/>
      <c r="T25" s="624"/>
      <c r="U25" s="624"/>
      <c r="V25" s="624"/>
      <c r="W25" s="624"/>
      <c r="X25" s="624"/>
      <c r="Y25" s="625"/>
      <c r="Z25" s="626">
        <v>58.8</v>
      </c>
      <c r="AA25" s="626"/>
      <c r="AB25" s="626"/>
      <c r="AC25" s="626"/>
      <c r="AD25" s="627">
        <v>32934408</v>
      </c>
      <c r="AE25" s="627"/>
      <c r="AF25" s="627"/>
      <c r="AG25" s="627"/>
      <c r="AH25" s="627"/>
      <c r="AI25" s="627"/>
      <c r="AJ25" s="627"/>
      <c r="AK25" s="627"/>
      <c r="AL25" s="628">
        <v>99.8</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10118794</v>
      </c>
      <c r="CS25" s="644"/>
      <c r="CT25" s="644"/>
      <c r="CU25" s="644"/>
      <c r="CV25" s="644"/>
      <c r="CW25" s="644"/>
      <c r="CX25" s="644"/>
      <c r="CY25" s="645"/>
      <c r="CZ25" s="628">
        <v>17.600000000000001</v>
      </c>
      <c r="DA25" s="656"/>
      <c r="DB25" s="656"/>
      <c r="DC25" s="658"/>
      <c r="DD25" s="632">
        <v>9124907</v>
      </c>
      <c r="DE25" s="644"/>
      <c r="DF25" s="644"/>
      <c r="DG25" s="644"/>
      <c r="DH25" s="644"/>
      <c r="DI25" s="644"/>
      <c r="DJ25" s="644"/>
      <c r="DK25" s="645"/>
      <c r="DL25" s="632">
        <v>8946663</v>
      </c>
      <c r="DM25" s="644"/>
      <c r="DN25" s="644"/>
      <c r="DO25" s="644"/>
      <c r="DP25" s="644"/>
      <c r="DQ25" s="644"/>
      <c r="DR25" s="644"/>
      <c r="DS25" s="644"/>
      <c r="DT25" s="644"/>
      <c r="DU25" s="644"/>
      <c r="DV25" s="645"/>
      <c r="DW25" s="628">
        <v>27</v>
      </c>
      <c r="DX25" s="656"/>
      <c r="DY25" s="656"/>
      <c r="DZ25" s="656"/>
      <c r="EA25" s="656"/>
      <c r="EB25" s="656"/>
      <c r="EC25" s="657"/>
    </row>
    <row r="26" spans="2:133" ht="11.25" customHeight="1" x14ac:dyDescent="0.2">
      <c r="B26" s="620" t="s">
        <v>283</v>
      </c>
      <c r="C26" s="621"/>
      <c r="D26" s="621"/>
      <c r="E26" s="621"/>
      <c r="F26" s="621"/>
      <c r="G26" s="621"/>
      <c r="H26" s="621"/>
      <c r="I26" s="621"/>
      <c r="J26" s="621"/>
      <c r="K26" s="621"/>
      <c r="L26" s="621"/>
      <c r="M26" s="621"/>
      <c r="N26" s="621"/>
      <c r="O26" s="621"/>
      <c r="P26" s="621"/>
      <c r="Q26" s="622"/>
      <c r="R26" s="623">
        <v>9023</v>
      </c>
      <c r="S26" s="624"/>
      <c r="T26" s="624"/>
      <c r="U26" s="624"/>
      <c r="V26" s="624"/>
      <c r="W26" s="624"/>
      <c r="X26" s="624"/>
      <c r="Y26" s="625"/>
      <c r="Z26" s="626">
        <v>0</v>
      </c>
      <c r="AA26" s="626"/>
      <c r="AB26" s="626"/>
      <c r="AC26" s="626"/>
      <c r="AD26" s="627">
        <v>9023</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6466132</v>
      </c>
      <c r="CS26" s="624"/>
      <c r="CT26" s="624"/>
      <c r="CU26" s="624"/>
      <c r="CV26" s="624"/>
      <c r="CW26" s="624"/>
      <c r="CX26" s="624"/>
      <c r="CY26" s="625"/>
      <c r="CZ26" s="628">
        <v>11.3</v>
      </c>
      <c r="DA26" s="656"/>
      <c r="DB26" s="656"/>
      <c r="DC26" s="658"/>
      <c r="DD26" s="632">
        <v>5722752</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6"/>
      <c r="DY26" s="656"/>
      <c r="DZ26" s="656"/>
      <c r="EA26" s="656"/>
      <c r="EB26" s="656"/>
      <c r="EC26" s="657"/>
    </row>
    <row r="27" spans="2:133" ht="11.25" customHeight="1" x14ac:dyDescent="0.2">
      <c r="B27" s="620" t="s">
        <v>286</v>
      </c>
      <c r="C27" s="621"/>
      <c r="D27" s="621"/>
      <c r="E27" s="621"/>
      <c r="F27" s="621"/>
      <c r="G27" s="621"/>
      <c r="H27" s="621"/>
      <c r="I27" s="621"/>
      <c r="J27" s="621"/>
      <c r="K27" s="621"/>
      <c r="L27" s="621"/>
      <c r="M27" s="621"/>
      <c r="N27" s="621"/>
      <c r="O27" s="621"/>
      <c r="P27" s="621"/>
      <c r="Q27" s="622"/>
      <c r="R27" s="623">
        <v>229693</v>
      </c>
      <c r="S27" s="624"/>
      <c r="T27" s="624"/>
      <c r="U27" s="624"/>
      <c r="V27" s="624"/>
      <c r="W27" s="624"/>
      <c r="X27" s="624"/>
      <c r="Y27" s="625"/>
      <c r="Z27" s="626">
        <v>0.4</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17580987</v>
      </c>
      <c r="BH27" s="624"/>
      <c r="BI27" s="624"/>
      <c r="BJ27" s="624"/>
      <c r="BK27" s="624"/>
      <c r="BL27" s="624"/>
      <c r="BM27" s="624"/>
      <c r="BN27" s="625"/>
      <c r="BO27" s="626">
        <v>100</v>
      </c>
      <c r="BP27" s="626"/>
      <c r="BQ27" s="626"/>
      <c r="BR27" s="626"/>
      <c r="BS27" s="627">
        <v>319367</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11931140</v>
      </c>
      <c r="CS27" s="644"/>
      <c r="CT27" s="644"/>
      <c r="CU27" s="644"/>
      <c r="CV27" s="644"/>
      <c r="CW27" s="644"/>
      <c r="CX27" s="644"/>
      <c r="CY27" s="645"/>
      <c r="CZ27" s="628">
        <v>20.8</v>
      </c>
      <c r="DA27" s="656"/>
      <c r="DB27" s="656"/>
      <c r="DC27" s="658"/>
      <c r="DD27" s="632">
        <v>4423756</v>
      </c>
      <c r="DE27" s="644"/>
      <c r="DF27" s="644"/>
      <c r="DG27" s="644"/>
      <c r="DH27" s="644"/>
      <c r="DI27" s="644"/>
      <c r="DJ27" s="644"/>
      <c r="DK27" s="645"/>
      <c r="DL27" s="632">
        <v>3092714</v>
      </c>
      <c r="DM27" s="644"/>
      <c r="DN27" s="644"/>
      <c r="DO27" s="644"/>
      <c r="DP27" s="644"/>
      <c r="DQ27" s="644"/>
      <c r="DR27" s="644"/>
      <c r="DS27" s="644"/>
      <c r="DT27" s="644"/>
      <c r="DU27" s="644"/>
      <c r="DV27" s="645"/>
      <c r="DW27" s="628">
        <v>9.3000000000000007</v>
      </c>
      <c r="DX27" s="656"/>
      <c r="DY27" s="656"/>
      <c r="DZ27" s="656"/>
      <c r="EA27" s="656"/>
      <c r="EB27" s="656"/>
      <c r="EC27" s="657"/>
    </row>
    <row r="28" spans="2:133" ht="11.25" customHeight="1" x14ac:dyDescent="0.2">
      <c r="B28" s="620" t="s">
        <v>289</v>
      </c>
      <c r="C28" s="621"/>
      <c r="D28" s="621"/>
      <c r="E28" s="621"/>
      <c r="F28" s="621"/>
      <c r="G28" s="621"/>
      <c r="H28" s="621"/>
      <c r="I28" s="621"/>
      <c r="J28" s="621"/>
      <c r="K28" s="621"/>
      <c r="L28" s="621"/>
      <c r="M28" s="621"/>
      <c r="N28" s="621"/>
      <c r="O28" s="621"/>
      <c r="P28" s="621"/>
      <c r="Q28" s="622"/>
      <c r="R28" s="623">
        <v>401634</v>
      </c>
      <c r="S28" s="624"/>
      <c r="T28" s="624"/>
      <c r="U28" s="624"/>
      <c r="V28" s="624"/>
      <c r="W28" s="624"/>
      <c r="X28" s="624"/>
      <c r="Y28" s="625"/>
      <c r="Z28" s="626">
        <v>0.7</v>
      </c>
      <c r="AA28" s="626"/>
      <c r="AB28" s="626"/>
      <c r="AC28" s="626"/>
      <c r="AD28" s="627">
        <v>1468</v>
      </c>
      <c r="AE28" s="627"/>
      <c r="AF28" s="627"/>
      <c r="AG28" s="627"/>
      <c r="AH28" s="627"/>
      <c r="AI28" s="627"/>
      <c r="AJ28" s="627"/>
      <c r="AK28" s="627"/>
      <c r="AL28" s="628">
        <v>0</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5656417</v>
      </c>
      <c r="CS28" s="624"/>
      <c r="CT28" s="624"/>
      <c r="CU28" s="624"/>
      <c r="CV28" s="624"/>
      <c r="CW28" s="624"/>
      <c r="CX28" s="624"/>
      <c r="CY28" s="625"/>
      <c r="CZ28" s="628">
        <v>9.9</v>
      </c>
      <c r="DA28" s="656"/>
      <c r="DB28" s="656"/>
      <c r="DC28" s="658"/>
      <c r="DD28" s="632">
        <v>5628302</v>
      </c>
      <c r="DE28" s="624"/>
      <c r="DF28" s="624"/>
      <c r="DG28" s="624"/>
      <c r="DH28" s="624"/>
      <c r="DI28" s="624"/>
      <c r="DJ28" s="624"/>
      <c r="DK28" s="625"/>
      <c r="DL28" s="632">
        <v>5628302</v>
      </c>
      <c r="DM28" s="624"/>
      <c r="DN28" s="624"/>
      <c r="DO28" s="624"/>
      <c r="DP28" s="624"/>
      <c r="DQ28" s="624"/>
      <c r="DR28" s="624"/>
      <c r="DS28" s="624"/>
      <c r="DT28" s="624"/>
      <c r="DU28" s="624"/>
      <c r="DV28" s="625"/>
      <c r="DW28" s="628">
        <v>17</v>
      </c>
      <c r="DX28" s="656"/>
      <c r="DY28" s="656"/>
      <c r="DZ28" s="656"/>
      <c r="EA28" s="656"/>
      <c r="EB28" s="656"/>
      <c r="EC28" s="657"/>
    </row>
    <row r="29" spans="2:133" ht="11.25" customHeight="1" x14ac:dyDescent="0.2">
      <c r="B29" s="620" t="s">
        <v>291</v>
      </c>
      <c r="C29" s="621"/>
      <c r="D29" s="621"/>
      <c r="E29" s="621"/>
      <c r="F29" s="621"/>
      <c r="G29" s="621"/>
      <c r="H29" s="621"/>
      <c r="I29" s="621"/>
      <c r="J29" s="621"/>
      <c r="K29" s="621"/>
      <c r="L29" s="621"/>
      <c r="M29" s="621"/>
      <c r="N29" s="621"/>
      <c r="O29" s="621"/>
      <c r="P29" s="621"/>
      <c r="Q29" s="622"/>
      <c r="R29" s="623">
        <v>69983</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6"/>
      <c r="AQ29" s="647"/>
      <c r="AR29" s="647"/>
      <c r="AS29" s="647"/>
      <c r="AT29" s="647"/>
      <c r="AU29" s="647"/>
      <c r="AV29" s="647"/>
      <c r="AW29" s="647"/>
      <c r="AX29" s="647"/>
      <c r="AY29" s="647"/>
      <c r="AZ29" s="647"/>
      <c r="BA29" s="647"/>
      <c r="BB29" s="647"/>
      <c r="BC29" s="647"/>
      <c r="BD29" s="647"/>
      <c r="BE29" s="647"/>
      <c r="BF29" s="648"/>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5655510</v>
      </c>
      <c r="CS29" s="644"/>
      <c r="CT29" s="644"/>
      <c r="CU29" s="644"/>
      <c r="CV29" s="644"/>
      <c r="CW29" s="644"/>
      <c r="CX29" s="644"/>
      <c r="CY29" s="645"/>
      <c r="CZ29" s="628">
        <v>9.9</v>
      </c>
      <c r="DA29" s="656"/>
      <c r="DB29" s="656"/>
      <c r="DC29" s="658"/>
      <c r="DD29" s="632">
        <v>5627395</v>
      </c>
      <c r="DE29" s="644"/>
      <c r="DF29" s="644"/>
      <c r="DG29" s="644"/>
      <c r="DH29" s="644"/>
      <c r="DI29" s="644"/>
      <c r="DJ29" s="644"/>
      <c r="DK29" s="645"/>
      <c r="DL29" s="632">
        <v>5627395</v>
      </c>
      <c r="DM29" s="644"/>
      <c r="DN29" s="644"/>
      <c r="DO29" s="644"/>
      <c r="DP29" s="644"/>
      <c r="DQ29" s="644"/>
      <c r="DR29" s="644"/>
      <c r="DS29" s="644"/>
      <c r="DT29" s="644"/>
      <c r="DU29" s="644"/>
      <c r="DV29" s="645"/>
      <c r="DW29" s="628">
        <v>17</v>
      </c>
      <c r="DX29" s="656"/>
      <c r="DY29" s="656"/>
      <c r="DZ29" s="656"/>
      <c r="EA29" s="656"/>
      <c r="EB29" s="656"/>
      <c r="EC29" s="657"/>
    </row>
    <row r="30" spans="2:133" ht="11.25" customHeight="1" x14ac:dyDescent="0.2">
      <c r="B30" s="620" t="s">
        <v>293</v>
      </c>
      <c r="C30" s="621"/>
      <c r="D30" s="621"/>
      <c r="E30" s="621"/>
      <c r="F30" s="621"/>
      <c r="G30" s="621"/>
      <c r="H30" s="621"/>
      <c r="I30" s="621"/>
      <c r="J30" s="621"/>
      <c r="K30" s="621"/>
      <c r="L30" s="621"/>
      <c r="M30" s="621"/>
      <c r="N30" s="621"/>
      <c r="O30" s="621"/>
      <c r="P30" s="621"/>
      <c r="Q30" s="622"/>
      <c r="R30" s="623">
        <v>8546536</v>
      </c>
      <c r="S30" s="624"/>
      <c r="T30" s="624"/>
      <c r="U30" s="624"/>
      <c r="V30" s="624"/>
      <c r="W30" s="624"/>
      <c r="X30" s="624"/>
      <c r="Y30" s="625"/>
      <c r="Z30" s="626">
        <v>14.4</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5527018</v>
      </c>
      <c r="CS30" s="624"/>
      <c r="CT30" s="624"/>
      <c r="CU30" s="624"/>
      <c r="CV30" s="624"/>
      <c r="CW30" s="624"/>
      <c r="CX30" s="624"/>
      <c r="CY30" s="625"/>
      <c r="CZ30" s="628">
        <v>9.6</v>
      </c>
      <c r="DA30" s="656"/>
      <c r="DB30" s="656"/>
      <c r="DC30" s="658"/>
      <c r="DD30" s="632">
        <v>5498903</v>
      </c>
      <c r="DE30" s="624"/>
      <c r="DF30" s="624"/>
      <c r="DG30" s="624"/>
      <c r="DH30" s="624"/>
      <c r="DI30" s="624"/>
      <c r="DJ30" s="624"/>
      <c r="DK30" s="625"/>
      <c r="DL30" s="632">
        <v>5498903</v>
      </c>
      <c r="DM30" s="624"/>
      <c r="DN30" s="624"/>
      <c r="DO30" s="624"/>
      <c r="DP30" s="624"/>
      <c r="DQ30" s="624"/>
      <c r="DR30" s="624"/>
      <c r="DS30" s="624"/>
      <c r="DT30" s="624"/>
      <c r="DU30" s="624"/>
      <c r="DV30" s="625"/>
      <c r="DW30" s="628">
        <v>16.600000000000001</v>
      </c>
      <c r="DX30" s="656"/>
      <c r="DY30" s="656"/>
      <c r="DZ30" s="656"/>
      <c r="EA30" s="656"/>
      <c r="EB30" s="656"/>
      <c r="EC30" s="657"/>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99.4</v>
      </c>
      <c r="BH31" s="667"/>
      <c r="BI31" s="667"/>
      <c r="BJ31" s="667"/>
      <c r="BK31" s="667"/>
      <c r="BL31" s="667"/>
      <c r="BM31" s="618">
        <v>98.9</v>
      </c>
      <c r="BN31" s="667"/>
      <c r="BO31" s="667"/>
      <c r="BP31" s="667"/>
      <c r="BQ31" s="668"/>
      <c r="BR31" s="670">
        <v>99.3</v>
      </c>
      <c r="BS31" s="667"/>
      <c r="BT31" s="667"/>
      <c r="BU31" s="667"/>
      <c r="BV31" s="667"/>
      <c r="BW31" s="667"/>
      <c r="BX31" s="618">
        <v>98.9</v>
      </c>
      <c r="BY31" s="667"/>
      <c r="BZ31" s="667"/>
      <c r="CA31" s="667"/>
      <c r="CB31" s="668"/>
      <c r="CD31" s="663"/>
      <c r="CE31" s="664"/>
      <c r="CF31" s="620" t="s">
        <v>300</v>
      </c>
      <c r="CG31" s="621"/>
      <c r="CH31" s="621"/>
      <c r="CI31" s="621"/>
      <c r="CJ31" s="621"/>
      <c r="CK31" s="621"/>
      <c r="CL31" s="621"/>
      <c r="CM31" s="621"/>
      <c r="CN31" s="621"/>
      <c r="CO31" s="621"/>
      <c r="CP31" s="621"/>
      <c r="CQ31" s="622"/>
      <c r="CR31" s="623">
        <v>128492</v>
      </c>
      <c r="CS31" s="644"/>
      <c r="CT31" s="644"/>
      <c r="CU31" s="644"/>
      <c r="CV31" s="644"/>
      <c r="CW31" s="644"/>
      <c r="CX31" s="644"/>
      <c r="CY31" s="645"/>
      <c r="CZ31" s="628">
        <v>0.2</v>
      </c>
      <c r="DA31" s="656"/>
      <c r="DB31" s="656"/>
      <c r="DC31" s="658"/>
      <c r="DD31" s="632">
        <v>128492</v>
      </c>
      <c r="DE31" s="644"/>
      <c r="DF31" s="644"/>
      <c r="DG31" s="644"/>
      <c r="DH31" s="644"/>
      <c r="DI31" s="644"/>
      <c r="DJ31" s="644"/>
      <c r="DK31" s="645"/>
      <c r="DL31" s="632">
        <v>128492</v>
      </c>
      <c r="DM31" s="644"/>
      <c r="DN31" s="644"/>
      <c r="DO31" s="644"/>
      <c r="DP31" s="644"/>
      <c r="DQ31" s="644"/>
      <c r="DR31" s="644"/>
      <c r="DS31" s="644"/>
      <c r="DT31" s="644"/>
      <c r="DU31" s="644"/>
      <c r="DV31" s="645"/>
      <c r="DW31" s="628">
        <v>0.4</v>
      </c>
      <c r="DX31" s="656"/>
      <c r="DY31" s="656"/>
      <c r="DZ31" s="656"/>
      <c r="EA31" s="656"/>
      <c r="EB31" s="656"/>
      <c r="EC31" s="657"/>
    </row>
    <row r="32" spans="2:133" ht="11.25" customHeight="1" x14ac:dyDescent="0.2">
      <c r="B32" s="620" t="s">
        <v>301</v>
      </c>
      <c r="C32" s="621"/>
      <c r="D32" s="621"/>
      <c r="E32" s="621"/>
      <c r="F32" s="621"/>
      <c r="G32" s="621"/>
      <c r="H32" s="621"/>
      <c r="I32" s="621"/>
      <c r="J32" s="621"/>
      <c r="K32" s="621"/>
      <c r="L32" s="621"/>
      <c r="M32" s="621"/>
      <c r="N32" s="621"/>
      <c r="O32" s="621"/>
      <c r="P32" s="621"/>
      <c r="Q32" s="622"/>
      <c r="R32" s="623">
        <v>4525491</v>
      </c>
      <c r="S32" s="624"/>
      <c r="T32" s="624"/>
      <c r="U32" s="624"/>
      <c r="V32" s="624"/>
      <c r="W32" s="624"/>
      <c r="X32" s="624"/>
      <c r="Y32" s="625"/>
      <c r="Z32" s="626">
        <v>7.6</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99.3</v>
      </c>
      <c r="BH32" s="644"/>
      <c r="BI32" s="644"/>
      <c r="BJ32" s="644"/>
      <c r="BK32" s="644"/>
      <c r="BL32" s="644"/>
      <c r="BM32" s="629">
        <v>98.5</v>
      </c>
      <c r="BN32" s="644"/>
      <c r="BO32" s="644"/>
      <c r="BP32" s="644"/>
      <c r="BQ32" s="669"/>
      <c r="BR32" s="680">
        <v>99</v>
      </c>
      <c r="BS32" s="644"/>
      <c r="BT32" s="644"/>
      <c r="BU32" s="644"/>
      <c r="BV32" s="644"/>
      <c r="BW32" s="644"/>
      <c r="BX32" s="629">
        <v>98.4</v>
      </c>
      <c r="BY32" s="644"/>
      <c r="BZ32" s="644"/>
      <c r="CA32" s="644"/>
      <c r="CB32" s="669"/>
      <c r="CD32" s="665"/>
      <c r="CE32" s="666"/>
      <c r="CF32" s="620" t="s">
        <v>304</v>
      </c>
      <c r="CG32" s="621"/>
      <c r="CH32" s="621"/>
      <c r="CI32" s="621"/>
      <c r="CJ32" s="621"/>
      <c r="CK32" s="621"/>
      <c r="CL32" s="621"/>
      <c r="CM32" s="621"/>
      <c r="CN32" s="621"/>
      <c r="CO32" s="621"/>
      <c r="CP32" s="621"/>
      <c r="CQ32" s="622"/>
      <c r="CR32" s="623">
        <v>907</v>
      </c>
      <c r="CS32" s="624"/>
      <c r="CT32" s="624"/>
      <c r="CU32" s="624"/>
      <c r="CV32" s="624"/>
      <c r="CW32" s="624"/>
      <c r="CX32" s="624"/>
      <c r="CY32" s="625"/>
      <c r="CZ32" s="628">
        <v>0</v>
      </c>
      <c r="DA32" s="656"/>
      <c r="DB32" s="656"/>
      <c r="DC32" s="658"/>
      <c r="DD32" s="632">
        <v>907</v>
      </c>
      <c r="DE32" s="624"/>
      <c r="DF32" s="624"/>
      <c r="DG32" s="624"/>
      <c r="DH32" s="624"/>
      <c r="DI32" s="624"/>
      <c r="DJ32" s="624"/>
      <c r="DK32" s="625"/>
      <c r="DL32" s="632">
        <v>907</v>
      </c>
      <c r="DM32" s="624"/>
      <c r="DN32" s="624"/>
      <c r="DO32" s="624"/>
      <c r="DP32" s="624"/>
      <c r="DQ32" s="624"/>
      <c r="DR32" s="624"/>
      <c r="DS32" s="624"/>
      <c r="DT32" s="624"/>
      <c r="DU32" s="624"/>
      <c r="DV32" s="625"/>
      <c r="DW32" s="628">
        <v>0</v>
      </c>
      <c r="DX32" s="656"/>
      <c r="DY32" s="656"/>
      <c r="DZ32" s="656"/>
      <c r="EA32" s="656"/>
      <c r="EB32" s="656"/>
      <c r="EC32" s="657"/>
    </row>
    <row r="33" spans="2:133" ht="11.25" customHeight="1" x14ac:dyDescent="0.2">
      <c r="B33" s="620" t="s">
        <v>305</v>
      </c>
      <c r="C33" s="621"/>
      <c r="D33" s="621"/>
      <c r="E33" s="621"/>
      <c r="F33" s="621"/>
      <c r="G33" s="621"/>
      <c r="H33" s="621"/>
      <c r="I33" s="621"/>
      <c r="J33" s="621"/>
      <c r="K33" s="621"/>
      <c r="L33" s="621"/>
      <c r="M33" s="621"/>
      <c r="N33" s="621"/>
      <c r="O33" s="621"/>
      <c r="P33" s="621"/>
      <c r="Q33" s="622"/>
      <c r="R33" s="623">
        <v>128986</v>
      </c>
      <c r="S33" s="624"/>
      <c r="T33" s="624"/>
      <c r="U33" s="624"/>
      <c r="V33" s="624"/>
      <c r="W33" s="624"/>
      <c r="X33" s="624"/>
      <c r="Y33" s="625"/>
      <c r="Z33" s="626">
        <v>0.2</v>
      </c>
      <c r="AA33" s="626"/>
      <c r="AB33" s="626"/>
      <c r="AC33" s="626"/>
      <c r="AD33" s="627">
        <v>17265</v>
      </c>
      <c r="AE33" s="627"/>
      <c r="AF33" s="627"/>
      <c r="AG33" s="627"/>
      <c r="AH33" s="627"/>
      <c r="AI33" s="627"/>
      <c r="AJ33" s="627"/>
      <c r="AK33" s="627"/>
      <c r="AL33" s="628">
        <v>0.1</v>
      </c>
      <c r="AM33" s="629"/>
      <c r="AN33" s="629"/>
      <c r="AO33" s="630"/>
      <c r="AP33" s="675"/>
      <c r="AQ33" s="676"/>
      <c r="AR33" s="676"/>
      <c r="AS33" s="676"/>
      <c r="AT33" s="679"/>
      <c r="AU33" s="207"/>
      <c r="AV33" s="207"/>
      <c r="AW33" s="207"/>
      <c r="AX33" s="646" t="s">
        <v>306</v>
      </c>
      <c r="AY33" s="647"/>
      <c r="AZ33" s="647"/>
      <c r="BA33" s="647"/>
      <c r="BB33" s="647"/>
      <c r="BC33" s="647"/>
      <c r="BD33" s="647"/>
      <c r="BE33" s="647"/>
      <c r="BF33" s="648"/>
      <c r="BG33" s="681">
        <v>99.5</v>
      </c>
      <c r="BH33" s="682"/>
      <c r="BI33" s="682"/>
      <c r="BJ33" s="682"/>
      <c r="BK33" s="682"/>
      <c r="BL33" s="682"/>
      <c r="BM33" s="683">
        <v>99.4</v>
      </c>
      <c r="BN33" s="682"/>
      <c r="BO33" s="682"/>
      <c r="BP33" s="682"/>
      <c r="BQ33" s="684"/>
      <c r="BR33" s="681">
        <v>99.5</v>
      </c>
      <c r="BS33" s="682"/>
      <c r="BT33" s="682"/>
      <c r="BU33" s="682"/>
      <c r="BV33" s="682"/>
      <c r="BW33" s="682"/>
      <c r="BX33" s="683">
        <v>99.5</v>
      </c>
      <c r="BY33" s="682"/>
      <c r="BZ33" s="682"/>
      <c r="CA33" s="682"/>
      <c r="CB33" s="684"/>
      <c r="CD33" s="620" t="s">
        <v>307</v>
      </c>
      <c r="CE33" s="621"/>
      <c r="CF33" s="621"/>
      <c r="CG33" s="621"/>
      <c r="CH33" s="621"/>
      <c r="CI33" s="621"/>
      <c r="CJ33" s="621"/>
      <c r="CK33" s="621"/>
      <c r="CL33" s="621"/>
      <c r="CM33" s="621"/>
      <c r="CN33" s="621"/>
      <c r="CO33" s="621"/>
      <c r="CP33" s="621"/>
      <c r="CQ33" s="622"/>
      <c r="CR33" s="623">
        <v>22783554</v>
      </c>
      <c r="CS33" s="644"/>
      <c r="CT33" s="644"/>
      <c r="CU33" s="644"/>
      <c r="CV33" s="644"/>
      <c r="CW33" s="644"/>
      <c r="CX33" s="644"/>
      <c r="CY33" s="645"/>
      <c r="CZ33" s="628">
        <v>39.700000000000003</v>
      </c>
      <c r="DA33" s="656"/>
      <c r="DB33" s="656"/>
      <c r="DC33" s="658"/>
      <c r="DD33" s="632">
        <v>16492405</v>
      </c>
      <c r="DE33" s="644"/>
      <c r="DF33" s="644"/>
      <c r="DG33" s="644"/>
      <c r="DH33" s="644"/>
      <c r="DI33" s="644"/>
      <c r="DJ33" s="644"/>
      <c r="DK33" s="645"/>
      <c r="DL33" s="632">
        <v>11736513</v>
      </c>
      <c r="DM33" s="644"/>
      <c r="DN33" s="644"/>
      <c r="DO33" s="644"/>
      <c r="DP33" s="644"/>
      <c r="DQ33" s="644"/>
      <c r="DR33" s="644"/>
      <c r="DS33" s="644"/>
      <c r="DT33" s="644"/>
      <c r="DU33" s="644"/>
      <c r="DV33" s="645"/>
      <c r="DW33" s="628">
        <v>35.4</v>
      </c>
      <c r="DX33" s="656"/>
      <c r="DY33" s="656"/>
      <c r="DZ33" s="656"/>
      <c r="EA33" s="656"/>
      <c r="EB33" s="656"/>
      <c r="EC33" s="657"/>
    </row>
    <row r="34" spans="2:133" ht="11.25" customHeight="1" x14ac:dyDescent="0.2">
      <c r="B34" s="620" t="s">
        <v>308</v>
      </c>
      <c r="C34" s="621"/>
      <c r="D34" s="621"/>
      <c r="E34" s="621"/>
      <c r="F34" s="621"/>
      <c r="G34" s="621"/>
      <c r="H34" s="621"/>
      <c r="I34" s="621"/>
      <c r="J34" s="621"/>
      <c r="K34" s="621"/>
      <c r="L34" s="621"/>
      <c r="M34" s="621"/>
      <c r="N34" s="621"/>
      <c r="O34" s="621"/>
      <c r="P34" s="621"/>
      <c r="Q34" s="622"/>
      <c r="R34" s="623">
        <v>1406012</v>
      </c>
      <c r="S34" s="624"/>
      <c r="T34" s="624"/>
      <c r="U34" s="624"/>
      <c r="V34" s="624"/>
      <c r="W34" s="624"/>
      <c r="X34" s="624"/>
      <c r="Y34" s="625"/>
      <c r="Z34" s="626">
        <v>2.4</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8706725</v>
      </c>
      <c r="CS34" s="624"/>
      <c r="CT34" s="624"/>
      <c r="CU34" s="624"/>
      <c r="CV34" s="624"/>
      <c r="CW34" s="624"/>
      <c r="CX34" s="624"/>
      <c r="CY34" s="625"/>
      <c r="CZ34" s="628">
        <v>15.2</v>
      </c>
      <c r="DA34" s="656"/>
      <c r="DB34" s="656"/>
      <c r="DC34" s="658"/>
      <c r="DD34" s="632">
        <v>5686902</v>
      </c>
      <c r="DE34" s="624"/>
      <c r="DF34" s="624"/>
      <c r="DG34" s="624"/>
      <c r="DH34" s="624"/>
      <c r="DI34" s="624"/>
      <c r="DJ34" s="624"/>
      <c r="DK34" s="625"/>
      <c r="DL34" s="632">
        <v>4860413</v>
      </c>
      <c r="DM34" s="624"/>
      <c r="DN34" s="624"/>
      <c r="DO34" s="624"/>
      <c r="DP34" s="624"/>
      <c r="DQ34" s="624"/>
      <c r="DR34" s="624"/>
      <c r="DS34" s="624"/>
      <c r="DT34" s="624"/>
      <c r="DU34" s="624"/>
      <c r="DV34" s="625"/>
      <c r="DW34" s="628">
        <v>14.7</v>
      </c>
      <c r="DX34" s="656"/>
      <c r="DY34" s="656"/>
      <c r="DZ34" s="656"/>
      <c r="EA34" s="656"/>
      <c r="EB34" s="656"/>
      <c r="EC34" s="657"/>
    </row>
    <row r="35" spans="2:133" ht="11.25" customHeight="1" x14ac:dyDescent="0.2">
      <c r="B35" s="620" t="s">
        <v>310</v>
      </c>
      <c r="C35" s="621"/>
      <c r="D35" s="621"/>
      <c r="E35" s="621"/>
      <c r="F35" s="621"/>
      <c r="G35" s="621"/>
      <c r="H35" s="621"/>
      <c r="I35" s="621"/>
      <c r="J35" s="621"/>
      <c r="K35" s="621"/>
      <c r="L35" s="621"/>
      <c r="M35" s="621"/>
      <c r="N35" s="621"/>
      <c r="O35" s="621"/>
      <c r="P35" s="621"/>
      <c r="Q35" s="622"/>
      <c r="R35" s="623">
        <v>1813801</v>
      </c>
      <c r="S35" s="624"/>
      <c r="T35" s="624"/>
      <c r="U35" s="624"/>
      <c r="V35" s="624"/>
      <c r="W35" s="624"/>
      <c r="X35" s="624"/>
      <c r="Y35" s="625"/>
      <c r="Z35" s="626">
        <v>3.1</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212785</v>
      </c>
      <c r="CS35" s="644"/>
      <c r="CT35" s="644"/>
      <c r="CU35" s="644"/>
      <c r="CV35" s="644"/>
      <c r="CW35" s="644"/>
      <c r="CX35" s="644"/>
      <c r="CY35" s="645"/>
      <c r="CZ35" s="628">
        <v>0.4</v>
      </c>
      <c r="DA35" s="656"/>
      <c r="DB35" s="656"/>
      <c r="DC35" s="658"/>
      <c r="DD35" s="632">
        <v>191255</v>
      </c>
      <c r="DE35" s="644"/>
      <c r="DF35" s="644"/>
      <c r="DG35" s="644"/>
      <c r="DH35" s="644"/>
      <c r="DI35" s="644"/>
      <c r="DJ35" s="644"/>
      <c r="DK35" s="645"/>
      <c r="DL35" s="632">
        <v>111529</v>
      </c>
      <c r="DM35" s="644"/>
      <c r="DN35" s="644"/>
      <c r="DO35" s="644"/>
      <c r="DP35" s="644"/>
      <c r="DQ35" s="644"/>
      <c r="DR35" s="644"/>
      <c r="DS35" s="644"/>
      <c r="DT35" s="644"/>
      <c r="DU35" s="644"/>
      <c r="DV35" s="645"/>
      <c r="DW35" s="628">
        <v>0.3</v>
      </c>
      <c r="DX35" s="656"/>
      <c r="DY35" s="656"/>
      <c r="DZ35" s="656"/>
      <c r="EA35" s="656"/>
      <c r="EB35" s="656"/>
      <c r="EC35" s="657"/>
    </row>
    <row r="36" spans="2:133" ht="11.25" customHeight="1" x14ac:dyDescent="0.2">
      <c r="B36" s="620" t="s">
        <v>314</v>
      </c>
      <c r="C36" s="621"/>
      <c r="D36" s="621"/>
      <c r="E36" s="621"/>
      <c r="F36" s="621"/>
      <c r="G36" s="621"/>
      <c r="H36" s="621"/>
      <c r="I36" s="621"/>
      <c r="J36" s="621"/>
      <c r="K36" s="621"/>
      <c r="L36" s="621"/>
      <c r="M36" s="621"/>
      <c r="N36" s="621"/>
      <c r="O36" s="621"/>
      <c r="P36" s="621"/>
      <c r="Q36" s="622"/>
      <c r="R36" s="623">
        <v>1782366</v>
      </c>
      <c r="S36" s="624"/>
      <c r="T36" s="624"/>
      <c r="U36" s="624"/>
      <c r="V36" s="624"/>
      <c r="W36" s="624"/>
      <c r="X36" s="624"/>
      <c r="Y36" s="625"/>
      <c r="Z36" s="626">
        <v>3</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6091977</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23003</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7596564</v>
      </c>
      <c r="CS36" s="624"/>
      <c r="CT36" s="624"/>
      <c r="CU36" s="624"/>
      <c r="CV36" s="624"/>
      <c r="CW36" s="624"/>
      <c r="CX36" s="624"/>
      <c r="CY36" s="625"/>
      <c r="CZ36" s="628">
        <v>13.2</v>
      </c>
      <c r="DA36" s="656"/>
      <c r="DB36" s="656"/>
      <c r="DC36" s="658"/>
      <c r="DD36" s="632">
        <v>6408636</v>
      </c>
      <c r="DE36" s="624"/>
      <c r="DF36" s="624"/>
      <c r="DG36" s="624"/>
      <c r="DH36" s="624"/>
      <c r="DI36" s="624"/>
      <c r="DJ36" s="624"/>
      <c r="DK36" s="625"/>
      <c r="DL36" s="632">
        <v>3843196</v>
      </c>
      <c r="DM36" s="624"/>
      <c r="DN36" s="624"/>
      <c r="DO36" s="624"/>
      <c r="DP36" s="624"/>
      <c r="DQ36" s="624"/>
      <c r="DR36" s="624"/>
      <c r="DS36" s="624"/>
      <c r="DT36" s="624"/>
      <c r="DU36" s="624"/>
      <c r="DV36" s="625"/>
      <c r="DW36" s="628">
        <v>11.6</v>
      </c>
      <c r="DX36" s="656"/>
      <c r="DY36" s="656"/>
      <c r="DZ36" s="656"/>
      <c r="EA36" s="656"/>
      <c r="EB36" s="656"/>
      <c r="EC36" s="657"/>
    </row>
    <row r="37" spans="2:133" ht="11.25" customHeight="1" x14ac:dyDescent="0.2">
      <c r="B37" s="620" t="s">
        <v>318</v>
      </c>
      <c r="C37" s="621"/>
      <c r="D37" s="621"/>
      <c r="E37" s="621"/>
      <c r="F37" s="621"/>
      <c r="G37" s="621"/>
      <c r="H37" s="621"/>
      <c r="I37" s="621"/>
      <c r="J37" s="621"/>
      <c r="K37" s="621"/>
      <c r="L37" s="621"/>
      <c r="M37" s="621"/>
      <c r="N37" s="621"/>
      <c r="O37" s="621"/>
      <c r="P37" s="621"/>
      <c r="Q37" s="622"/>
      <c r="R37" s="623">
        <v>1480181</v>
      </c>
      <c r="S37" s="624"/>
      <c r="T37" s="624"/>
      <c r="U37" s="624"/>
      <c r="V37" s="624"/>
      <c r="W37" s="624"/>
      <c r="X37" s="624"/>
      <c r="Y37" s="625"/>
      <c r="Z37" s="626">
        <v>2.5</v>
      </c>
      <c r="AA37" s="626"/>
      <c r="AB37" s="626"/>
      <c r="AC37" s="626"/>
      <c r="AD37" s="627">
        <v>32495</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1074252</v>
      </c>
      <c r="BA37" s="624"/>
      <c r="BB37" s="624"/>
      <c r="BC37" s="624"/>
      <c r="BD37" s="644"/>
      <c r="BE37" s="644"/>
      <c r="BF37" s="669"/>
      <c r="BG37" s="620" t="s">
        <v>320</v>
      </c>
      <c r="BH37" s="621"/>
      <c r="BI37" s="621"/>
      <c r="BJ37" s="621"/>
      <c r="BK37" s="621"/>
      <c r="BL37" s="621"/>
      <c r="BM37" s="621"/>
      <c r="BN37" s="621"/>
      <c r="BO37" s="621"/>
      <c r="BP37" s="621"/>
      <c r="BQ37" s="621"/>
      <c r="BR37" s="621"/>
      <c r="BS37" s="621"/>
      <c r="BT37" s="621"/>
      <c r="BU37" s="622"/>
      <c r="BV37" s="623">
        <v>8442</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2949157</v>
      </c>
      <c r="CS37" s="644"/>
      <c r="CT37" s="644"/>
      <c r="CU37" s="644"/>
      <c r="CV37" s="644"/>
      <c r="CW37" s="644"/>
      <c r="CX37" s="644"/>
      <c r="CY37" s="645"/>
      <c r="CZ37" s="628">
        <v>5.0999999999999996</v>
      </c>
      <c r="DA37" s="656"/>
      <c r="DB37" s="656"/>
      <c r="DC37" s="658"/>
      <c r="DD37" s="632">
        <v>2946813</v>
      </c>
      <c r="DE37" s="644"/>
      <c r="DF37" s="644"/>
      <c r="DG37" s="644"/>
      <c r="DH37" s="644"/>
      <c r="DI37" s="644"/>
      <c r="DJ37" s="644"/>
      <c r="DK37" s="645"/>
      <c r="DL37" s="632">
        <v>2353505</v>
      </c>
      <c r="DM37" s="644"/>
      <c r="DN37" s="644"/>
      <c r="DO37" s="644"/>
      <c r="DP37" s="644"/>
      <c r="DQ37" s="644"/>
      <c r="DR37" s="644"/>
      <c r="DS37" s="644"/>
      <c r="DT37" s="644"/>
      <c r="DU37" s="644"/>
      <c r="DV37" s="645"/>
      <c r="DW37" s="628">
        <v>7.1</v>
      </c>
      <c r="DX37" s="656"/>
      <c r="DY37" s="656"/>
      <c r="DZ37" s="656"/>
      <c r="EA37" s="656"/>
      <c r="EB37" s="656"/>
      <c r="EC37" s="657"/>
    </row>
    <row r="38" spans="2:133" ht="11.25" customHeight="1" x14ac:dyDescent="0.2">
      <c r="B38" s="620" t="s">
        <v>322</v>
      </c>
      <c r="C38" s="621"/>
      <c r="D38" s="621"/>
      <c r="E38" s="621"/>
      <c r="F38" s="621"/>
      <c r="G38" s="621"/>
      <c r="H38" s="621"/>
      <c r="I38" s="621"/>
      <c r="J38" s="621"/>
      <c r="K38" s="621"/>
      <c r="L38" s="621"/>
      <c r="M38" s="621"/>
      <c r="N38" s="621"/>
      <c r="O38" s="621"/>
      <c r="P38" s="621"/>
      <c r="Q38" s="622"/>
      <c r="R38" s="623">
        <v>4031374</v>
      </c>
      <c r="S38" s="624"/>
      <c r="T38" s="624"/>
      <c r="U38" s="624"/>
      <c r="V38" s="624"/>
      <c r="W38" s="624"/>
      <c r="X38" s="624"/>
      <c r="Y38" s="625"/>
      <c r="Z38" s="626">
        <v>6.8</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770775</v>
      </c>
      <c r="BA38" s="624"/>
      <c r="BB38" s="624"/>
      <c r="BC38" s="624"/>
      <c r="BD38" s="644"/>
      <c r="BE38" s="644"/>
      <c r="BF38" s="669"/>
      <c r="BG38" s="620" t="s">
        <v>324</v>
      </c>
      <c r="BH38" s="621"/>
      <c r="BI38" s="621"/>
      <c r="BJ38" s="621"/>
      <c r="BK38" s="621"/>
      <c r="BL38" s="621"/>
      <c r="BM38" s="621"/>
      <c r="BN38" s="621"/>
      <c r="BO38" s="621"/>
      <c r="BP38" s="621"/>
      <c r="BQ38" s="621"/>
      <c r="BR38" s="621"/>
      <c r="BS38" s="621"/>
      <c r="BT38" s="621"/>
      <c r="BU38" s="622"/>
      <c r="BV38" s="623">
        <v>12262</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3827555</v>
      </c>
      <c r="CS38" s="624"/>
      <c r="CT38" s="624"/>
      <c r="CU38" s="624"/>
      <c r="CV38" s="624"/>
      <c r="CW38" s="624"/>
      <c r="CX38" s="624"/>
      <c r="CY38" s="625"/>
      <c r="CZ38" s="628">
        <v>6.7</v>
      </c>
      <c r="DA38" s="656"/>
      <c r="DB38" s="656"/>
      <c r="DC38" s="658"/>
      <c r="DD38" s="632">
        <v>3170090</v>
      </c>
      <c r="DE38" s="624"/>
      <c r="DF38" s="624"/>
      <c r="DG38" s="624"/>
      <c r="DH38" s="624"/>
      <c r="DI38" s="624"/>
      <c r="DJ38" s="624"/>
      <c r="DK38" s="625"/>
      <c r="DL38" s="632">
        <v>2921375</v>
      </c>
      <c r="DM38" s="624"/>
      <c r="DN38" s="624"/>
      <c r="DO38" s="624"/>
      <c r="DP38" s="624"/>
      <c r="DQ38" s="624"/>
      <c r="DR38" s="624"/>
      <c r="DS38" s="624"/>
      <c r="DT38" s="624"/>
      <c r="DU38" s="624"/>
      <c r="DV38" s="625"/>
      <c r="DW38" s="628">
        <v>8.8000000000000007</v>
      </c>
      <c r="DX38" s="656"/>
      <c r="DY38" s="656"/>
      <c r="DZ38" s="656"/>
      <c r="EA38" s="656"/>
      <c r="EB38" s="656"/>
      <c r="EC38" s="657"/>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245000</v>
      </c>
      <c r="BA39" s="624"/>
      <c r="BB39" s="624"/>
      <c r="BC39" s="624"/>
      <c r="BD39" s="644"/>
      <c r="BE39" s="644"/>
      <c r="BF39" s="669"/>
      <c r="BG39" s="620" t="s">
        <v>328</v>
      </c>
      <c r="BH39" s="621"/>
      <c r="BI39" s="621"/>
      <c r="BJ39" s="621"/>
      <c r="BK39" s="621"/>
      <c r="BL39" s="621"/>
      <c r="BM39" s="621"/>
      <c r="BN39" s="621"/>
      <c r="BO39" s="621"/>
      <c r="BP39" s="621"/>
      <c r="BQ39" s="621"/>
      <c r="BR39" s="621"/>
      <c r="BS39" s="621"/>
      <c r="BT39" s="621"/>
      <c r="BU39" s="622"/>
      <c r="BV39" s="623">
        <v>18691</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1398406</v>
      </c>
      <c r="CS39" s="644"/>
      <c r="CT39" s="644"/>
      <c r="CU39" s="644"/>
      <c r="CV39" s="644"/>
      <c r="CW39" s="644"/>
      <c r="CX39" s="644"/>
      <c r="CY39" s="645"/>
      <c r="CZ39" s="628">
        <v>2.4</v>
      </c>
      <c r="DA39" s="656"/>
      <c r="DB39" s="656"/>
      <c r="DC39" s="658"/>
      <c r="DD39" s="632">
        <v>1503</v>
      </c>
      <c r="DE39" s="644"/>
      <c r="DF39" s="644"/>
      <c r="DG39" s="644"/>
      <c r="DH39" s="644"/>
      <c r="DI39" s="644"/>
      <c r="DJ39" s="644"/>
      <c r="DK39" s="645"/>
      <c r="DL39" s="632" t="s">
        <v>122</v>
      </c>
      <c r="DM39" s="644"/>
      <c r="DN39" s="644"/>
      <c r="DO39" s="644"/>
      <c r="DP39" s="644"/>
      <c r="DQ39" s="644"/>
      <c r="DR39" s="644"/>
      <c r="DS39" s="644"/>
      <c r="DT39" s="644"/>
      <c r="DU39" s="644"/>
      <c r="DV39" s="645"/>
      <c r="DW39" s="628" t="s">
        <v>122</v>
      </c>
      <c r="DX39" s="656"/>
      <c r="DY39" s="656"/>
      <c r="DZ39" s="656"/>
      <c r="EA39" s="656"/>
      <c r="EB39" s="656"/>
      <c r="EC39" s="657"/>
    </row>
    <row r="40" spans="2:133" ht="11.25" customHeight="1" x14ac:dyDescent="0.2">
      <c r="B40" s="620" t="s">
        <v>330</v>
      </c>
      <c r="C40" s="621"/>
      <c r="D40" s="621"/>
      <c r="E40" s="621"/>
      <c r="F40" s="621"/>
      <c r="G40" s="621"/>
      <c r="H40" s="621"/>
      <c r="I40" s="621"/>
      <c r="J40" s="621"/>
      <c r="K40" s="621"/>
      <c r="L40" s="621"/>
      <c r="M40" s="621"/>
      <c r="N40" s="621"/>
      <c r="O40" s="621"/>
      <c r="P40" s="621"/>
      <c r="Q40" s="622"/>
      <c r="R40" s="623">
        <v>128174</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174395</v>
      </c>
      <c r="BA40" s="624"/>
      <c r="BB40" s="624"/>
      <c r="BC40" s="624"/>
      <c r="BD40" s="644"/>
      <c r="BE40" s="644"/>
      <c r="BF40" s="669"/>
      <c r="BG40" s="673" t="s">
        <v>332</v>
      </c>
      <c r="BH40" s="674"/>
      <c r="BI40" s="674"/>
      <c r="BJ40" s="674"/>
      <c r="BK40" s="674"/>
      <c r="BL40" s="211"/>
      <c r="BM40" s="621" t="s">
        <v>333</v>
      </c>
      <c r="BN40" s="621"/>
      <c r="BO40" s="621"/>
      <c r="BP40" s="621"/>
      <c r="BQ40" s="621"/>
      <c r="BR40" s="621"/>
      <c r="BS40" s="621"/>
      <c r="BT40" s="621"/>
      <c r="BU40" s="622"/>
      <c r="BV40" s="623">
        <v>105</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1041519</v>
      </c>
      <c r="CS40" s="624"/>
      <c r="CT40" s="624"/>
      <c r="CU40" s="624"/>
      <c r="CV40" s="624"/>
      <c r="CW40" s="624"/>
      <c r="CX40" s="624"/>
      <c r="CY40" s="625"/>
      <c r="CZ40" s="628">
        <v>1.8</v>
      </c>
      <c r="DA40" s="656"/>
      <c r="DB40" s="656"/>
      <c r="DC40" s="658"/>
      <c r="DD40" s="632">
        <v>1034019</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6"/>
      <c r="DY40" s="656"/>
      <c r="DZ40" s="656"/>
      <c r="EA40" s="656"/>
      <c r="EB40" s="656"/>
      <c r="EC40" s="657"/>
    </row>
    <row r="41" spans="2:133" ht="11.25" customHeight="1" x14ac:dyDescent="0.2">
      <c r="B41" s="646" t="s">
        <v>335</v>
      </c>
      <c r="C41" s="647"/>
      <c r="D41" s="647"/>
      <c r="E41" s="647"/>
      <c r="F41" s="647"/>
      <c r="G41" s="647"/>
      <c r="H41" s="647"/>
      <c r="I41" s="647"/>
      <c r="J41" s="647"/>
      <c r="K41" s="647"/>
      <c r="L41" s="647"/>
      <c r="M41" s="647"/>
      <c r="N41" s="647"/>
      <c r="O41" s="647"/>
      <c r="P41" s="647"/>
      <c r="Q41" s="648"/>
      <c r="R41" s="695">
        <v>59347735</v>
      </c>
      <c r="S41" s="696"/>
      <c r="T41" s="696"/>
      <c r="U41" s="696"/>
      <c r="V41" s="696"/>
      <c r="W41" s="696"/>
      <c r="X41" s="696"/>
      <c r="Y41" s="700"/>
      <c r="Z41" s="701">
        <v>100</v>
      </c>
      <c r="AA41" s="701"/>
      <c r="AB41" s="701"/>
      <c r="AC41" s="701"/>
      <c r="AD41" s="702">
        <v>32994659</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957784</v>
      </c>
      <c r="BA41" s="624"/>
      <c r="BB41" s="624"/>
      <c r="BC41" s="624"/>
      <c r="BD41" s="644"/>
      <c r="BE41" s="644"/>
      <c r="BF41" s="669"/>
      <c r="BG41" s="673"/>
      <c r="BH41" s="674"/>
      <c r="BI41" s="674"/>
      <c r="BJ41" s="674"/>
      <c r="BK41" s="674"/>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44"/>
      <c r="CT41" s="644"/>
      <c r="CU41" s="644"/>
      <c r="CV41" s="644"/>
      <c r="CW41" s="644"/>
      <c r="CX41" s="644"/>
      <c r="CY41" s="645"/>
      <c r="CZ41" s="628" t="s">
        <v>122</v>
      </c>
      <c r="DA41" s="656"/>
      <c r="DB41" s="656"/>
      <c r="DC41" s="658"/>
      <c r="DD41" s="632" t="s">
        <v>122</v>
      </c>
      <c r="DE41" s="644"/>
      <c r="DF41" s="644"/>
      <c r="DG41" s="644"/>
      <c r="DH41" s="644"/>
      <c r="DI41" s="644"/>
      <c r="DJ41" s="644"/>
      <c r="DK41" s="645"/>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323</v>
      </c>
      <c r="AR42" s="693"/>
      <c r="AS42" s="693"/>
      <c r="AT42" s="693"/>
      <c r="AU42" s="693"/>
      <c r="AV42" s="693"/>
      <c r="AW42" s="693"/>
      <c r="AX42" s="693"/>
      <c r="AY42" s="694"/>
      <c r="AZ42" s="695">
        <v>2869771</v>
      </c>
      <c r="BA42" s="696"/>
      <c r="BB42" s="696"/>
      <c r="BC42" s="696"/>
      <c r="BD42" s="682"/>
      <c r="BE42" s="682"/>
      <c r="BF42" s="684"/>
      <c r="BG42" s="675"/>
      <c r="BH42" s="676"/>
      <c r="BI42" s="676"/>
      <c r="BJ42" s="676"/>
      <c r="BK42" s="676"/>
      <c r="BL42" s="212"/>
      <c r="BM42" s="647" t="s">
        <v>339</v>
      </c>
      <c r="BN42" s="647"/>
      <c r="BO42" s="647"/>
      <c r="BP42" s="647"/>
      <c r="BQ42" s="647"/>
      <c r="BR42" s="647"/>
      <c r="BS42" s="647"/>
      <c r="BT42" s="647"/>
      <c r="BU42" s="648"/>
      <c r="BV42" s="695">
        <v>382</v>
      </c>
      <c r="BW42" s="696"/>
      <c r="BX42" s="696"/>
      <c r="BY42" s="696"/>
      <c r="BZ42" s="696"/>
      <c r="CA42" s="696"/>
      <c r="CB42" s="705"/>
      <c r="CD42" s="620" t="s">
        <v>340</v>
      </c>
      <c r="CE42" s="621"/>
      <c r="CF42" s="621"/>
      <c r="CG42" s="621"/>
      <c r="CH42" s="621"/>
      <c r="CI42" s="621"/>
      <c r="CJ42" s="621"/>
      <c r="CK42" s="621"/>
      <c r="CL42" s="621"/>
      <c r="CM42" s="621"/>
      <c r="CN42" s="621"/>
      <c r="CO42" s="621"/>
      <c r="CP42" s="621"/>
      <c r="CQ42" s="622"/>
      <c r="CR42" s="623">
        <v>6885033</v>
      </c>
      <c r="CS42" s="644"/>
      <c r="CT42" s="644"/>
      <c r="CU42" s="644"/>
      <c r="CV42" s="644"/>
      <c r="CW42" s="644"/>
      <c r="CX42" s="644"/>
      <c r="CY42" s="645"/>
      <c r="CZ42" s="628">
        <v>12</v>
      </c>
      <c r="DA42" s="656"/>
      <c r="DB42" s="656"/>
      <c r="DC42" s="658"/>
      <c r="DD42" s="632">
        <v>1363126</v>
      </c>
      <c r="DE42" s="644"/>
      <c r="DF42" s="644"/>
      <c r="DG42" s="644"/>
      <c r="DH42" s="644"/>
      <c r="DI42" s="644"/>
      <c r="DJ42" s="644"/>
      <c r="DK42" s="645"/>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341</v>
      </c>
      <c r="CD43" s="620" t="s">
        <v>342</v>
      </c>
      <c r="CE43" s="621"/>
      <c r="CF43" s="621"/>
      <c r="CG43" s="621"/>
      <c r="CH43" s="621"/>
      <c r="CI43" s="621"/>
      <c r="CJ43" s="621"/>
      <c r="CK43" s="621"/>
      <c r="CL43" s="621"/>
      <c r="CM43" s="621"/>
      <c r="CN43" s="621"/>
      <c r="CO43" s="621"/>
      <c r="CP43" s="621"/>
      <c r="CQ43" s="622"/>
      <c r="CR43" s="623">
        <v>150492</v>
      </c>
      <c r="CS43" s="644"/>
      <c r="CT43" s="644"/>
      <c r="CU43" s="644"/>
      <c r="CV43" s="644"/>
      <c r="CW43" s="644"/>
      <c r="CX43" s="644"/>
      <c r="CY43" s="645"/>
      <c r="CZ43" s="628">
        <v>0.3</v>
      </c>
      <c r="DA43" s="656"/>
      <c r="DB43" s="656"/>
      <c r="DC43" s="658"/>
      <c r="DD43" s="632">
        <v>150492</v>
      </c>
      <c r="DE43" s="644"/>
      <c r="DF43" s="644"/>
      <c r="DG43" s="644"/>
      <c r="DH43" s="644"/>
      <c r="DI43" s="644"/>
      <c r="DJ43" s="644"/>
      <c r="DK43" s="645"/>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344</v>
      </c>
      <c r="CG44" s="621"/>
      <c r="CH44" s="621"/>
      <c r="CI44" s="621"/>
      <c r="CJ44" s="621"/>
      <c r="CK44" s="621"/>
      <c r="CL44" s="621"/>
      <c r="CM44" s="621"/>
      <c r="CN44" s="621"/>
      <c r="CO44" s="621"/>
      <c r="CP44" s="621"/>
      <c r="CQ44" s="622"/>
      <c r="CR44" s="623">
        <v>6851720</v>
      </c>
      <c r="CS44" s="624"/>
      <c r="CT44" s="624"/>
      <c r="CU44" s="624"/>
      <c r="CV44" s="624"/>
      <c r="CW44" s="624"/>
      <c r="CX44" s="624"/>
      <c r="CY44" s="625"/>
      <c r="CZ44" s="628">
        <v>11.9</v>
      </c>
      <c r="DA44" s="629"/>
      <c r="DB44" s="629"/>
      <c r="DC44" s="635"/>
      <c r="DD44" s="632">
        <v>1349111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346</v>
      </c>
      <c r="CG45" s="621"/>
      <c r="CH45" s="621"/>
      <c r="CI45" s="621"/>
      <c r="CJ45" s="621"/>
      <c r="CK45" s="621"/>
      <c r="CL45" s="621"/>
      <c r="CM45" s="621"/>
      <c r="CN45" s="621"/>
      <c r="CO45" s="621"/>
      <c r="CP45" s="621"/>
      <c r="CQ45" s="622"/>
      <c r="CR45" s="623">
        <v>2823453</v>
      </c>
      <c r="CS45" s="644"/>
      <c r="CT45" s="644"/>
      <c r="CU45" s="644"/>
      <c r="CV45" s="644"/>
      <c r="CW45" s="644"/>
      <c r="CX45" s="644"/>
      <c r="CY45" s="645"/>
      <c r="CZ45" s="628">
        <v>4.9000000000000004</v>
      </c>
      <c r="DA45" s="656"/>
      <c r="DB45" s="656"/>
      <c r="DC45" s="658"/>
      <c r="DD45" s="632">
        <v>327619</v>
      </c>
      <c r="DE45" s="644"/>
      <c r="DF45" s="644"/>
      <c r="DG45" s="644"/>
      <c r="DH45" s="644"/>
      <c r="DI45" s="644"/>
      <c r="DJ45" s="644"/>
      <c r="DK45" s="645"/>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3"/>
      <c r="CE46" s="664"/>
      <c r="CF46" s="620" t="s">
        <v>347</v>
      </c>
      <c r="CG46" s="621"/>
      <c r="CH46" s="621"/>
      <c r="CI46" s="621"/>
      <c r="CJ46" s="621"/>
      <c r="CK46" s="621"/>
      <c r="CL46" s="621"/>
      <c r="CM46" s="621"/>
      <c r="CN46" s="621"/>
      <c r="CO46" s="621"/>
      <c r="CP46" s="621"/>
      <c r="CQ46" s="622"/>
      <c r="CR46" s="623">
        <v>3895637</v>
      </c>
      <c r="CS46" s="624"/>
      <c r="CT46" s="624"/>
      <c r="CU46" s="624"/>
      <c r="CV46" s="624"/>
      <c r="CW46" s="624"/>
      <c r="CX46" s="624"/>
      <c r="CY46" s="625"/>
      <c r="CZ46" s="628">
        <v>6.8</v>
      </c>
      <c r="DA46" s="629"/>
      <c r="DB46" s="629"/>
      <c r="DC46" s="635"/>
      <c r="DD46" s="632">
        <v>947017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3"/>
      <c r="CE47" s="664"/>
      <c r="CF47" s="620" t="s">
        <v>348</v>
      </c>
      <c r="CG47" s="621"/>
      <c r="CH47" s="621"/>
      <c r="CI47" s="621"/>
      <c r="CJ47" s="621"/>
      <c r="CK47" s="621"/>
      <c r="CL47" s="621"/>
      <c r="CM47" s="621"/>
      <c r="CN47" s="621"/>
      <c r="CO47" s="621"/>
      <c r="CP47" s="621"/>
      <c r="CQ47" s="622"/>
      <c r="CR47" s="623">
        <v>33313</v>
      </c>
      <c r="CS47" s="644"/>
      <c r="CT47" s="644"/>
      <c r="CU47" s="644"/>
      <c r="CV47" s="644"/>
      <c r="CW47" s="644"/>
      <c r="CX47" s="644"/>
      <c r="CY47" s="645"/>
      <c r="CZ47" s="628">
        <v>0.1</v>
      </c>
      <c r="DA47" s="656"/>
      <c r="DB47" s="656"/>
      <c r="DC47" s="658"/>
      <c r="DD47" s="632">
        <v>14015</v>
      </c>
      <c r="DE47" s="644"/>
      <c r="DF47" s="644"/>
      <c r="DG47" s="644"/>
      <c r="DH47" s="644"/>
      <c r="DI47" s="644"/>
      <c r="DJ47" s="644"/>
      <c r="DK47" s="645"/>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5"/>
      <c r="CE48" s="666"/>
      <c r="CF48" s="620" t="s">
        <v>349</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6" t="s">
        <v>350</v>
      </c>
      <c r="CE49" s="647"/>
      <c r="CF49" s="647"/>
      <c r="CG49" s="647"/>
      <c r="CH49" s="647"/>
      <c r="CI49" s="647"/>
      <c r="CJ49" s="647"/>
      <c r="CK49" s="647"/>
      <c r="CL49" s="647"/>
      <c r="CM49" s="647"/>
      <c r="CN49" s="647"/>
      <c r="CO49" s="647"/>
      <c r="CP49" s="647"/>
      <c r="CQ49" s="648"/>
      <c r="CR49" s="695">
        <v>57374938</v>
      </c>
      <c r="CS49" s="682"/>
      <c r="CT49" s="682"/>
      <c r="CU49" s="682"/>
      <c r="CV49" s="682"/>
      <c r="CW49" s="682"/>
      <c r="CX49" s="682"/>
      <c r="CY49" s="711"/>
      <c r="CZ49" s="703">
        <v>100</v>
      </c>
      <c r="DA49" s="712"/>
      <c r="DB49" s="712"/>
      <c r="DC49" s="713"/>
      <c r="DD49" s="714">
        <v>37032496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fsfSImIpi6Fsgo+cJlwm4agFoaYhIaCaVeOhh+U6+tAmH1cD11Ul5jg66gNikIEh8R+zH0oihwBdnxsBpLpXcg==" saltValue="hu6GauLHpPdc2J6jtXwoV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57" zoomScale="90" zoomScaleNormal="90" zoomScaleSheetLayoutView="70" workbookViewId="0">
      <selection activeCell="BQ103" sqref="BQ103:DZ103"/>
    </sheetView>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352</v>
      </c>
      <c r="DK2" s="723"/>
      <c r="DL2" s="723"/>
      <c r="DM2" s="723"/>
      <c r="DN2" s="723"/>
      <c r="DO2" s="724"/>
      <c r="DP2" s="216"/>
      <c r="DQ2" s="722" t="s">
        <v>353</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356</v>
      </c>
      <c r="B5" s="728"/>
      <c r="C5" s="728"/>
      <c r="D5" s="728"/>
      <c r="E5" s="728"/>
      <c r="F5" s="728"/>
      <c r="G5" s="728"/>
      <c r="H5" s="728"/>
      <c r="I5" s="728"/>
      <c r="J5" s="728"/>
      <c r="K5" s="728"/>
      <c r="L5" s="728"/>
      <c r="M5" s="728"/>
      <c r="N5" s="728"/>
      <c r="O5" s="728"/>
      <c r="P5" s="729"/>
      <c r="Q5" s="733" t="s">
        <v>357</v>
      </c>
      <c r="R5" s="734"/>
      <c r="S5" s="734"/>
      <c r="T5" s="734"/>
      <c r="U5" s="735"/>
      <c r="V5" s="733" t="s">
        <v>358</v>
      </c>
      <c r="W5" s="734"/>
      <c r="X5" s="734"/>
      <c r="Y5" s="734"/>
      <c r="Z5" s="735"/>
      <c r="AA5" s="733" t="s">
        <v>359</v>
      </c>
      <c r="AB5" s="734"/>
      <c r="AC5" s="734"/>
      <c r="AD5" s="734"/>
      <c r="AE5" s="734"/>
      <c r="AF5" s="739" t="s">
        <v>360</v>
      </c>
      <c r="AG5" s="734"/>
      <c r="AH5" s="734"/>
      <c r="AI5" s="734"/>
      <c r="AJ5" s="740"/>
      <c r="AK5" s="734" t="s">
        <v>361</v>
      </c>
      <c r="AL5" s="734"/>
      <c r="AM5" s="734"/>
      <c r="AN5" s="734"/>
      <c r="AO5" s="735"/>
      <c r="AP5" s="733" t="s">
        <v>362</v>
      </c>
      <c r="AQ5" s="734"/>
      <c r="AR5" s="734"/>
      <c r="AS5" s="734"/>
      <c r="AT5" s="735"/>
      <c r="AU5" s="733" t="s">
        <v>363</v>
      </c>
      <c r="AV5" s="734"/>
      <c r="AW5" s="734"/>
      <c r="AX5" s="734"/>
      <c r="AY5" s="740"/>
      <c r="AZ5" s="220"/>
      <c r="BA5" s="220"/>
      <c r="BB5" s="220"/>
      <c r="BC5" s="220"/>
      <c r="BD5" s="220"/>
      <c r="BE5" s="221"/>
      <c r="BF5" s="221"/>
      <c r="BG5" s="221"/>
      <c r="BH5" s="221"/>
      <c r="BI5" s="221"/>
      <c r="BJ5" s="221"/>
      <c r="BK5" s="221"/>
      <c r="BL5" s="221"/>
      <c r="BM5" s="221"/>
      <c r="BN5" s="221"/>
      <c r="BO5" s="221"/>
      <c r="BP5" s="221"/>
      <c r="BQ5" s="727" t="s">
        <v>364</v>
      </c>
      <c r="BR5" s="728"/>
      <c r="BS5" s="728"/>
      <c r="BT5" s="728"/>
      <c r="BU5" s="728"/>
      <c r="BV5" s="728"/>
      <c r="BW5" s="728"/>
      <c r="BX5" s="728"/>
      <c r="BY5" s="728"/>
      <c r="BZ5" s="728"/>
      <c r="CA5" s="728"/>
      <c r="CB5" s="728"/>
      <c r="CC5" s="728"/>
      <c r="CD5" s="728"/>
      <c r="CE5" s="728"/>
      <c r="CF5" s="728"/>
      <c r="CG5" s="729"/>
      <c r="CH5" s="733" t="s">
        <v>365</v>
      </c>
      <c r="CI5" s="734"/>
      <c r="CJ5" s="734"/>
      <c r="CK5" s="734"/>
      <c r="CL5" s="735"/>
      <c r="CM5" s="733" t="s">
        <v>366</v>
      </c>
      <c r="CN5" s="734"/>
      <c r="CO5" s="734"/>
      <c r="CP5" s="734"/>
      <c r="CQ5" s="735"/>
      <c r="CR5" s="733" t="s">
        <v>367</v>
      </c>
      <c r="CS5" s="734"/>
      <c r="CT5" s="734"/>
      <c r="CU5" s="734"/>
      <c r="CV5" s="735"/>
      <c r="CW5" s="733" t="s">
        <v>368</v>
      </c>
      <c r="CX5" s="734"/>
      <c r="CY5" s="734"/>
      <c r="CZ5" s="734"/>
      <c r="DA5" s="735"/>
      <c r="DB5" s="733" t="s">
        <v>369</v>
      </c>
      <c r="DC5" s="734"/>
      <c r="DD5" s="734"/>
      <c r="DE5" s="734"/>
      <c r="DF5" s="735"/>
      <c r="DG5" s="763" t="s">
        <v>370</v>
      </c>
      <c r="DH5" s="764"/>
      <c r="DI5" s="764"/>
      <c r="DJ5" s="764"/>
      <c r="DK5" s="765"/>
      <c r="DL5" s="763" t="s">
        <v>371</v>
      </c>
      <c r="DM5" s="764"/>
      <c r="DN5" s="764"/>
      <c r="DO5" s="764"/>
      <c r="DP5" s="765"/>
      <c r="DQ5" s="733" t="s">
        <v>372</v>
      </c>
      <c r="DR5" s="734"/>
      <c r="DS5" s="734"/>
      <c r="DT5" s="734"/>
      <c r="DU5" s="735"/>
      <c r="DV5" s="733" t="s">
        <v>363</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373</v>
      </c>
      <c r="C7" s="750"/>
      <c r="D7" s="750"/>
      <c r="E7" s="750"/>
      <c r="F7" s="750"/>
      <c r="G7" s="750"/>
      <c r="H7" s="750"/>
      <c r="I7" s="750"/>
      <c r="J7" s="750"/>
      <c r="K7" s="750"/>
      <c r="L7" s="750"/>
      <c r="M7" s="750"/>
      <c r="N7" s="750"/>
      <c r="O7" s="750"/>
      <c r="P7" s="751"/>
      <c r="Q7" s="752">
        <v>59378</v>
      </c>
      <c r="R7" s="753"/>
      <c r="S7" s="753"/>
      <c r="T7" s="753"/>
      <c r="U7" s="753"/>
      <c r="V7" s="753">
        <v>57405</v>
      </c>
      <c r="W7" s="753"/>
      <c r="X7" s="753"/>
      <c r="Y7" s="753"/>
      <c r="Z7" s="753"/>
      <c r="AA7" s="753">
        <v>1973</v>
      </c>
      <c r="AB7" s="753"/>
      <c r="AC7" s="753"/>
      <c r="AD7" s="753"/>
      <c r="AE7" s="754"/>
      <c r="AF7" s="755">
        <v>1570</v>
      </c>
      <c r="AG7" s="756"/>
      <c r="AH7" s="756"/>
      <c r="AI7" s="756"/>
      <c r="AJ7" s="757"/>
      <c r="AK7" s="758" t="s">
        <v>558</v>
      </c>
      <c r="AL7" s="759"/>
      <c r="AM7" s="759"/>
      <c r="AN7" s="759"/>
      <c r="AO7" s="759"/>
      <c r="AP7" s="759">
        <v>42608</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559</v>
      </c>
      <c r="BT7" s="747"/>
      <c r="BU7" s="747"/>
      <c r="BV7" s="747"/>
      <c r="BW7" s="747"/>
      <c r="BX7" s="747"/>
      <c r="BY7" s="747"/>
      <c r="BZ7" s="747"/>
      <c r="CA7" s="747"/>
      <c r="CB7" s="747"/>
      <c r="CC7" s="747"/>
      <c r="CD7" s="747"/>
      <c r="CE7" s="747"/>
      <c r="CF7" s="747"/>
      <c r="CG7" s="762"/>
      <c r="CH7" s="743">
        <v>3</v>
      </c>
      <c r="CI7" s="744"/>
      <c r="CJ7" s="744"/>
      <c r="CK7" s="744"/>
      <c r="CL7" s="745"/>
      <c r="CM7" s="743">
        <v>143</v>
      </c>
      <c r="CN7" s="744"/>
      <c r="CO7" s="744"/>
      <c r="CP7" s="744"/>
      <c r="CQ7" s="745"/>
      <c r="CR7" s="743">
        <v>100</v>
      </c>
      <c r="CS7" s="744"/>
      <c r="CT7" s="744"/>
      <c r="CU7" s="744"/>
      <c r="CV7" s="745"/>
      <c r="CW7" s="743">
        <v>3</v>
      </c>
      <c r="CX7" s="744"/>
      <c r="CY7" s="744"/>
      <c r="CZ7" s="744"/>
      <c r="DA7" s="745"/>
      <c r="DB7" s="743" t="s">
        <v>488</v>
      </c>
      <c r="DC7" s="744"/>
      <c r="DD7" s="744"/>
      <c r="DE7" s="744"/>
      <c r="DF7" s="745"/>
      <c r="DG7" s="743" t="s">
        <v>558</v>
      </c>
      <c r="DH7" s="744"/>
      <c r="DI7" s="744"/>
      <c r="DJ7" s="744"/>
      <c r="DK7" s="745"/>
      <c r="DL7" s="743" t="s">
        <v>558</v>
      </c>
      <c r="DM7" s="744"/>
      <c r="DN7" s="744"/>
      <c r="DO7" s="744"/>
      <c r="DP7" s="745"/>
      <c r="DQ7" s="743" t="s">
        <v>558</v>
      </c>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560</v>
      </c>
      <c r="BT8" s="774"/>
      <c r="BU8" s="774"/>
      <c r="BV8" s="774"/>
      <c r="BW8" s="774"/>
      <c r="BX8" s="774"/>
      <c r="BY8" s="774"/>
      <c r="BZ8" s="774"/>
      <c r="CA8" s="774"/>
      <c r="CB8" s="774"/>
      <c r="CC8" s="774"/>
      <c r="CD8" s="774"/>
      <c r="CE8" s="774"/>
      <c r="CF8" s="774"/>
      <c r="CG8" s="775"/>
      <c r="CH8" s="776">
        <v>89</v>
      </c>
      <c r="CI8" s="777"/>
      <c r="CJ8" s="777"/>
      <c r="CK8" s="777"/>
      <c r="CL8" s="778"/>
      <c r="CM8" s="776">
        <v>2323</v>
      </c>
      <c r="CN8" s="777"/>
      <c r="CO8" s="777"/>
      <c r="CP8" s="777"/>
      <c r="CQ8" s="778"/>
      <c r="CR8" s="776">
        <v>10</v>
      </c>
      <c r="CS8" s="777"/>
      <c r="CT8" s="777"/>
      <c r="CU8" s="777"/>
      <c r="CV8" s="778"/>
      <c r="CW8" s="776" t="s">
        <v>558</v>
      </c>
      <c r="CX8" s="777"/>
      <c r="CY8" s="777"/>
      <c r="CZ8" s="777"/>
      <c r="DA8" s="778"/>
      <c r="DB8" s="776">
        <v>8</v>
      </c>
      <c r="DC8" s="777"/>
      <c r="DD8" s="777"/>
      <c r="DE8" s="777"/>
      <c r="DF8" s="778"/>
      <c r="DG8" s="776" t="s">
        <v>558</v>
      </c>
      <c r="DH8" s="777"/>
      <c r="DI8" s="777"/>
      <c r="DJ8" s="777"/>
      <c r="DK8" s="778"/>
      <c r="DL8" s="776" t="s">
        <v>558</v>
      </c>
      <c r="DM8" s="777"/>
      <c r="DN8" s="777"/>
      <c r="DO8" s="777"/>
      <c r="DP8" s="778"/>
      <c r="DQ8" s="776" t="s">
        <v>558</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561</v>
      </c>
      <c r="BT9" s="774"/>
      <c r="BU9" s="774"/>
      <c r="BV9" s="774"/>
      <c r="BW9" s="774"/>
      <c r="BX9" s="774"/>
      <c r="BY9" s="774"/>
      <c r="BZ9" s="774"/>
      <c r="CA9" s="774"/>
      <c r="CB9" s="774"/>
      <c r="CC9" s="774"/>
      <c r="CD9" s="774"/>
      <c r="CE9" s="774"/>
      <c r="CF9" s="774"/>
      <c r="CG9" s="775"/>
      <c r="CH9" s="776">
        <v>-10</v>
      </c>
      <c r="CI9" s="777"/>
      <c r="CJ9" s="777"/>
      <c r="CK9" s="777"/>
      <c r="CL9" s="778"/>
      <c r="CM9" s="776">
        <v>239</v>
      </c>
      <c r="CN9" s="777"/>
      <c r="CO9" s="777"/>
      <c r="CP9" s="777"/>
      <c r="CQ9" s="778"/>
      <c r="CR9" s="776">
        <v>50</v>
      </c>
      <c r="CS9" s="777"/>
      <c r="CT9" s="777"/>
      <c r="CU9" s="777"/>
      <c r="CV9" s="778"/>
      <c r="CW9" s="776">
        <v>5</v>
      </c>
      <c r="CX9" s="777"/>
      <c r="CY9" s="777"/>
      <c r="CZ9" s="777"/>
      <c r="DA9" s="778"/>
      <c r="DB9" s="776" t="s">
        <v>488</v>
      </c>
      <c r="DC9" s="777"/>
      <c r="DD9" s="777"/>
      <c r="DE9" s="777"/>
      <c r="DF9" s="778"/>
      <c r="DG9" s="776" t="s">
        <v>558</v>
      </c>
      <c r="DH9" s="777"/>
      <c r="DI9" s="777"/>
      <c r="DJ9" s="777"/>
      <c r="DK9" s="778"/>
      <c r="DL9" s="776" t="s">
        <v>558</v>
      </c>
      <c r="DM9" s="777"/>
      <c r="DN9" s="777"/>
      <c r="DO9" s="777"/>
      <c r="DP9" s="778"/>
      <c r="DQ9" s="776" t="s">
        <v>558</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562</v>
      </c>
      <c r="BT10" s="774"/>
      <c r="BU10" s="774"/>
      <c r="BV10" s="774"/>
      <c r="BW10" s="774"/>
      <c r="BX10" s="774"/>
      <c r="BY10" s="774"/>
      <c r="BZ10" s="774"/>
      <c r="CA10" s="774"/>
      <c r="CB10" s="774"/>
      <c r="CC10" s="774"/>
      <c r="CD10" s="774"/>
      <c r="CE10" s="774"/>
      <c r="CF10" s="774"/>
      <c r="CG10" s="775"/>
      <c r="CH10" s="776">
        <v>60</v>
      </c>
      <c r="CI10" s="777"/>
      <c r="CJ10" s="777"/>
      <c r="CK10" s="777"/>
      <c r="CL10" s="778"/>
      <c r="CM10" s="776">
        <v>341</v>
      </c>
      <c r="CN10" s="777"/>
      <c r="CO10" s="777"/>
      <c r="CP10" s="777"/>
      <c r="CQ10" s="778"/>
      <c r="CR10" s="776">
        <v>10</v>
      </c>
      <c r="CS10" s="777"/>
      <c r="CT10" s="777"/>
      <c r="CU10" s="777"/>
      <c r="CV10" s="778"/>
      <c r="CW10" s="776" t="s">
        <v>558</v>
      </c>
      <c r="CX10" s="777"/>
      <c r="CY10" s="777"/>
      <c r="CZ10" s="777"/>
      <c r="DA10" s="778"/>
      <c r="DB10" s="776" t="s">
        <v>488</v>
      </c>
      <c r="DC10" s="777"/>
      <c r="DD10" s="777"/>
      <c r="DE10" s="777"/>
      <c r="DF10" s="778"/>
      <c r="DG10" s="776" t="s">
        <v>558</v>
      </c>
      <c r="DH10" s="777"/>
      <c r="DI10" s="777"/>
      <c r="DJ10" s="777"/>
      <c r="DK10" s="778"/>
      <c r="DL10" s="776">
        <v>1550</v>
      </c>
      <c r="DM10" s="777"/>
      <c r="DN10" s="777"/>
      <c r="DO10" s="777"/>
      <c r="DP10" s="778"/>
      <c r="DQ10" s="776">
        <v>155</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563</v>
      </c>
      <c r="BT11" s="774"/>
      <c r="BU11" s="774"/>
      <c r="BV11" s="774"/>
      <c r="BW11" s="774"/>
      <c r="BX11" s="774"/>
      <c r="BY11" s="774"/>
      <c r="BZ11" s="774"/>
      <c r="CA11" s="774"/>
      <c r="CB11" s="774"/>
      <c r="CC11" s="774"/>
      <c r="CD11" s="774"/>
      <c r="CE11" s="774"/>
      <c r="CF11" s="774"/>
      <c r="CG11" s="775"/>
      <c r="CH11" s="776">
        <v>4</v>
      </c>
      <c r="CI11" s="777"/>
      <c r="CJ11" s="777"/>
      <c r="CK11" s="777"/>
      <c r="CL11" s="778"/>
      <c r="CM11" s="776">
        <v>35</v>
      </c>
      <c r="CN11" s="777"/>
      <c r="CO11" s="777"/>
      <c r="CP11" s="777"/>
      <c r="CQ11" s="778"/>
      <c r="CR11" s="776">
        <v>10</v>
      </c>
      <c r="CS11" s="777"/>
      <c r="CT11" s="777"/>
      <c r="CU11" s="777"/>
      <c r="CV11" s="778"/>
      <c r="CW11" s="776">
        <v>20</v>
      </c>
      <c r="CX11" s="777"/>
      <c r="CY11" s="777"/>
      <c r="CZ11" s="777"/>
      <c r="DA11" s="778"/>
      <c r="DB11" s="776" t="s">
        <v>488</v>
      </c>
      <c r="DC11" s="777"/>
      <c r="DD11" s="777"/>
      <c r="DE11" s="777"/>
      <c r="DF11" s="778"/>
      <c r="DG11" s="776" t="s">
        <v>558</v>
      </c>
      <c r="DH11" s="777"/>
      <c r="DI11" s="777"/>
      <c r="DJ11" s="777"/>
      <c r="DK11" s="778"/>
      <c r="DL11" s="776" t="s">
        <v>558</v>
      </c>
      <c r="DM11" s="777"/>
      <c r="DN11" s="777"/>
      <c r="DO11" s="777"/>
      <c r="DP11" s="778"/>
      <c r="DQ11" s="776" t="s">
        <v>558</v>
      </c>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t="s">
        <v>564</v>
      </c>
      <c r="BT12" s="774"/>
      <c r="BU12" s="774"/>
      <c r="BV12" s="774"/>
      <c r="BW12" s="774"/>
      <c r="BX12" s="774"/>
      <c r="BY12" s="774"/>
      <c r="BZ12" s="774"/>
      <c r="CA12" s="774"/>
      <c r="CB12" s="774"/>
      <c r="CC12" s="774"/>
      <c r="CD12" s="774"/>
      <c r="CE12" s="774"/>
      <c r="CF12" s="774"/>
      <c r="CG12" s="775"/>
      <c r="CH12" s="776">
        <v>-1</v>
      </c>
      <c r="CI12" s="777"/>
      <c r="CJ12" s="777"/>
      <c r="CK12" s="777"/>
      <c r="CL12" s="778"/>
      <c r="CM12" s="776">
        <v>-7</v>
      </c>
      <c r="CN12" s="777"/>
      <c r="CO12" s="777"/>
      <c r="CP12" s="777"/>
      <c r="CQ12" s="778"/>
      <c r="CR12" s="776">
        <v>0</v>
      </c>
      <c r="CS12" s="777"/>
      <c r="CT12" s="777"/>
      <c r="CU12" s="777"/>
      <c r="CV12" s="778"/>
      <c r="CW12" s="776" t="s">
        <v>558</v>
      </c>
      <c r="CX12" s="777"/>
      <c r="CY12" s="777"/>
      <c r="CZ12" s="777"/>
      <c r="DA12" s="778"/>
      <c r="DB12" s="776" t="s">
        <v>488</v>
      </c>
      <c r="DC12" s="777"/>
      <c r="DD12" s="777"/>
      <c r="DE12" s="777"/>
      <c r="DF12" s="778"/>
      <c r="DG12" s="776" t="s">
        <v>558</v>
      </c>
      <c r="DH12" s="777"/>
      <c r="DI12" s="777"/>
      <c r="DJ12" s="777"/>
      <c r="DK12" s="778"/>
      <c r="DL12" s="776" t="s">
        <v>558</v>
      </c>
      <c r="DM12" s="777"/>
      <c r="DN12" s="777"/>
      <c r="DO12" s="777"/>
      <c r="DP12" s="778"/>
      <c r="DQ12" s="776" t="s">
        <v>558</v>
      </c>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374</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375</v>
      </c>
      <c r="B23" s="789" t="s">
        <v>376</v>
      </c>
      <c r="C23" s="790"/>
      <c r="D23" s="790"/>
      <c r="E23" s="790"/>
      <c r="F23" s="790"/>
      <c r="G23" s="790"/>
      <c r="H23" s="790"/>
      <c r="I23" s="790"/>
      <c r="J23" s="790"/>
      <c r="K23" s="790"/>
      <c r="L23" s="790"/>
      <c r="M23" s="790"/>
      <c r="N23" s="790"/>
      <c r="O23" s="790"/>
      <c r="P23" s="791"/>
      <c r="Q23" s="792">
        <v>59348</v>
      </c>
      <c r="R23" s="793"/>
      <c r="S23" s="793"/>
      <c r="T23" s="793"/>
      <c r="U23" s="793"/>
      <c r="V23" s="793">
        <v>57375</v>
      </c>
      <c r="W23" s="793"/>
      <c r="X23" s="793"/>
      <c r="Y23" s="793"/>
      <c r="Z23" s="793"/>
      <c r="AA23" s="793">
        <v>1973</v>
      </c>
      <c r="AB23" s="793"/>
      <c r="AC23" s="793"/>
      <c r="AD23" s="793"/>
      <c r="AE23" s="794"/>
      <c r="AF23" s="795">
        <v>1570</v>
      </c>
      <c r="AG23" s="793"/>
      <c r="AH23" s="793"/>
      <c r="AI23" s="793"/>
      <c r="AJ23" s="796"/>
      <c r="AK23" s="797"/>
      <c r="AL23" s="798"/>
      <c r="AM23" s="798"/>
      <c r="AN23" s="798"/>
      <c r="AO23" s="798"/>
      <c r="AP23" s="793">
        <v>42608</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377</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378</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356</v>
      </c>
      <c r="B26" s="728"/>
      <c r="C26" s="728"/>
      <c r="D26" s="728"/>
      <c r="E26" s="728"/>
      <c r="F26" s="728"/>
      <c r="G26" s="728"/>
      <c r="H26" s="728"/>
      <c r="I26" s="728"/>
      <c r="J26" s="728"/>
      <c r="K26" s="728"/>
      <c r="L26" s="728"/>
      <c r="M26" s="728"/>
      <c r="N26" s="728"/>
      <c r="O26" s="728"/>
      <c r="P26" s="729"/>
      <c r="Q26" s="733" t="s">
        <v>379</v>
      </c>
      <c r="R26" s="734"/>
      <c r="S26" s="734"/>
      <c r="T26" s="734"/>
      <c r="U26" s="735"/>
      <c r="V26" s="733" t="s">
        <v>380</v>
      </c>
      <c r="W26" s="734"/>
      <c r="X26" s="734"/>
      <c r="Y26" s="734"/>
      <c r="Z26" s="735"/>
      <c r="AA26" s="733" t="s">
        <v>381</v>
      </c>
      <c r="AB26" s="734"/>
      <c r="AC26" s="734"/>
      <c r="AD26" s="734"/>
      <c r="AE26" s="734"/>
      <c r="AF26" s="814" t="s">
        <v>382</v>
      </c>
      <c r="AG26" s="815"/>
      <c r="AH26" s="815"/>
      <c r="AI26" s="815"/>
      <c r="AJ26" s="816"/>
      <c r="AK26" s="734" t="s">
        <v>383</v>
      </c>
      <c r="AL26" s="734"/>
      <c r="AM26" s="734"/>
      <c r="AN26" s="734"/>
      <c r="AO26" s="735"/>
      <c r="AP26" s="733" t="s">
        <v>384</v>
      </c>
      <c r="AQ26" s="734"/>
      <c r="AR26" s="734"/>
      <c r="AS26" s="734"/>
      <c r="AT26" s="735"/>
      <c r="AU26" s="733" t="s">
        <v>385</v>
      </c>
      <c r="AV26" s="734"/>
      <c r="AW26" s="734"/>
      <c r="AX26" s="734"/>
      <c r="AY26" s="735"/>
      <c r="AZ26" s="733" t="s">
        <v>386</v>
      </c>
      <c r="BA26" s="734"/>
      <c r="BB26" s="734"/>
      <c r="BC26" s="734"/>
      <c r="BD26" s="735"/>
      <c r="BE26" s="733" t="s">
        <v>363</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387</v>
      </c>
      <c r="C28" s="750"/>
      <c r="D28" s="750"/>
      <c r="E28" s="750"/>
      <c r="F28" s="750"/>
      <c r="G28" s="750"/>
      <c r="H28" s="750"/>
      <c r="I28" s="750"/>
      <c r="J28" s="750"/>
      <c r="K28" s="750"/>
      <c r="L28" s="750"/>
      <c r="M28" s="750"/>
      <c r="N28" s="750"/>
      <c r="O28" s="750"/>
      <c r="P28" s="751"/>
      <c r="Q28" s="822">
        <v>10394</v>
      </c>
      <c r="R28" s="823"/>
      <c r="S28" s="823"/>
      <c r="T28" s="823"/>
      <c r="U28" s="823"/>
      <c r="V28" s="823">
        <v>10371</v>
      </c>
      <c r="W28" s="823"/>
      <c r="X28" s="823"/>
      <c r="Y28" s="823"/>
      <c r="Z28" s="823"/>
      <c r="AA28" s="823">
        <v>23</v>
      </c>
      <c r="AB28" s="823"/>
      <c r="AC28" s="823"/>
      <c r="AD28" s="823"/>
      <c r="AE28" s="824"/>
      <c r="AF28" s="825">
        <v>23</v>
      </c>
      <c r="AG28" s="823"/>
      <c r="AH28" s="823"/>
      <c r="AI28" s="823"/>
      <c r="AJ28" s="826"/>
      <c r="AK28" s="827">
        <v>813</v>
      </c>
      <c r="AL28" s="828"/>
      <c r="AM28" s="828"/>
      <c r="AN28" s="828"/>
      <c r="AO28" s="828"/>
      <c r="AP28" s="828" t="s">
        <v>558</v>
      </c>
      <c r="AQ28" s="828"/>
      <c r="AR28" s="828"/>
      <c r="AS28" s="828"/>
      <c r="AT28" s="828"/>
      <c r="AU28" s="828" t="s">
        <v>558</v>
      </c>
      <c r="AV28" s="828"/>
      <c r="AW28" s="828"/>
      <c r="AX28" s="828"/>
      <c r="AY28" s="828"/>
      <c r="AZ28" s="829" t="s">
        <v>558</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388</v>
      </c>
      <c r="C29" s="781"/>
      <c r="D29" s="781"/>
      <c r="E29" s="781"/>
      <c r="F29" s="781"/>
      <c r="G29" s="781"/>
      <c r="H29" s="781"/>
      <c r="I29" s="781"/>
      <c r="J29" s="781"/>
      <c r="K29" s="781"/>
      <c r="L29" s="781"/>
      <c r="M29" s="781"/>
      <c r="N29" s="781"/>
      <c r="O29" s="781"/>
      <c r="P29" s="782"/>
      <c r="Q29" s="783">
        <v>231</v>
      </c>
      <c r="R29" s="784"/>
      <c r="S29" s="784"/>
      <c r="T29" s="784"/>
      <c r="U29" s="784"/>
      <c r="V29" s="784">
        <v>227</v>
      </c>
      <c r="W29" s="784"/>
      <c r="X29" s="784"/>
      <c r="Y29" s="784"/>
      <c r="Z29" s="784"/>
      <c r="AA29" s="784">
        <v>5</v>
      </c>
      <c r="AB29" s="784"/>
      <c r="AC29" s="784"/>
      <c r="AD29" s="784"/>
      <c r="AE29" s="785"/>
      <c r="AF29" s="786">
        <v>5</v>
      </c>
      <c r="AG29" s="787"/>
      <c r="AH29" s="787"/>
      <c r="AI29" s="787"/>
      <c r="AJ29" s="788"/>
      <c r="AK29" s="834">
        <v>148</v>
      </c>
      <c r="AL29" s="830"/>
      <c r="AM29" s="830"/>
      <c r="AN29" s="830"/>
      <c r="AO29" s="830"/>
      <c r="AP29" s="830">
        <v>1816</v>
      </c>
      <c r="AQ29" s="830"/>
      <c r="AR29" s="830"/>
      <c r="AS29" s="830"/>
      <c r="AT29" s="830"/>
      <c r="AU29" s="830">
        <v>1311</v>
      </c>
      <c r="AV29" s="830"/>
      <c r="AW29" s="830"/>
      <c r="AX29" s="830"/>
      <c r="AY29" s="830"/>
      <c r="AZ29" s="831" t="s">
        <v>558</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389</v>
      </c>
      <c r="C30" s="781"/>
      <c r="D30" s="781"/>
      <c r="E30" s="781"/>
      <c r="F30" s="781"/>
      <c r="G30" s="781"/>
      <c r="H30" s="781"/>
      <c r="I30" s="781"/>
      <c r="J30" s="781"/>
      <c r="K30" s="781"/>
      <c r="L30" s="781"/>
      <c r="M30" s="781"/>
      <c r="N30" s="781"/>
      <c r="O30" s="781"/>
      <c r="P30" s="782"/>
      <c r="Q30" s="783">
        <v>8789</v>
      </c>
      <c r="R30" s="784"/>
      <c r="S30" s="784"/>
      <c r="T30" s="784"/>
      <c r="U30" s="784"/>
      <c r="V30" s="784">
        <v>8669</v>
      </c>
      <c r="W30" s="784"/>
      <c r="X30" s="784"/>
      <c r="Y30" s="784"/>
      <c r="Z30" s="784"/>
      <c r="AA30" s="784">
        <v>120</v>
      </c>
      <c r="AB30" s="784"/>
      <c r="AC30" s="784"/>
      <c r="AD30" s="784"/>
      <c r="AE30" s="785"/>
      <c r="AF30" s="786">
        <v>120</v>
      </c>
      <c r="AG30" s="787"/>
      <c r="AH30" s="787"/>
      <c r="AI30" s="787"/>
      <c r="AJ30" s="788"/>
      <c r="AK30" s="834">
        <v>1266</v>
      </c>
      <c r="AL30" s="830"/>
      <c r="AM30" s="830"/>
      <c r="AN30" s="830"/>
      <c r="AO30" s="830"/>
      <c r="AP30" s="830" t="s">
        <v>558</v>
      </c>
      <c r="AQ30" s="830"/>
      <c r="AR30" s="830"/>
      <c r="AS30" s="830"/>
      <c r="AT30" s="830"/>
      <c r="AU30" s="830" t="s">
        <v>558</v>
      </c>
      <c r="AV30" s="830"/>
      <c r="AW30" s="830"/>
      <c r="AX30" s="830"/>
      <c r="AY30" s="830"/>
      <c r="AZ30" s="831" t="s">
        <v>558</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390</v>
      </c>
      <c r="C31" s="781"/>
      <c r="D31" s="781"/>
      <c r="E31" s="781"/>
      <c r="F31" s="781"/>
      <c r="G31" s="781"/>
      <c r="H31" s="781"/>
      <c r="I31" s="781"/>
      <c r="J31" s="781"/>
      <c r="K31" s="781"/>
      <c r="L31" s="781"/>
      <c r="M31" s="781"/>
      <c r="N31" s="781"/>
      <c r="O31" s="781"/>
      <c r="P31" s="782"/>
      <c r="Q31" s="783">
        <v>1616</v>
      </c>
      <c r="R31" s="784"/>
      <c r="S31" s="784"/>
      <c r="T31" s="784"/>
      <c r="U31" s="784"/>
      <c r="V31" s="784">
        <v>1567</v>
      </c>
      <c r="W31" s="784"/>
      <c r="X31" s="784"/>
      <c r="Y31" s="784"/>
      <c r="Z31" s="784"/>
      <c r="AA31" s="784">
        <v>49</v>
      </c>
      <c r="AB31" s="784"/>
      <c r="AC31" s="784"/>
      <c r="AD31" s="784"/>
      <c r="AE31" s="785"/>
      <c r="AF31" s="786">
        <v>49</v>
      </c>
      <c r="AG31" s="787"/>
      <c r="AH31" s="787"/>
      <c r="AI31" s="787"/>
      <c r="AJ31" s="788"/>
      <c r="AK31" s="834">
        <v>316</v>
      </c>
      <c r="AL31" s="830"/>
      <c r="AM31" s="830"/>
      <c r="AN31" s="830"/>
      <c r="AO31" s="830"/>
      <c r="AP31" s="830" t="s">
        <v>558</v>
      </c>
      <c r="AQ31" s="830"/>
      <c r="AR31" s="830"/>
      <c r="AS31" s="830"/>
      <c r="AT31" s="830"/>
      <c r="AU31" s="830" t="s">
        <v>558</v>
      </c>
      <c r="AV31" s="830"/>
      <c r="AW31" s="830"/>
      <c r="AX31" s="830"/>
      <c r="AY31" s="830"/>
      <c r="AZ31" s="835" t="s">
        <v>558</v>
      </c>
      <c r="BA31" s="836"/>
      <c r="BB31" s="836"/>
      <c r="BC31" s="836"/>
      <c r="BD31" s="837"/>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391</v>
      </c>
      <c r="C32" s="781"/>
      <c r="D32" s="781"/>
      <c r="E32" s="781"/>
      <c r="F32" s="781"/>
      <c r="G32" s="781"/>
      <c r="H32" s="781"/>
      <c r="I32" s="781"/>
      <c r="J32" s="781"/>
      <c r="K32" s="781"/>
      <c r="L32" s="781"/>
      <c r="M32" s="781"/>
      <c r="N32" s="781"/>
      <c r="O32" s="781"/>
      <c r="P32" s="782"/>
      <c r="Q32" s="783">
        <v>2122</v>
      </c>
      <c r="R32" s="784"/>
      <c r="S32" s="784"/>
      <c r="T32" s="784"/>
      <c r="U32" s="784"/>
      <c r="V32" s="784">
        <v>1905</v>
      </c>
      <c r="W32" s="784"/>
      <c r="X32" s="784"/>
      <c r="Y32" s="784"/>
      <c r="Z32" s="784"/>
      <c r="AA32" s="784">
        <v>217</v>
      </c>
      <c r="AB32" s="784"/>
      <c r="AC32" s="784"/>
      <c r="AD32" s="784"/>
      <c r="AE32" s="785"/>
      <c r="AF32" s="786">
        <v>4038</v>
      </c>
      <c r="AG32" s="787"/>
      <c r="AH32" s="787"/>
      <c r="AI32" s="787"/>
      <c r="AJ32" s="788"/>
      <c r="AK32" s="834">
        <v>173</v>
      </c>
      <c r="AL32" s="830"/>
      <c r="AM32" s="830"/>
      <c r="AN32" s="830"/>
      <c r="AO32" s="830"/>
      <c r="AP32" s="830">
        <v>2797</v>
      </c>
      <c r="AQ32" s="830"/>
      <c r="AR32" s="830"/>
      <c r="AS32" s="830"/>
      <c r="AT32" s="830"/>
      <c r="AU32" s="830">
        <v>350</v>
      </c>
      <c r="AV32" s="830"/>
      <c r="AW32" s="830"/>
      <c r="AX32" s="830"/>
      <c r="AY32" s="830"/>
      <c r="AZ32" s="831" t="s">
        <v>558</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393</v>
      </c>
      <c r="C33" s="781"/>
      <c r="D33" s="781"/>
      <c r="E33" s="781"/>
      <c r="F33" s="781"/>
      <c r="G33" s="781"/>
      <c r="H33" s="781"/>
      <c r="I33" s="781"/>
      <c r="J33" s="781"/>
      <c r="K33" s="781"/>
      <c r="L33" s="781"/>
      <c r="M33" s="781"/>
      <c r="N33" s="781"/>
      <c r="O33" s="781"/>
      <c r="P33" s="782"/>
      <c r="Q33" s="783">
        <v>137</v>
      </c>
      <c r="R33" s="784"/>
      <c r="S33" s="784"/>
      <c r="T33" s="784"/>
      <c r="U33" s="784"/>
      <c r="V33" s="784">
        <v>127</v>
      </c>
      <c r="W33" s="784"/>
      <c r="X33" s="784"/>
      <c r="Y33" s="784"/>
      <c r="Z33" s="784"/>
      <c r="AA33" s="784">
        <v>11</v>
      </c>
      <c r="AB33" s="784"/>
      <c r="AC33" s="784"/>
      <c r="AD33" s="784"/>
      <c r="AE33" s="785"/>
      <c r="AF33" s="786">
        <v>98</v>
      </c>
      <c r="AG33" s="787"/>
      <c r="AH33" s="787"/>
      <c r="AI33" s="787"/>
      <c r="AJ33" s="788"/>
      <c r="AK33" s="834">
        <v>245</v>
      </c>
      <c r="AL33" s="830"/>
      <c r="AM33" s="830"/>
      <c r="AN33" s="830"/>
      <c r="AO33" s="830"/>
      <c r="AP33" s="830">
        <v>524</v>
      </c>
      <c r="AQ33" s="830"/>
      <c r="AR33" s="830"/>
      <c r="AS33" s="830"/>
      <c r="AT33" s="830"/>
      <c r="AU33" s="830">
        <v>521</v>
      </c>
      <c r="AV33" s="830"/>
      <c r="AW33" s="830"/>
      <c r="AX33" s="830"/>
      <c r="AY33" s="830"/>
      <c r="AZ33" s="831" t="s">
        <v>558</v>
      </c>
      <c r="BA33" s="831"/>
      <c r="BB33" s="831"/>
      <c r="BC33" s="831"/>
      <c r="BD33" s="831"/>
      <c r="BE33" s="832" t="s">
        <v>392</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t="s">
        <v>394</v>
      </c>
      <c r="C34" s="781"/>
      <c r="D34" s="781"/>
      <c r="E34" s="781"/>
      <c r="F34" s="781"/>
      <c r="G34" s="781"/>
      <c r="H34" s="781"/>
      <c r="I34" s="781"/>
      <c r="J34" s="781"/>
      <c r="K34" s="781"/>
      <c r="L34" s="781"/>
      <c r="M34" s="781"/>
      <c r="N34" s="781"/>
      <c r="O34" s="781"/>
      <c r="P34" s="782"/>
      <c r="Q34" s="783">
        <v>4001</v>
      </c>
      <c r="R34" s="784"/>
      <c r="S34" s="784"/>
      <c r="T34" s="784"/>
      <c r="U34" s="784"/>
      <c r="V34" s="784">
        <v>3935</v>
      </c>
      <c r="W34" s="784"/>
      <c r="X34" s="784"/>
      <c r="Y34" s="784"/>
      <c r="Z34" s="784"/>
      <c r="AA34" s="784">
        <v>67</v>
      </c>
      <c r="AB34" s="784"/>
      <c r="AC34" s="784"/>
      <c r="AD34" s="784"/>
      <c r="AE34" s="785"/>
      <c r="AF34" s="786">
        <v>795</v>
      </c>
      <c r="AG34" s="787"/>
      <c r="AH34" s="787"/>
      <c r="AI34" s="787"/>
      <c r="AJ34" s="788"/>
      <c r="AK34" s="834">
        <v>1835</v>
      </c>
      <c r="AL34" s="830"/>
      <c r="AM34" s="830"/>
      <c r="AN34" s="830"/>
      <c r="AO34" s="830"/>
      <c r="AP34" s="830">
        <v>20930</v>
      </c>
      <c r="AQ34" s="830"/>
      <c r="AR34" s="830"/>
      <c r="AS34" s="830"/>
      <c r="AT34" s="830"/>
      <c r="AU34" s="830">
        <v>4144</v>
      </c>
      <c r="AV34" s="830"/>
      <c r="AW34" s="830"/>
      <c r="AX34" s="830"/>
      <c r="AY34" s="830"/>
      <c r="AZ34" s="831" t="s">
        <v>558</v>
      </c>
      <c r="BA34" s="831"/>
      <c r="BB34" s="831"/>
      <c r="BC34" s="831"/>
      <c r="BD34" s="831"/>
      <c r="BE34" s="832" t="s">
        <v>392</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t="s">
        <v>395</v>
      </c>
      <c r="C35" s="781"/>
      <c r="D35" s="781"/>
      <c r="E35" s="781"/>
      <c r="F35" s="781"/>
      <c r="G35" s="781"/>
      <c r="H35" s="781"/>
      <c r="I35" s="781"/>
      <c r="J35" s="781"/>
      <c r="K35" s="781"/>
      <c r="L35" s="781"/>
      <c r="M35" s="781"/>
      <c r="N35" s="781"/>
      <c r="O35" s="781"/>
      <c r="P35" s="782"/>
      <c r="Q35" s="783">
        <v>40</v>
      </c>
      <c r="R35" s="784"/>
      <c r="S35" s="784"/>
      <c r="T35" s="784"/>
      <c r="U35" s="784"/>
      <c r="V35" s="784">
        <v>40</v>
      </c>
      <c r="W35" s="784"/>
      <c r="X35" s="784"/>
      <c r="Y35" s="784"/>
      <c r="Z35" s="784"/>
      <c r="AA35" s="784">
        <v>1</v>
      </c>
      <c r="AB35" s="784"/>
      <c r="AC35" s="784"/>
      <c r="AD35" s="784"/>
      <c r="AE35" s="785"/>
      <c r="AF35" s="786">
        <v>1</v>
      </c>
      <c r="AG35" s="787"/>
      <c r="AH35" s="787"/>
      <c r="AI35" s="787"/>
      <c r="AJ35" s="788"/>
      <c r="AK35" s="834">
        <v>18</v>
      </c>
      <c r="AL35" s="830"/>
      <c r="AM35" s="830"/>
      <c r="AN35" s="830"/>
      <c r="AO35" s="830"/>
      <c r="AP35" s="830" t="s">
        <v>558</v>
      </c>
      <c r="AQ35" s="830"/>
      <c r="AR35" s="830"/>
      <c r="AS35" s="830"/>
      <c r="AT35" s="830"/>
      <c r="AU35" s="830" t="s">
        <v>558</v>
      </c>
      <c r="AV35" s="830"/>
      <c r="AW35" s="830"/>
      <c r="AX35" s="830"/>
      <c r="AY35" s="830"/>
      <c r="AZ35" s="831" t="s">
        <v>558</v>
      </c>
      <c r="BA35" s="831"/>
      <c r="BB35" s="831"/>
      <c r="BC35" s="831"/>
      <c r="BD35" s="831"/>
      <c r="BE35" s="832" t="s">
        <v>396</v>
      </c>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8"/>
      <c r="R50" s="839"/>
      <c r="S50" s="839"/>
      <c r="T50" s="839"/>
      <c r="U50" s="839"/>
      <c r="V50" s="839"/>
      <c r="W50" s="839"/>
      <c r="X50" s="839"/>
      <c r="Y50" s="839"/>
      <c r="Z50" s="839"/>
      <c r="AA50" s="839"/>
      <c r="AB50" s="839"/>
      <c r="AC50" s="839"/>
      <c r="AD50" s="839"/>
      <c r="AE50" s="840"/>
      <c r="AF50" s="786"/>
      <c r="AG50" s="787"/>
      <c r="AH50" s="787"/>
      <c r="AI50" s="787"/>
      <c r="AJ50" s="788"/>
      <c r="AK50" s="842"/>
      <c r="AL50" s="839"/>
      <c r="AM50" s="839"/>
      <c r="AN50" s="839"/>
      <c r="AO50" s="839"/>
      <c r="AP50" s="839"/>
      <c r="AQ50" s="839"/>
      <c r="AR50" s="839"/>
      <c r="AS50" s="839"/>
      <c r="AT50" s="839"/>
      <c r="AU50" s="839"/>
      <c r="AV50" s="839"/>
      <c r="AW50" s="839"/>
      <c r="AX50" s="839"/>
      <c r="AY50" s="839"/>
      <c r="AZ50" s="841"/>
      <c r="BA50" s="841"/>
      <c r="BB50" s="841"/>
      <c r="BC50" s="841"/>
      <c r="BD50" s="841"/>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8"/>
      <c r="R51" s="839"/>
      <c r="S51" s="839"/>
      <c r="T51" s="839"/>
      <c r="U51" s="839"/>
      <c r="V51" s="839"/>
      <c r="W51" s="839"/>
      <c r="X51" s="839"/>
      <c r="Y51" s="839"/>
      <c r="Z51" s="839"/>
      <c r="AA51" s="839"/>
      <c r="AB51" s="839"/>
      <c r="AC51" s="839"/>
      <c r="AD51" s="839"/>
      <c r="AE51" s="840"/>
      <c r="AF51" s="786"/>
      <c r="AG51" s="787"/>
      <c r="AH51" s="787"/>
      <c r="AI51" s="787"/>
      <c r="AJ51" s="788"/>
      <c r="AK51" s="842"/>
      <c r="AL51" s="839"/>
      <c r="AM51" s="839"/>
      <c r="AN51" s="839"/>
      <c r="AO51" s="839"/>
      <c r="AP51" s="839"/>
      <c r="AQ51" s="839"/>
      <c r="AR51" s="839"/>
      <c r="AS51" s="839"/>
      <c r="AT51" s="839"/>
      <c r="AU51" s="839"/>
      <c r="AV51" s="839"/>
      <c r="AW51" s="839"/>
      <c r="AX51" s="839"/>
      <c r="AY51" s="839"/>
      <c r="AZ51" s="841"/>
      <c r="BA51" s="841"/>
      <c r="BB51" s="841"/>
      <c r="BC51" s="841"/>
      <c r="BD51" s="841"/>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8"/>
      <c r="R52" s="839"/>
      <c r="S52" s="839"/>
      <c r="T52" s="839"/>
      <c r="U52" s="839"/>
      <c r="V52" s="839"/>
      <c r="W52" s="839"/>
      <c r="X52" s="839"/>
      <c r="Y52" s="839"/>
      <c r="Z52" s="839"/>
      <c r="AA52" s="839"/>
      <c r="AB52" s="839"/>
      <c r="AC52" s="839"/>
      <c r="AD52" s="839"/>
      <c r="AE52" s="840"/>
      <c r="AF52" s="786"/>
      <c r="AG52" s="787"/>
      <c r="AH52" s="787"/>
      <c r="AI52" s="787"/>
      <c r="AJ52" s="788"/>
      <c r="AK52" s="842"/>
      <c r="AL52" s="839"/>
      <c r="AM52" s="839"/>
      <c r="AN52" s="839"/>
      <c r="AO52" s="839"/>
      <c r="AP52" s="839"/>
      <c r="AQ52" s="839"/>
      <c r="AR52" s="839"/>
      <c r="AS52" s="839"/>
      <c r="AT52" s="839"/>
      <c r="AU52" s="839"/>
      <c r="AV52" s="839"/>
      <c r="AW52" s="839"/>
      <c r="AX52" s="839"/>
      <c r="AY52" s="839"/>
      <c r="AZ52" s="841"/>
      <c r="BA52" s="841"/>
      <c r="BB52" s="841"/>
      <c r="BC52" s="841"/>
      <c r="BD52" s="841"/>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8"/>
      <c r="R53" s="839"/>
      <c r="S53" s="839"/>
      <c r="T53" s="839"/>
      <c r="U53" s="839"/>
      <c r="V53" s="839"/>
      <c r="W53" s="839"/>
      <c r="X53" s="839"/>
      <c r="Y53" s="839"/>
      <c r="Z53" s="839"/>
      <c r="AA53" s="839"/>
      <c r="AB53" s="839"/>
      <c r="AC53" s="839"/>
      <c r="AD53" s="839"/>
      <c r="AE53" s="840"/>
      <c r="AF53" s="786"/>
      <c r="AG53" s="787"/>
      <c r="AH53" s="787"/>
      <c r="AI53" s="787"/>
      <c r="AJ53" s="788"/>
      <c r="AK53" s="842"/>
      <c r="AL53" s="839"/>
      <c r="AM53" s="839"/>
      <c r="AN53" s="839"/>
      <c r="AO53" s="839"/>
      <c r="AP53" s="839"/>
      <c r="AQ53" s="839"/>
      <c r="AR53" s="839"/>
      <c r="AS53" s="839"/>
      <c r="AT53" s="839"/>
      <c r="AU53" s="839"/>
      <c r="AV53" s="839"/>
      <c r="AW53" s="839"/>
      <c r="AX53" s="839"/>
      <c r="AY53" s="839"/>
      <c r="AZ53" s="841"/>
      <c r="BA53" s="841"/>
      <c r="BB53" s="841"/>
      <c r="BC53" s="841"/>
      <c r="BD53" s="841"/>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8"/>
      <c r="R54" s="839"/>
      <c r="S54" s="839"/>
      <c r="T54" s="839"/>
      <c r="U54" s="839"/>
      <c r="V54" s="839"/>
      <c r="W54" s="839"/>
      <c r="X54" s="839"/>
      <c r="Y54" s="839"/>
      <c r="Z54" s="839"/>
      <c r="AA54" s="839"/>
      <c r="AB54" s="839"/>
      <c r="AC54" s="839"/>
      <c r="AD54" s="839"/>
      <c r="AE54" s="840"/>
      <c r="AF54" s="786"/>
      <c r="AG54" s="787"/>
      <c r="AH54" s="787"/>
      <c r="AI54" s="787"/>
      <c r="AJ54" s="788"/>
      <c r="AK54" s="842"/>
      <c r="AL54" s="839"/>
      <c r="AM54" s="839"/>
      <c r="AN54" s="839"/>
      <c r="AO54" s="839"/>
      <c r="AP54" s="839"/>
      <c r="AQ54" s="839"/>
      <c r="AR54" s="839"/>
      <c r="AS54" s="839"/>
      <c r="AT54" s="839"/>
      <c r="AU54" s="839"/>
      <c r="AV54" s="839"/>
      <c r="AW54" s="839"/>
      <c r="AX54" s="839"/>
      <c r="AY54" s="839"/>
      <c r="AZ54" s="841"/>
      <c r="BA54" s="841"/>
      <c r="BB54" s="841"/>
      <c r="BC54" s="841"/>
      <c r="BD54" s="841"/>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8"/>
      <c r="R55" s="839"/>
      <c r="S55" s="839"/>
      <c r="T55" s="839"/>
      <c r="U55" s="839"/>
      <c r="V55" s="839"/>
      <c r="W55" s="839"/>
      <c r="X55" s="839"/>
      <c r="Y55" s="839"/>
      <c r="Z55" s="839"/>
      <c r="AA55" s="839"/>
      <c r="AB55" s="839"/>
      <c r="AC55" s="839"/>
      <c r="AD55" s="839"/>
      <c r="AE55" s="840"/>
      <c r="AF55" s="786"/>
      <c r="AG55" s="787"/>
      <c r="AH55" s="787"/>
      <c r="AI55" s="787"/>
      <c r="AJ55" s="788"/>
      <c r="AK55" s="842"/>
      <c r="AL55" s="839"/>
      <c r="AM55" s="839"/>
      <c r="AN55" s="839"/>
      <c r="AO55" s="839"/>
      <c r="AP55" s="839"/>
      <c r="AQ55" s="839"/>
      <c r="AR55" s="839"/>
      <c r="AS55" s="839"/>
      <c r="AT55" s="839"/>
      <c r="AU55" s="839"/>
      <c r="AV55" s="839"/>
      <c r="AW55" s="839"/>
      <c r="AX55" s="839"/>
      <c r="AY55" s="839"/>
      <c r="AZ55" s="841"/>
      <c r="BA55" s="841"/>
      <c r="BB55" s="841"/>
      <c r="BC55" s="841"/>
      <c r="BD55" s="841"/>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8"/>
      <c r="R56" s="839"/>
      <c r="S56" s="839"/>
      <c r="T56" s="839"/>
      <c r="U56" s="839"/>
      <c r="V56" s="839"/>
      <c r="W56" s="839"/>
      <c r="X56" s="839"/>
      <c r="Y56" s="839"/>
      <c r="Z56" s="839"/>
      <c r="AA56" s="839"/>
      <c r="AB56" s="839"/>
      <c r="AC56" s="839"/>
      <c r="AD56" s="839"/>
      <c r="AE56" s="840"/>
      <c r="AF56" s="786"/>
      <c r="AG56" s="787"/>
      <c r="AH56" s="787"/>
      <c r="AI56" s="787"/>
      <c r="AJ56" s="788"/>
      <c r="AK56" s="842"/>
      <c r="AL56" s="839"/>
      <c r="AM56" s="839"/>
      <c r="AN56" s="839"/>
      <c r="AO56" s="839"/>
      <c r="AP56" s="839"/>
      <c r="AQ56" s="839"/>
      <c r="AR56" s="839"/>
      <c r="AS56" s="839"/>
      <c r="AT56" s="839"/>
      <c r="AU56" s="839"/>
      <c r="AV56" s="839"/>
      <c r="AW56" s="839"/>
      <c r="AX56" s="839"/>
      <c r="AY56" s="839"/>
      <c r="AZ56" s="841"/>
      <c r="BA56" s="841"/>
      <c r="BB56" s="841"/>
      <c r="BC56" s="841"/>
      <c r="BD56" s="841"/>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8"/>
      <c r="R57" s="839"/>
      <c r="S57" s="839"/>
      <c r="T57" s="839"/>
      <c r="U57" s="839"/>
      <c r="V57" s="839"/>
      <c r="W57" s="839"/>
      <c r="X57" s="839"/>
      <c r="Y57" s="839"/>
      <c r="Z57" s="839"/>
      <c r="AA57" s="839"/>
      <c r="AB57" s="839"/>
      <c r="AC57" s="839"/>
      <c r="AD57" s="839"/>
      <c r="AE57" s="840"/>
      <c r="AF57" s="786"/>
      <c r="AG57" s="787"/>
      <c r="AH57" s="787"/>
      <c r="AI57" s="787"/>
      <c r="AJ57" s="788"/>
      <c r="AK57" s="842"/>
      <c r="AL57" s="839"/>
      <c r="AM57" s="839"/>
      <c r="AN57" s="839"/>
      <c r="AO57" s="839"/>
      <c r="AP57" s="839"/>
      <c r="AQ57" s="839"/>
      <c r="AR57" s="839"/>
      <c r="AS57" s="839"/>
      <c r="AT57" s="839"/>
      <c r="AU57" s="839"/>
      <c r="AV57" s="839"/>
      <c r="AW57" s="839"/>
      <c r="AX57" s="839"/>
      <c r="AY57" s="839"/>
      <c r="AZ57" s="841"/>
      <c r="BA57" s="841"/>
      <c r="BB57" s="841"/>
      <c r="BC57" s="841"/>
      <c r="BD57" s="841"/>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8"/>
      <c r="R58" s="839"/>
      <c r="S58" s="839"/>
      <c r="T58" s="839"/>
      <c r="U58" s="839"/>
      <c r="V58" s="839"/>
      <c r="W58" s="839"/>
      <c r="X58" s="839"/>
      <c r="Y58" s="839"/>
      <c r="Z58" s="839"/>
      <c r="AA58" s="839"/>
      <c r="AB58" s="839"/>
      <c r="AC58" s="839"/>
      <c r="AD58" s="839"/>
      <c r="AE58" s="840"/>
      <c r="AF58" s="786"/>
      <c r="AG58" s="787"/>
      <c r="AH58" s="787"/>
      <c r="AI58" s="787"/>
      <c r="AJ58" s="788"/>
      <c r="AK58" s="842"/>
      <c r="AL58" s="839"/>
      <c r="AM58" s="839"/>
      <c r="AN58" s="839"/>
      <c r="AO58" s="839"/>
      <c r="AP58" s="839"/>
      <c r="AQ58" s="839"/>
      <c r="AR58" s="839"/>
      <c r="AS58" s="839"/>
      <c r="AT58" s="839"/>
      <c r="AU58" s="839"/>
      <c r="AV58" s="839"/>
      <c r="AW58" s="839"/>
      <c r="AX58" s="839"/>
      <c r="AY58" s="839"/>
      <c r="AZ58" s="841"/>
      <c r="BA58" s="841"/>
      <c r="BB58" s="841"/>
      <c r="BC58" s="841"/>
      <c r="BD58" s="841"/>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8"/>
      <c r="R59" s="839"/>
      <c r="S59" s="839"/>
      <c r="T59" s="839"/>
      <c r="U59" s="839"/>
      <c r="V59" s="839"/>
      <c r="W59" s="839"/>
      <c r="X59" s="839"/>
      <c r="Y59" s="839"/>
      <c r="Z59" s="839"/>
      <c r="AA59" s="839"/>
      <c r="AB59" s="839"/>
      <c r="AC59" s="839"/>
      <c r="AD59" s="839"/>
      <c r="AE59" s="840"/>
      <c r="AF59" s="786"/>
      <c r="AG59" s="787"/>
      <c r="AH59" s="787"/>
      <c r="AI59" s="787"/>
      <c r="AJ59" s="788"/>
      <c r="AK59" s="842"/>
      <c r="AL59" s="839"/>
      <c r="AM59" s="839"/>
      <c r="AN59" s="839"/>
      <c r="AO59" s="839"/>
      <c r="AP59" s="839"/>
      <c r="AQ59" s="839"/>
      <c r="AR59" s="839"/>
      <c r="AS59" s="839"/>
      <c r="AT59" s="839"/>
      <c r="AU59" s="839"/>
      <c r="AV59" s="839"/>
      <c r="AW59" s="839"/>
      <c r="AX59" s="839"/>
      <c r="AY59" s="839"/>
      <c r="AZ59" s="841"/>
      <c r="BA59" s="841"/>
      <c r="BB59" s="841"/>
      <c r="BC59" s="841"/>
      <c r="BD59" s="841"/>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8"/>
      <c r="R60" s="839"/>
      <c r="S60" s="839"/>
      <c r="T60" s="839"/>
      <c r="U60" s="839"/>
      <c r="V60" s="839"/>
      <c r="W60" s="839"/>
      <c r="X60" s="839"/>
      <c r="Y60" s="839"/>
      <c r="Z60" s="839"/>
      <c r="AA60" s="839"/>
      <c r="AB60" s="839"/>
      <c r="AC60" s="839"/>
      <c r="AD60" s="839"/>
      <c r="AE60" s="840"/>
      <c r="AF60" s="786"/>
      <c r="AG60" s="787"/>
      <c r="AH60" s="787"/>
      <c r="AI60" s="787"/>
      <c r="AJ60" s="788"/>
      <c r="AK60" s="842"/>
      <c r="AL60" s="839"/>
      <c r="AM60" s="839"/>
      <c r="AN60" s="839"/>
      <c r="AO60" s="839"/>
      <c r="AP60" s="839"/>
      <c r="AQ60" s="839"/>
      <c r="AR60" s="839"/>
      <c r="AS60" s="839"/>
      <c r="AT60" s="839"/>
      <c r="AU60" s="839"/>
      <c r="AV60" s="839"/>
      <c r="AW60" s="839"/>
      <c r="AX60" s="839"/>
      <c r="AY60" s="839"/>
      <c r="AZ60" s="841"/>
      <c r="BA60" s="841"/>
      <c r="BB60" s="841"/>
      <c r="BC60" s="841"/>
      <c r="BD60" s="841"/>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8"/>
      <c r="R61" s="839"/>
      <c r="S61" s="839"/>
      <c r="T61" s="839"/>
      <c r="U61" s="839"/>
      <c r="V61" s="839"/>
      <c r="W61" s="839"/>
      <c r="X61" s="839"/>
      <c r="Y61" s="839"/>
      <c r="Z61" s="839"/>
      <c r="AA61" s="839"/>
      <c r="AB61" s="839"/>
      <c r="AC61" s="839"/>
      <c r="AD61" s="839"/>
      <c r="AE61" s="840"/>
      <c r="AF61" s="786"/>
      <c r="AG61" s="787"/>
      <c r="AH61" s="787"/>
      <c r="AI61" s="787"/>
      <c r="AJ61" s="788"/>
      <c r="AK61" s="842"/>
      <c r="AL61" s="839"/>
      <c r="AM61" s="839"/>
      <c r="AN61" s="839"/>
      <c r="AO61" s="839"/>
      <c r="AP61" s="839"/>
      <c r="AQ61" s="839"/>
      <c r="AR61" s="839"/>
      <c r="AS61" s="839"/>
      <c r="AT61" s="839"/>
      <c r="AU61" s="839"/>
      <c r="AV61" s="839"/>
      <c r="AW61" s="839"/>
      <c r="AX61" s="839"/>
      <c r="AY61" s="839"/>
      <c r="AZ61" s="841"/>
      <c r="BA61" s="841"/>
      <c r="BB61" s="841"/>
      <c r="BC61" s="841"/>
      <c r="BD61" s="841"/>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8"/>
      <c r="R62" s="839"/>
      <c r="S62" s="839"/>
      <c r="T62" s="839"/>
      <c r="U62" s="839"/>
      <c r="V62" s="839"/>
      <c r="W62" s="839"/>
      <c r="X62" s="839"/>
      <c r="Y62" s="839"/>
      <c r="Z62" s="839"/>
      <c r="AA62" s="839"/>
      <c r="AB62" s="839"/>
      <c r="AC62" s="839"/>
      <c r="AD62" s="839"/>
      <c r="AE62" s="840"/>
      <c r="AF62" s="786"/>
      <c r="AG62" s="787"/>
      <c r="AH62" s="787"/>
      <c r="AI62" s="787"/>
      <c r="AJ62" s="788"/>
      <c r="AK62" s="842"/>
      <c r="AL62" s="839"/>
      <c r="AM62" s="839"/>
      <c r="AN62" s="839"/>
      <c r="AO62" s="839"/>
      <c r="AP62" s="839"/>
      <c r="AQ62" s="839"/>
      <c r="AR62" s="839"/>
      <c r="AS62" s="839"/>
      <c r="AT62" s="839"/>
      <c r="AU62" s="839"/>
      <c r="AV62" s="839"/>
      <c r="AW62" s="839"/>
      <c r="AX62" s="839"/>
      <c r="AY62" s="839"/>
      <c r="AZ62" s="841"/>
      <c r="BA62" s="841"/>
      <c r="BB62" s="841"/>
      <c r="BC62" s="841"/>
      <c r="BD62" s="841"/>
      <c r="BE62" s="832"/>
      <c r="BF62" s="832"/>
      <c r="BG62" s="832"/>
      <c r="BH62" s="832"/>
      <c r="BI62" s="833"/>
      <c r="BJ62" s="850" t="s">
        <v>397</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375</v>
      </c>
      <c r="B63" s="789" t="s">
        <v>398</v>
      </c>
      <c r="C63" s="790"/>
      <c r="D63" s="790"/>
      <c r="E63" s="790"/>
      <c r="F63" s="790"/>
      <c r="G63" s="790"/>
      <c r="H63" s="790"/>
      <c r="I63" s="790"/>
      <c r="J63" s="790"/>
      <c r="K63" s="790"/>
      <c r="L63" s="790"/>
      <c r="M63" s="790"/>
      <c r="N63" s="790"/>
      <c r="O63" s="790"/>
      <c r="P63" s="791"/>
      <c r="Q63" s="843"/>
      <c r="R63" s="844"/>
      <c r="S63" s="844"/>
      <c r="T63" s="844"/>
      <c r="U63" s="844"/>
      <c r="V63" s="844"/>
      <c r="W63" s="844"/>
      <c r="X63" s="844"/>
      <c r="Y63" s="844"/>
      <c r="Z63" s="844"/>
      <c r="AA63" s="844"/>
      <c r="AB63" s="844"/>
      <c r="AC63" s="844"/>
      <c r="AD63" s="844"/>
      <c r="AE63" s="845"/>
      <c r="AF63" s="846">
        <v>5129</v>
      </c>
      <c r="AG63" s="847"/>
      <c r="AH63" s="847"/>
      <c r="AI63" s="847"/>
      <c r="AJ63" s="848"/>
      <c r="AK63" s="849"/>
      <c r="AL63" s="844"/>
      <c r="AM63" s="844"/>
      <c r="AN63" s="844"/>
      <c r="AO63" s="844"/>
      <c r="AP63" s="847">
        <v>26067</v>
      </c>
      <c r="AQ63" s="847"/>
      <c r="AR63" s="847"/>
      <c r="AS63" s="847"/>
      <c r="AT63" s="847"/>
      <c r="AU63" s="847">
        <v>6326</v>
      </c>
      <c r="AV63" s="847"/>
      <c r="AW63" s="847"/>
      <c r="AX63" s="847"/>
      <c r="AY63" s="847"/>
      <c r="AZ63" s="851"/>
      <c r="BA63" s="851"/>
      <c r="BB63" s="851"/>
      <c r="BC63" s="851"/>
      <c r="BD63" s="851"/>
      <c r="BE63" s="852"/>
      <c r="BF63" s="852"/>
      <c r="BG63" s="852"/>
      <c r="BH63" s="852"/>
      <c r="BI63" s="853"/>
      <c r="BJ63" s="854" t="s">
        <v>122</v>
      </c>
      <c r="BK63" s="855"/>
      <c r="BL63" s="855"/>
      <c r="BM63" s="855"/>
      <c r="BN63" s="856"/>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399</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400</v>
      </c>
      <c r="B66" s="728"/>
      <c r="C66" s="728"/>
      <c r="D66" s="728"/>
      <c r="E66" s="728"/>
      <c r="F66" s="728"/>
      <c r="G66" s="728"/>
      <c r="H66" s="728"/>
      <c r="I66" s="728"/>
      <c r="J66" s="728"/>
      <c r="K66" s="728"/>
      <c r="L66" s="728"/>
      <c r="M66" s="728"/>
      <c r="N66" s="728"/>
      <c r="O66" s="728"/>
      <c r="P66" s="729"/>
      <c r="Q66" s="733" t="s">
        <v>379</v>
      </c>
      <c r="R66" s="734"/>
      <c r="S66" s="734"/>
      <c r="T66" s="734"/>
      <c r="U66" s="735"/>
      <c r="V66" s="733" t="s">
        <v>380</v>
      </c>
      <c r="W66" s="734"/>
      <c r="X66" s="734"/>
      <c r="Y66" s="734"/>
      <c r="Z66" s="735"/>
      <c r="AA66" s="733" t="s">
        <v>381</v>
      </c>
      <c r="AB66" s="734"/>
      <c r="AC66" s="734"/>
      <c r="AD66" s="734"/>
      <c r="AE66" s="735"/>
      <c r="AF66" s="857" t="s">
        <v>382</v>
      </c>
      <c r="AG66" s="815"/>
      <c r="AH66" s="815"/>
      <c r="AI66" s="815"/>
      <c r="AJ66" s="858"/>
      <c r="AK66" s="733" t="s">
        <v>383</v>
      </c>
      <c r="AL66" s="728"/>
      <c r="AM66" s="728"/>
      <c r="AN66" s="728"/>
      <c r="AO66" s="729"/>
      <c r="AP66" s="733" t="s">
        <v>384</v>
      </c>
      <c r="AQ66" s="734"/>
      <c r="AR66" s="734"/>
      <c r="AS66" s="734"/>
      <c r="AT66" s="735"/>
      <c r="AU66" s="733" t="s">
        <v>401</v>
      </c>
      <c r="AV66" s="734"/>
      <c r="AW66" s="734"/>
      <c r="AX66" s="734"/>
      <c r="AY66" s="735"/>
      <c r="AZ66" s="733" t="s">
        <v>363</v>
      </c>
      <c r="BA66" s="734"/>
      <c r="BB66" s="734"/>
      <c r="BC66" s="734"/>
      <c r="BD66" s="740"/>
      <c r="BE66" s="229"/>
      <c r="BF66" s="229"/>
      <c r="BG66" s="229"/>
      <c r="BH66" s="229"/>
      <c r="BI66" s="229"/>
      <c r="BJ66" s="229"/>
      <c r="BK66" s="229"/>
      <c r="BL66" s="229"/>
      <c r="BM66" s="229"/>
      <c r="BN66" s="229"/>
      <c r="BO66" s="229"/>
      <c r="BP66" s="229"/>
      <c r="BQ66" s="226">
        <v>60</v>
      </c>
      <c r="BR66" s="231"/>
      <c r="BS66" s="862"/>
      <c r="BT66" s="863"/>
      <c r="BU66" s="863"/>
      <c r="BV66" s="863"/>
      <c r="BW66" s="863"/>
      <c r="BX66" s="863"/>
      <c r="BY66" s="863"/>
      <c r="BZ66" s="863"/>
      <c r="CA66" s="863"/>
      <c r="CB66" s="863"/>
      <c r="CC66" s="863"/>
      <c r="CD66" s="863"/>
      <c r="CE66" s="863"/>
      <c r="CF66" s="863"/>
      <c r="CG66" s="868"/>
      <c r="CH66" s="865"/>
      <c r="CI66" s="866"/>
      <c r="CJ66" s="866"/>
      <c r="CK66" s="866"/>
      <c r="CL66" s="867"/>
      <c r="CM66" s="865"/>
      <c r="CN66" s="866"/>
      <c r="CO66" s="866"/>
      <c r="CP66" s="866"/>
      <c r="CQ66" s="867"/>
      <c r="CR66" s="865"/>
      <c r="CS66" s="866"/>
      <c r="CT66" s="866"/>
      <c r="CU66" s="866"/>
      <c r="CV66" s="867"/>
      <c r="CW66" s="865"/>
      <c r="CX66" s="866"/>
      <c r="CY66" s="866"/>
      <c r="CZ66" s="866"/>
      <c r="DA66" s="867"/>
      <c r="DB66" s="865"/>
      <c r="DC66" s="866"/>
      <c r="DD66" s="866"/>
      <c r="DE66" s="866"/>
      <c r="DF66" s="867"/>
      <c r="DG66" s="865"/>
      <c r="DH66" s="866"/>
      <c r="DI66" s="866"/>
      <c r="DJ66" s="866"/>
      <c r="DK66" s="867"/>
      <c r="DL66" s="865"/>
      <c r="DM66" s="866"/>
      <c r="DN66" s="866"/>
      <c r="DO66" s="866"/>
      <c r="DP66" s="867"/>
      <c r="DQ66" s="865"/>
      <c r="DR66" s="866"/>
      <c r="DS66" s="866"/>
      <c r="DT66" s="866"/>
      <c r="DU66" s="867"/>
      <c r="DV66" s="862"/>
      <c r="DW66" s="863"/>
      <c r="DX66" s="863"/>
      <c r="DY66" s="863"/>
      <c r="DZ66" s="864"/>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9"/>
      <c r="AG67" s="818"/>
      <c r="AH67" s="818"/>
      <c r="AI67" s="818"/>
      <c r="AJ67" s="860"/>
      <c r="AK67" s="861"/>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62"/>
      <c r="BT67" s="863"/>
      <c r="BU67" s="863"/>
      <c r="BV67" s="863"/>
      <c r="BW67" s="863"/>
      <c r="BX67" s="863"/>
      <c r="BY67" s="863"/>
      <c r="BZ67" s="863"/>
      <c r="CA67" s="863"/>
      <c r="CB67" s="863"/>
      <c r="CC67" s="863"/>
      <c r="CD67" s="863"/>
      <c r="CE67" s="863"/>
      <c r="CF67" s="863"/>
      <c r="CG67" s="868"/>
      <c r="CH67" s="865"/>
      <c r="CI67" s="866"/>
      <c r="CJ67" s="866"/>
      <c r="CK67" s="866"/>
      <c r="CL67" s="867"/>
      <c r="CM67" s="865"/>
      <c r="CN67" s="866"/>
      <c r="CO67" s="866"/>
      <c r="CP67" s="866"/>
      <c r="CQ67" s="867"/>
      <c r="CR67" s="865"/>
      <c r="CS67" s="866"/>
      <c r="CT67" s="866"/>
      <c r="CU67" s="866"/>
      <c r="CV67" s="867"/>
      <c r="CW67" s="865"/>
      <c r="CX67" s="866"/>
      <c r="CY67" s="866"/>
      <c r="CZ67" s="866"/>
      <c r="DA67" s="867"/>
      <c r="DB67" s="865"/>
      <c r="DC67" s="866"/>
      <c r="DD67" s="866"/>
      <c r="DE67" s="866"/>
      <c r="DF67" s="867"/>
      <c r="DG67" s="865"/>
      <c r="DH67" s="866"/>
      <c r="DI67" s="866"/>
      <c r="DJ67" s="866"/>
      <c r="DK67" s="867"/>
      <c r="DL67" s="865"/>
      <c r="DM67" s="866"/>
      <c r="DN67" s="866"/>
      <c r="DO67" s="866"/>
      <c r="DP67" s="867"/>
      <c r="DQ67" s="865"/>
      <c r="DR67" s="866"/>
      <c r="DS67" s="866"/>
      <c r="DT67" s="866"/>
      <c r="DU67" s="867"/>
      <c r="DV67" s="862"/>
      <c r="DW67" s="863"/>
      <c r="DX67" s="863"/>
      <c r="DY67" s="863"/>
      <c r="DZ67" s="864"/>
      <c r="EA67" s="218"/>
    </row>
    <row r="68" spans="1:131" ht="26.25" customHeight="1" thickTop="1" x14ac:dyDescent="0.2">
      <c r="A68" s="224">
        <v>1</v>
      </c>
      <c r="B68" s="872" t="s">
        <v>549</v>
      </c>
      <c r="C68" s="873"/>
      <c r="D68" s="873"/>
      <c r="E68" s="873"/>
      <c r="F68" s="873"/>
      <c r="G68" s="873"/>
      <c r="H68" s="873"/>
      <c r="I68" s="873"/>
      <c r="J68" s="873"/>
      <c r="K68" s="873"/>
      <c r="L68" s="873"/>
      <c r="M68" s="873"/>
      <c r="N68" s="873"/>
      <c r="O68" s="873"/>
      <c r="P68" s="874"/>
      <c r="Q68" s="875">
        <v>3584</v>
      </c>
      <c r="R68" s="869"/>
      <c r="S68" s="869"/>
      <c r="T68" s="869"/>
      <c r="U68" s="869"/>
      <c r="V68" s="869">
        <v>3501</v>
      </c>
      <c r="W68" s="869"/>
      <c r="X68" s="869"/>
      <c r="Y68" s="869"/>
      <c r="Z68" s="869"/>
      <c r="AA68" s="869">
        <v>82</v>
      </c>
      <c r="AB68" s="869"/>
      <c r="AC68" s="869"/>
      <c r="AD68" s="869"/>
      <c r="AE68" s="869"/>
      <c r="AF68" s="869">
        <v>82</v>
      </c>
      <c r="AG68" s="869"/>
      <c r="AH68" s="869"/>
      <c r="AI68" s="869"/>
      <c r="AJ68" s="869"/>
      <c r="AK68" s="869">
        <v>164</v>
      </c>
      <c r="AL68" s="869"/>
      <c r="AM68" s="869"/>
      <c r="AN68" s="869"/>
      <c r="AO68" s="869"/>
      <c r="AP68" s="869">
        <v>991</v>
      </c>
      <c r="AQ68" s="869"/>
      <c r="AR68" s="869"/>
      <c r="AS68" s="869"/>
      <c r="AT68" s="869"/>
      <c r="AU68" s="869">
        <v>450</v>
      </c>
      <c r="AV68" s="869"/>
      <c r="AW68" s="869"/>
      <c r="AX68" s="869"/>
      <c r="AY68" s="869"/>
      <c r="AZ68" s="870"/>
      <c r="BA68" s="870"/>
      <c r="BB68" s="870"/>
      <c r="BC68" s="870"/>
      <c r="BD68" s="871"/>
      <c r="BE68" s="229"/>
      <c r="BF68" s="229"/>
      <c r="BG68" s="229"/>
      <c r="BH68" s="229"/>
      <c r="BI68" s="229"/>
      <c r="BJ68" s="229"/>
      <c r="BK68" s="229"/>
      <c r="BL68" s="229"/>
      <c r="BM68" s="229"/>
      <c r="BN68" s="229"/>
      <c r="BO68" s="229"/>
      <c r="BP68" s="229"/>
      <c r="BQ68" s="226">
        <v>62</v>
      </c>
      <c r="BR68" s="231"/>
      <c r="BS68" s="862"/>
      <c r="BT68" s="863"/>
      <c r="BU68" s="863"/>
      <c r="BV68" s="863"/>
      <c r="BW68" s="863"/>
      <c r="BX68" s="863"/>
      <c r="BY68" s="863"/>
      <c r="BZ68" s="863"/>
      <c r="CA68" s="863"/>
      <c r="CB68" s="863"/>
      <c r="CC68" s="863"/>
      <c r="CD68" s="863"/>
      <c r="CE68" s="863"/>
      <c r="CF68" s="863"/>
      <c r="CG68" s="868"/>
      <c r="CH68" s="865"/>
      <c r="CI68" s="866"/>
      <c r="CJ68" s="866"/>
      <c r="CK68" s="866"/>
      <c r="CL68" s="867"/>
      <c r="CM68" s="865"/>
      <c r="CN68" s="866"/>
      <c r="CO68" s="866"/>
      <c r="CP68" s="866"/>
      <c r="CQ68" s="867"/>
      <c r="CR68" s="865"/>
      <c r="CS68" s="866"/>
      <c r="CT68" s="866"/>
      <c r="CU68" s="866"/>
      <c r="CV68" s="867"/>
      <c r="CW68" s="865"/>
      <c r="CX68" s="866"/>
      <c r="CY68" s="866"/>
      <c r="CZ68" s="866"/>
      <c r="DA68" s="867"/>
      <c r="DB68" s="865"/>
      <c r="DC68" s="866"/>
      <c r="DD68" s="866"/>
      <c r="DE68" s="866"/>
      <c r="DF68" s="867"/>
      <c r="DG68" s="865"/>
      <c r="DH68" s="866"/>
      <c r="DI68" s="866"/>
      <c r="DJ68" s="866"/>
      <c r="DK68" s="867"/>
      <c r="DL68" s="865"/>
      <c r="DM68" s="866"/>
      <c r="DN68" s="866"/>
      <c r="DO68" s="866"/>
      <c r="DP68" s="867"/>
      <c r="DQ68" s="865"/>
      <c r="DR68" s="866"/>
      <c r="DS68" s="866"/>
      <c r="DT68" s="866"/>
      <c r="DU68" s="867"/>
      <c r="DV68" s="862"/>
      <c r="DW68" s="863"/>
      <c r="DX68" s="863"/>
      <c r="DY68" s="863"/>
      <c r="DZ68" s="864"/>
      <c r="EA68" s="218"/>
    </row>
    <row r="69" spans="1:131" ht="26.25" customHeight="1" x14ac:dyDescent="0.2">
      <c r="A69" s="226">
        <v>2</v>
      </c>
      <c r="B69" s="876" t="s">
        <v>550</v>
      </c>
      <c r="C69" s="877"/>
      <c r="D69" s="877"/>
      <c r="E69" s="877"/>
      <c r="F69" s="877"/>
      <c r="G69" s="877"/>
      <c r="H69" s="877"/>
      <c r="I69" s="877"/>
      <c r="J69" s="877"/>
      <c r="K69" s="877"/>
      <c r="L69" s="877"/>
      <c r="M69" s="877"/>
      <c r="N69" s="877"/>
      <c r="O69" s="877"/>
      <c r="P69" s="878"/>
      <c r="Q69" s="879">
        <v>186</v>
      </c>
      <c r="R69" s="830"/>
      <c r="S69" s="830"/>
      <c r="T69" s="830"/>
      <c r="U69" s="830"/>
      <c r="V69" s="830">
        <v>173</v>
      </c>
      <c r="W69" s="830"/>
      <c r="X69" s="830"/>
      <c r="Y69" s="830"/>
      <c r="Z69" s="830"/>
      <c r="AA69" s="830">
        <v>13</v>
      </c>
      <c r="AB69" s="830"/>
      <c r="AC69" s="830"/>
      <c r="AD69" s="830"/>
      <c r="AE69" s="830"/>
      <c r="AF69" s="830">
        <v>13</v>
      </c>
      <c r="AG69" s="830"/>
      <c r="AH69" s="830"/>
      <c r="AI69" s="830"/>
      <c r="AJ69" s="830"/>
      <c r="AK69" s="830" t="s">
        <v>558</v>
      </c>
      <c r="AL69" s="830"/>
      <c r="AM69" s="830"/>
      <c r="AN69" s="830"/>
      <c r="AO69" s="830"/>
      <c r="AP69" s="830" t="s">
        <v>558</v>
      </c>
      <c r="AQ69" s="830"/>
      <c r="AR69" s="830"/>
      <c r="AS69" s="830"/>
      <c r="AT69" s="830"/>
      <c r="AU69" s="830" t="s">
        <v>558</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62"/>
      <c r="BT69" s="863"/>
      <c r="BU69" s="863"/>
      <c r="BV69" s="863"/>
      <c r="BW69" s="863"/>
      <c r="BX69" s="863"/>
      <c r="BY69" s="863"/>
      <c r="BZ69" s="863"/>
      <c r="CA69" s="863"/>
      <c r="CB69" s="863"/>
      <c r="CC69" s="863"/>
      <c r="CD69" s="863"/>
      <c r="CE69" s="863"/>
      <c r="CF69" s="863"/>
      <c r="CG69" s="868"/>
      <c r="CH69" s="865"/>
      <c r="CI69" s="866"/>
      <c r="CJ69" s="866"/>
      <c r="CK69" s="866"/>
      <c r="CL69" s="867"/>
      <c r="CM69" s="865"/>
      <c r="CN69" s="866"/>
      <c r="CO69" s="866"/>
      <c r="CP69" s="866"/>
      <c r="CQ69" s="867"/>
      <c r="CR69" s="865"/>
      <c r="CS69" s="866"/>
      <c r="CT69" s="866"/>
      <c r="CU69" s="866"/>
      <c r="CV69" s="867"/>
      <c r="CW69" s="865"/>
      <c r="CX69" s="866"/>
      <c r="CY69" s="866"/>
      <c r="CZ69" s="866"/>
      <c r="DA69" s="867"/>
      <c r="DB69" s="865"/>
      <c r="DC69" s="866"/>
      <c r="DD69" s="866"/>
      <c r="DE69" s="866"/>
      <c r="DF69" s="867"/>
      <c r="DG69" s="865"/>
      <c r="DH69" s="866"/>
      <c r="DI69" s="866"/>
      <c r="DJ69" s="866"/>
      <c r="DK69" s="867"/>
      <c r="DL69" s="865"/>
      <c r="DM69" s="866"/>
      <c r="DN69" s="866"/>
      <c r="DO69" s="866"/>
      <c r="DP69" s="867"/>
      <c r="DQ69" s="865"/>
      <c r="DR69" s="866"/>
      <c r="DS69" s="866"/>
      <c r="DT69" s="866"/>
      <c r="DU69" s="867"/>
      <c r="DV69" s="862"/>
      <c r="DW69" s="863"/>
      <c r="DX69" s="863"/>
      <c r="DY69" s="863"/>
      <c r="DZ69" s="864"/>
      <c r="EA69" s="218"/>
    </row>
    <row r="70" spans="1:131" ht="26.25" customHeight="1" x14ac:dyDescent="0.2">
      <c r="A70" s="226">
        <v>3</v>
      </c>
      <c r="B70" s="876" t="s">
        <v>551</v>
      </c>
      <c r="C70" s="877"/>
      <c r="D70" s="877"/>
      <c r="E70" s="877"/>
      <c r="F70" s="877"/>
      <c r="G70" s="877"/>
      <c r="H70" s="877"/>
      <c r="I70" s="877"/>
      <c r="J70" s="877"/>
      <c r="K70" s="877"/>
      <c r="L70" s="877"/>
      <c r="M70" s="877"/>
      <c r="N70" s="877"/>
      <c r="O70" s="877"/>
      <c r="P70" s="878"/>
      <c r="Q70" s="879">
        <v>609</v>
      </c>
      <c r="R70" s="830"/>
      <c r="S70" s="830"/>
      <c r="T70" s="830"/>
      <c r="U70" s="830"/>
      <c r="V70" s="830">
        <v>590</v>
      </c>
      <c r="W70" s="830"/>
      <c r="X70" s="830"/>
      <c r="Y70" s="830"/>
      <c r="Z70" s="830"/>
      <c r="AA70" s="830">
        <v>18</v>
      </c>
      <c r="AB70" s="830"/>
      <c r="AC70" s="830"/>
      <c r="AD70" s="830"/>
      <c r="AE70" s="830"/>
      <c r="AF70" s="830">
        <v>18</v>
      </c>
      <c r="AG70" s="830"/>
      <c r="AH70" s="830"/>
      <c r="AI70" s="830"/>
      <c r="AJ70" s="830"/>
      <c r="AK70" s="830">
        <v>5</v>
      </c>
      <c r="AL70" s="830"/>
      <c r="AM70" s="830"/>
      <c r="AN70" s="830"/>
      <c r="AO70" s="830"/>
      <c r="AP70" s="830" t="s">
        <v>558</v>
      </c>
      <c r="AQ70" s="830"/>
      <c r="AR70" s="830"/>
      <c r="AS70" s="830"/>
      <c r="AT70" s="830"/>
      <c r="AU70" s="830" t="s">
        <v>558</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62"/>
      <c r="BT70" s="863"/>
      <c r="BU70" s="863"/>
      <c r="BV70" s="863"/>
      <c r="BW70" s="863"/>
      <c r="BX70" s="863"/>
      <c r="BY70" s="863"/>
      <c r="BZ70" s="863"/>
      <c r="CA70" s="863"/>
      <c r="CB70" s="863"/>
      <c r="CC70" s="863"/>
      <c r="CD70" s="863"/>
      <c r="CE70" s="863"/>
      <c r="CF70" s="863"/>
      <c r="CG70" s="868"/>
      <c r="CH70" s="865"/>
      <c r="CI70" s="866"/>
      <c r="CJ70" s="866"/>
      <c r="CK70" s="866"/>
      <c r="CL70" s="867"/>
      <c r="CM70" s="865"/>
      <c r="CN70" s="866"/>
      <c r="CO70" s="866"/>
      <c r="CP70" s="866"/>
      <c r="CQ70" s="867"/>
      <c r="CR70" s="865"/>
      <c r="CS70" s="866"/>
      <c r="CT70" s="866"/>
      <c r="CU70" s="866"/>
      <c r="CV70" s="867"/>
      <c r="CW70" s="865"/>
      <c r="CX70" s="866"/>
      <c r="CY70" s="866"/>
      <c r="CZ70" s="866"/>
      <c r="DA70" s="867"/>
      <c r="DB70" s="865"/>
      <c r="DC70" s="866"/>
      <c r="DD70" s="866"/>
      <c r="DE70" s="866"/>
      <c r="DF70" s="867"/>
      <c r="DG70" s="865"/>
      <c r="DH70" s="866"/>
      <c r="DI70" s="866"/>
      <c r="DJ70" s="866"/>
      <c r="DK70" s="867"/>
      <c r="DL70" s="865"/>
      <c r="DM70" s="866"/>
      <c r="DN70" s="866"/>
      <c r="DO70" s="866"/>
      <c r="DP70" s="867"/>
      <c r="DQ70" s="865"/>
      <c r="DR70" s="866"/>
      <c r="DS70" s="866"/>
      <c r="DT70" s="866"/>
      <c r="DU70" s="867"/>
      <c r="DV70" s="862"/>
      <c r="DW70" s="863"/>
      <c r="DX70" s="863"/>
      <c r="DY70" s="863"/>
      <c r="DZ70" s="864"/>
      <c r="EA70" s="218"/>
    </row>
    <row r="71" spans="1:131" ht="26.25" customHeight="1" x14ac:dyDescent="0.2">
      <c r="A71" s="226">
        <v>4</v>
      </c>
      <c r="B71" s="876" t="s">
        <v>552</v>
      </c>
      <c r="C71" s="877"/>
      <c r="D71" s="877"/>
      <c r="E71" s="877"/>
      <c r="F71" s="877"/>
      <c r="G71" s="877"/>
      <c r="H71" s="877"/>
      <c r="I71" s="877"/>
      <c r="J71" s="877"/>
      <c r="K71" s="877"/>
      <c r="L71" s="877"/>
      <c r="M71" s="877"/>
      <c r="N71" s="877"/>
      <c r="O71" s="877"/>
      <c r="P71" s="878"/>
      <c r="Q71" s="879">
        <v>2018</v>
      </c>
      <c r="R71" s="830"/>
      <c r="S71" s="830"/>
      <c r="T71" s="830"/>
      <c r="U71" s="830"/>
      <c r="V71" s="830">
        <v>1923</v>
      </c>
      <c r="W71" s="830"/>
      <c r="X71" s="830"/>
      <c r="Y71" s="830"/>
      <c r="Z71" s="830"/>
      <c r="AA71" s="830">
        <v>96</v>
      </c>
      <c r="AB71" s="830"/>
      <c r="AC71" s="830"/>
      <c r="AD71" s="830"/>
      <c r="AE71" s="830"/>
      <c r="AF71" s="830">
        <v>80</v>
      </c>
      <c r="AG71" s="830"/>
      <c r="AH71" s="830"/>
      <c r="AI71" s="830"/>
      <c r="AJ71" s="830"/>
      <c r="AK71" s="830">
        <v>38</v>
      </c>
      <c r="AL71" s="830"/>
      <c r="AM71" s="830"/>
      <c r="AN71" s="830"/>
      <c r="AO71" s="830"/>
      <c r="AP71" s="830">
        <v>244</v>
      </c>
      <c r="AQ71" s="830"/>
      <c r="AR71" s="830"/>
      <c r="AS71" s="830"/>
      <c r="AT71" s="830"/>
      <c r="AU71" s="830">
        <v>189</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62"/>
      <c r="BT71" s="863"/>
      <c r="BU71" s="863"/>
      <c r="BV71" s="863"/>
      <c r="BW71" s="863"/>
      <c r="BX71" s="863"/>
      <c r="BY71" s="863"/>
      <c r="BZ71" s="863"/>
      <c r="CA71" s="863"/>
      <c r="CB71" s="863"/>
      <c r="CC71" s="863"/>
      <c r="CD71" s="863"/>
      <c r="CE71" s="863"/>
      <c r="CF71" s="863"/>
      <c r="CG71" s="868"/>
      <c r="CH71" s="865"/>
      <c r="CI71" s="866"/>
      <c r="CJ71" s="866"/>
      <c r="CK71" s="866"/>
      <c r="CL71" s="867"/>
      <c r="CM71" s="865"/>
      <c r="CN71" s="866"/>
      <c r="CO71" s="866"/>
      <c r="CP71" s="866"/>
      <c r="CQ71" s="867"/>
      <c r="CR71" s="865"/>
      <c r="CS71" s="866"/>
      <c r="CT71" s="866"/>
      <c r="CU71" s="866"/>
      <c r="CV71" s="867"/>
      <c r="CW71" s="865"/>
      <c r="CX71" s="866"/>
      <c r="CY71" s="866"/>
      <c r="CZ71" s="866"/>
      <c r="DA71" s="867"/>
      <c r="DB71" s="865"/>
      <c r="DC71" s="866"/>
      <c r="DD71" s="866"/>
      <c r="DE71" s="866"/>
      <c r="DF71" s="867"/>
      <c r="DG71" s="865"/>
      <c r="DH71" s="866"/>
      <c r="DI71" s="866"/>
      <c r="DJ71" s="866"/>
      <c r="DK71" s="867"/>
      <c r="DL71" s="865"/>
      <c r="DM71" s="866"/>
      <c r="DN71" s="866"/>
      <c r="DO71" s="866"/>
      <c r="DP71" s="867"/>
      <c r="DQ71" s="865"/>
      <c r="DR71" s="866"/>
      <c r="DS71" s="866"/>
      <c r="DT71" s="866"/>
      <c r="DU71" s="867"/>
      <c r="DV71" s="862"/>
      <c r="DW71" s="863"/>
      <c r="DX71" s="863"/>
      <c r="DY71" s="863"/>
      <c r="DZ71" s="864"/>
      <c r="EA71" s="218"/>
    </row>
    <row r="72" spans="1:131" ht="26.25" customHeight="1" x14ac:dyDescent="0.2">
      <c r="A72" s="226">
        <v>5</v>
      </c>
      <c r="B72" s="876" t="s">
        <v>553</v>
      </c>
      <c r="C72" s="877"/>
      <c r="D72" s="877"/>
      <c r="E72" s="877"/>
      <c r="F72" s="877"/>
      <c r="G72" s="877"/>
      <c r="H72" s="877"/>
      <c r="I72" s="877"/>
      <c r="J72" s="877"/>
      <c r="K72" s="877"/>
      <c r="L72" s="877"/>
      <c r="M72" s="877"/>
      <c r="N72" s="877"/>
      <c r="O72" s="877"/>
      <c r="P72" s="878"/>
      <c r="Q72" s="879">
        <v>45</v>
      </c>
      <c r="R72" s="830"/>
      <c r="S72" s="830"/>
      <c r="T72" s="830"/>
      <c r="U72" s="830"/>
      <c r="V72" s="830">
        <v>39</v>
      </c>
      <c r="W72" s="830"/>
      <c r="X72" s="830"/>
      <c r="Y72" s="830"/>
      <c r="Z72" s="830"/>
      <c r="AA72" s="830">
        <v>5</v>
      </c>
      <c r="AB72" s="830"/>
      <c r="AC72" s="830"/>
      <c r="AD72" s="830"/>
      <c r="AE72" s="830"/>
      <c r="AF72" s="830">
        <v>5</v>
      </c>
      <c r="AG72" s="830"/>
      <c r="AH72" s="830"/>
      <c r="AI72" s="830"/>
      <c r="AJ72" s="830"/>
      <c r="AK72" s="830" t="s">
        <v>558</v>
      </c>
      <c r="AL72" s="830"/>
      <c r="AM72" s="830"/>
      <c r="AN72" s="830"/>
      <c r="AO72" s="830"/>
      <c r="AP72" s="830" t="s">
        <v>558</v>
      </c>
      <c r="AQ72" s="830"/>
      <c r="AR72" s="830"/>
      <c r="AS72" s="830"/>
      <c r="AT72" s="830"/>
      <c r="AU72" s="830" t="s">
        <v>558</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62"/>
      <c r="BT72" s="863"/>
      <c r="BU72" s="863"/>
      <c r="BV72" s="863"/>
      <c r="BW72" s="863"/>
      <c r="BX72" s="863"/>
      <c r="BY72" s="863"/>
      <c r="BZ72" s="863"/>
      <c r="CA72" s="863"/>
      <c r="CB72" s="863"/>
      <c r="CC72" s="863"/>
      <c r="CD72" s="863"/>
      <c r="CE72" s="863"/>
      <c r="CF72" s="863"/>
      <c r="CG72" s="868"/>
      <c r="CH72" s="865"/>
      <c r="CI72" s="866"/>
      <c r="CJ72" s="866"/>
      <c r="CK72" s="866"/>
      <c r="CL72" s="867"/>
      <c r="CM72" s="865"/>
      <c r="CN72" s="866"/>
      <c r="CO72" s="866"/>
      <c r="CP72" s="866"/>
      <c r="CQ72" s="867"/>
      <c r="CR72" s="865"/>
      <c r="CS72" s="866"/>
      <c r="CT72" s="866"/>
      <c r="CU72" s="866"/>
      <c r="CV72" s="867"/>
      <c r="CW72" s="865"/>
      <c r="CX72" s="866"/>
      <c r="CY72" s="866"/>
      <c r="CZ72" s="866"/>
      <c r="DA72" s="867"/>
      <c r="DB72" s="865"/>
      <c r="DC72" s="866"/>
      <c r="DD72" s="866"/>
      <c r="DE72" s="866"/>
      <c r="DF72" s="867"/>
      <c r="DG72" s="865"/>
      <c r="DH72" s="866"/>
      <c r="DI72" s="866"/>
      <c r="DJ72" s="866"/>
      <c r="DK72" s="867"/>
      <c r="DL72" s="865"/>
      <c r="DM72" s="866"/>
      <c r="DN72" s="866"/>
      <c r="DO72" s="866"/>
      <c r="DP72" s="867"/>
      <c r="DQ72" s="865"/>
      <c r="DR72" s="866"/>
      <c r="DS72" s="866"/>
      <c r="DT72" s="866"/>
      <c r="DU72" s="867"/>
      <c r="DV72" s="862"/>
      <c r="DW72" s="863"/>
      <c r="DX72" s="863"/>
      <c r="DY72" s="863"/>
      <c r="DZ72" s="864"/>
      <c r="EA72" s="218"/>
    </row>
    <row r="73" spans="1:131" ht="26.25" customHeight="1" x14ac:dyDescent="0.2">
      <c r="A73" s="226">
        <v>6</v>
      </c>
      <c r="B73" s="876" t="s">
        <v>554</v>
      </c>
      <c r="C73" s="877"/>
      <c r="D73" s="877"/>
      <c r="E73" s="877"/>
      <c r="F73" s="877"/>
      <c r="G73" s="877"/>
      <c r="H73" s="877"/>
      <c r="I73" s="877"/>
      <c r="J73" s="877"/>
      <c r="K73" s="877"/>
      <c r="L73" s="877"/>
      <c r="M73" s="877"/>
      <c r="N73" s="877"/>
      <c r="O73" s="877"/>
      <c r="P73" s="878"/>
      <c r="Q73" s="879">
        <v>621</v>
      </c>
      <c r="R73" s="830"/>
      <c r="S73" s="830"/>
      <c r="T73" s="830"/>
      <c r="U73" s="830"/>
      <c r="V73" s="830">
        <v>539</v>
      </c>
      <c r="W73" s="830"/>
      <c r="X73" s="830"/>
      <c r="Y73" s="830"/>
      <c r="Z73" s="830"/>
      <c r="AA73" s="830">
        <v>82</v>
      </c>
      <c r="AB73" s="830"/>
      <c r="AC73" s="830"/>
      <c r="AD73" s="830"/>
      <c r="AE73" s="830"/>
      <c r="AF73" s="830">
        <v>82</v>
      </c>
      <c r="AG73" s="830"/>
      <c r="AH73" s="830"/>
      <c r="AI73" s="830"/>
      <c r="AJ73" s="830"/>
      <c r="AK73" s="830" t="s">
        <v>558</v>
      </c>
      <c r="AL73" s="830"/>
      <c r="AM73" s="830"/>
      <c r="AN73" s="830"/>
      <c r="AO73" s="830"/>
      <c r="AP73" s="830">
        <v>2005</v>
      </c>
      <c r="AQ73" s="830"/>
      <c r="AR73" s="830"/>
      <c r="AS73" s="830"/>
      <c r="AT73" s="830"/>
      <c r="AU73" s="830" t="s">
        <v>558</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62"/>
      <c r="BT73" s="863"/>
      <c r="BU73" s="863"/>
      <c r="BV73" s="863"/>
      <c r="BW73" s="863"/>
      <c r="BX73" s="863"/>
      <c r="BY73" s="863"/>
      <c r="BZ73" s="863"/>
      <c r="CA73" s="863"/>
      <c r="CB73" s="863"/>
      <c r="CC73" s="863"/>
      <c r="CD73" s="863"/>
      <c r="CE73" s="863"/>
      <c r="CF73" s="863"/>
      <c r="CG73" s="868"/>
      <c r="CH73" s="865"/>
      <c r="CI73" s="866"/>
      <c r="CJ73" s="866"/>
      <c r="CK73" s="866"/>
      <c r="CL73" s="867"/>
      <c r="CM73" s="865"/>
      <c r="CN73" s="866"/>
      <c r="CO73" s="866"/>
      <c r="CP73" s="866"/>
      <c r="CQ73" s="867"/>
      <c r="CR73" s="865"/>
      <c r="CS73" s="866"/>
      <c r="CT73" s="866"/>
      <c r="CU73" s="866"/>
      <c r="CV73" s="867"/>
      <c r="CW73" s="865"/>
      <c r="CX73" s="866"/>
      <c r="CY73" s="866"/>
      <c r="CZ73" s="866"/>
      <c r="DA73" s="867"/>
      <c r="DB73" s="865"/>
      <c r="DC73" s="866"/>
      <c r="DD73" s="866"/>
      <c r="DE73" s="866"/>
      <c r="DF73" s="867"/>
      <c r="DG73" s="865"/>
      <c r="DH73" s="866"/>
      <c r="DI73" s="866"/>
      <c r="DJ73" s="866"/>
      <c r="DK73" s="867"/>
      <c r="DL73" s="865"/>
      <c r="DM73" s="866"/>
      <c r="DN73" s="866"/>
      <c r="DO73" s="866"/>
      <c r="DP73" s="867"/>
      <c r="DQ73" s="865"/>
      <c r="DR73" s="866"/>
      <c r="DS73" s="866"/>
      <c r="DT73" s="866"/>
      <c r="DU73" s="867"/>
      <c r="DV73" s="862"/>
      <c r="DW73" s="863"/>
      <c r="DX73" s="863"/>
      <c r="DY73" s="863"/>
      <c r="DZ73" s="864"/>
      <c r="EA73" s="218"/>
    </row>
    <row r="74" spans="1:131" ht="26.25" customHeight="1" x14ac:dyDescent="0.2">
      <c r="A74" s="226">
        <v>7</v>
      </c>
      <c r="B74" s="876" t="s">
        <v>555</v>
      </c>
      <c r="C74" s="877"/>
      <c r="D74" s="877"/>
      <c r="E74" s="877"/>
      <c r="F74" s="877"/>
      <c r="G74" s="877"/>
      <c r="H74" s="877"/>
      <c r="I74" s="877"/>
      <c r="J74" s="877"/>
      <c r="K74" s="877"/>
      <c r="L74" s="877"/>
      <c r="M74" s="877"/>
      <c r="N74" s="877"/>
      <c r="O74" s="877"/>
      <c r="P74" s="878"/>
      <c r="Q74" s="879">
        <v>80</v>
      </c>
      <c r="R74" s="830"/>
      <c r="S74" s="830"/>
      <c r="T74" s="830"/>
      <c r="U74" s="830"/>
      <c r="V74" s="830">
        <v>77</v>
      </c>
      <c r="W74" s="830"/>
      <c r="X74" s="830"/>
      <c r="Y74" s="830"/>
      <c r="Z74" s="830"/>
      <c r="AA74" s="830">
        <v>2</v>
      </c>
      <c r="AB74" s="830"/>
      <c r="AC74" s="830"/>
      <c r="AD74" s="830"/>
      <c r="AE74" s="830"/>
      <c r="AF74" s="830">
        <v>2</v>
      </c>
      <c r="AG74" s="830"/>
      <c r="AH74" s="830"/>
      <c r="AI74" s="830"/>
      <c r="AJ74" s="830"/>
      <c r="AK74" s="830" t="s">
        <v>558</v>
      </c>
      <c r="AL74" s="830"/>
      <c r="AM74" s="830"/>
      <c r="AN74" s="830"/>
      <c r="AO74" s="830"/>
      <c r="AP74" s="830" t="s">
        <v>558</v>
      </c>
      <c r="AQ74" s="830"/>
      <c r="AR74" s="830"/>
      <c r="AS74" s="830"/>
      <c r="AT74" s="830"/>
      <c r="AU74" s="830" t="s">
        <v>558</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62"/>
      <c r="BT74" s="863"/>
      <c r="BU74" s="863"/>
      <c r="BV74" s="863"/>
      <c r="BW74" s="863"/>
      <c r="BX74" s="863"/>
      <c r="BY74" s="863"/>
      <c r="BZ74" s="863"/>
      <c r="CA74" s="863"/>
      <c r="CB74" s="863"/>
      <c r="CC74" s="863"/>
      <c r="CD74" s="863"/>
      <c r="CE74" s="863"/>
      <c r="CF74" s="863"/>
      <c r="CG74" s="868"/>
      <c r="CH74" s="865"/>
      <c r="CI74" s="866"/>
      <c r="CJ74" s="866"/>
      <c r="CK74" s="866"/>
      <c r="CL74" s="867"/>
      <c r="CM74" s="865"/>
      <c r="CN74" s="866"/>
      <c r="CO74" s="866"/>
      <c r="CP74" s="866"/>
      <c r="CQ74" s="867"/>
      <c r="CR74" s="865"/>
      <c r="CS74" s="866"/>
      <c r="CT74" s="866"/>
      <c r="CU74" s="866"/>
      <c r="CV74" s="867"/>
      <c r="CW74" s="865"/>
      <c r="CX74" s="866"/>
      <c r="CY74" s="866"/>
      <c r="CZ74" s="866"/>
      <c r="DA74" s="867"/>
      <c r="DB74" s="865"/>
      <c r="DC74" s="866"/>
      <c r="DD74" s="866"/>
      <c r="DE74" s="866"/>
      <c r="DF74" s="867"/>
      <c r="DG74" s="865"/>
      <c r="DH74" s="866"/>
      <c r="DI74" s="866"/>
      <c r="DJ74" s="866"/>
      <c r="DK74" s="867"/>
      <c r="DL74" s="865"/>
      <c r="DM74" s="866"/>
      <c r="DN74" s="866"/>
      <c r="DO74" s="866"/>
      <c r="DP74" s="867"/>
      <c r="DQ74" s="865"/>
      <c r="DR74" s="866"/>
      <c r="DS74" s="866"/>
      <c r="DT74" s="866"/>
      <c r="DU74" s="867"/>
      <c r="DV74" s="862"/>
      <c r="DW74" s="863"/>
      <c r="DX74" s="863"/>
      <c r="DY74" s="863"/>
      <c r="DZ74" s="864"/>
      <c r="EA74" s="218"/>
    </row>
    <row r="75" spans="1:131" ht="26.25" customHeight="1" x14ac:dyDescent="0.2">
      <c r="A75" s="226">
        <v>8</v>
      </c>
      <c r="B75" s="876" t="s">
        <v>556</v>
      </c>
      <c r="C75" s="877"/>
      <c r="D75" s="877"/>
      <c r="E75" s="877"/>
      <c r="F75" s="877"/>
      <c r="G75" s="877"/>
      <c r="H75" s="877"/>
      <c r="I75" s="877"/>
      <c r="J75" s="877"/>
      <c r="K75" s="877"/>
      <c r="L75" s="877"/>
      <c r="M75" s="877"/>
      <c r="N75" s="877"/>
      <c r="O75" s="877"/>
      <c r="P75" s="878"/>
      <c r="Q75" s="880">
        <v>171</v>
      </c>
      <c r="R75" s="881"/>
      <c r="S75" s="881"/>
      <c r="T75" s="881"/>
      <c r="U75" s="834"/>
      <c r="V75" s="882">
        <v>154</v>
      </c>
      <c r="W75" s="881"/>
      <c r="X75" s="881"/>
      <c r="Y75" s="881"/>
      <c r="Z75" s="834"/>
      <c r="AA75" s="882">
        <v>16</v>
      </c>
      <c r="AB75" s="881"/>
      <c r="AC75" s="881"/>
      <c r="AD75" s="881"/>
      <c r="AE75" s="834"/>
      <c r="AF75" s="882">
        <v>16</v>
      </c>
      <c r="AG75" s="881"/>
      <c r="AH75" s="881"/>
      <c r="AI75" s="881"/>
      <c r="AJ75" s="834"/>
      <c r="AK75" s="882" t="s">
        <v>558</v>
      </c>
      <c r="AL75" s="881"/>
      <c r="AM75" s="881"/>
      <c r="AN75" s="881"/>
      <c r="AO75" s="834"/>
      <c r="AP75" s="882" t="s">
        <v>558</v>
      </c>
      <c r="AQ75" s="881"/>
      <c r="AR75" s="881"/>
      <c r="AS75" s="881"/>
      <c r="AT75" s="834"/>
      <c r="AU75" s="882" t="s">
        <v>558</v>
      </c>
      <c r="AV75" s="881"/>
      <c r="AW75" s="881"/>
      <c r="AX75" s="881"/>
      <c r="AY75" s="834"/>
      <c r="AZ75" s="832"/>
      <c r="BA75" s="832"/>
      <c r="BB75" s="832"/>
      <c r="BC75" s="832"/>
      <c r="BD75" s="833"/>
      <c r="BE75" s="229"/>
      <c r="BF75" s="229"/>
      <c r="BG75" s="229"/>
      <c r="BH75" s="229"/>
      <c r="BI75" s="229"/>
      <c r="BJ75" s="229"/>
      <c r="BK75" s="229"/>
      <c r="BL75" s="229"/>
      <c r="BM75" s="229"/>
      <c r="BN75" s="229"/>
      <c r="BO75" s="229"/>
      <c r="BP75" s="229"/>
      <c r="BQ75" s="226">
        <v>69</v>
      </c>
      <c r="BR75" s="231"/>
      <c r="BS75" s="862"/>
      <c r="BT75" s="863"/>
      <c r="BU75" s="863"/>
      <c r="BV75" s="863"/>
      <c r="BW75" s="863"/>
      <c r="BX75" s="863"/>
      <c r="BY75" s="863"/>
      <c r="BZ75" s="863"/>
      <c r="CA75" s="863"/>
      <c r="CB75" s="863"/>
      <c r="CC75" s="863"/>
      <c r="CD75" s="863"/>
      <c r="CE75" s="863"/>
      <c r="CF75" s="863"/>
      <c r="CG75" s="868"/>
      <c r="CH75" s="865"/>
      <c r="CI75" s="866"/>
      <c r="CJ75" s="866"/>
      <c r="CK75" s="866"/>
      <c r="CL75" s="867"/>
      <c r="CM75" s="865"/>
      <c r="CN75" s="866"/>
      <c r="CO75" s="866"/>
      <c r="CP75" s="866"/>
      <c r="CQ75" s="867"/>
      <c r="CR75" s="865"/>
      <c r="CS75" s="866"/>
      <c r="CT75" s="866"/>
      <c r="CU75" s="866"/>
      <c r="CV75" s="867"/>
      <c r="CW75" s="865"/>
      <c r="CX75" s="866"/>
      <c r="CY75" s="866"/>
      <c r="CZ75" s="866"/>
      <c r="DA75" s="867"/>
      <c r="DB75" s="865"/>
      <c r="DC75" s="866"/>
      <c r="DD75" s="866"/>
      <c r="DE75" s="866"/>
      <c r="DF75" s="867"/>
      <c r="DG75" s="865"/>
      <c r="DH75" s="866"/>
      <c r="DI75" s="866"/>
      <c r="DJ75" s="866"/>
      <c r="DK75" s="867"/>
      <c r="DL75" s="865"/>
      <c r="DM75" s="866"/>
      <c r="DN75" s="866"/>
      <c r="DO75" s="866"/>
      <c r="DP75" s="867"/>
      <c r="DQ75" s="865"/>
      <c r="DR75" s="866"/>
      <c r="DS75" s="866"/>
      <c r="DT75" s="866"/>
      <c r="DU75" s="867"/>
      <c r="DV75" s="862"/>
      <c r="DW75" s="863"/>
      <c r="DX75" s="863"/>
      <c r="DY75" s="863"/>
      <c r="DZ75" s="864"/>
      <c r="EA75" s="218"/>
    </row>
    <row r="76" spans="1:131" ht="26.25" customHeight="1" x14ac:dyDescent="0.2">
      <c r="A76" s="226">
        <v>9</v>
      </c>
      <c r="B76" s="876" t="s">
        <v>557</v>
      </c>
      <c r="C76" s="877"/>
      <c r="D76" s="877"/>
      <c r="E76" s="877"/>
      <c r="F76" s="877"/>
      <c r="G76" s="877"/>
      <c r="H76" s="877"/>
      <c r="I76" s="877"/>
      <c r="J76" s="877"/>
      <c r="K76" s="877"/>
      <c r="L76" s="877"/>
      <c r="M76" s="877"/>
      <c r="N76" s="877"/>
      <c r="O76" s="877"/>
      <c r="P76" s="878"/>
      <c r="Q76" s="880">
        <v>196156</v>
      </c>
      <c r="R76" s="881"/>
      <c r="S76" s="881"/>
      <c r="T76" s="881"/>
      <c r="U76" s="834"/>
      <c r="V76" s="882">
        <v>192212</v>
      </c>
      <c r="W76" s="881"/>
      <c r="X76" s="881"/>
      <c r="Y76" s="881"/>
      <c r="Z76" s="834"/>
      <c r="AA76" s="882">
        <v>3944</v>
      </c>
      <c r="AB76" s="881"/>
      <c r="AC76" s="881"/>
      <c r="AD76" s="881"/>
      <c r="AE76" s="834"/>
      <c r="AF76" s="882">
        <v>3944</v>
      </c>
      <c r="AG76" s="881"/>
      <c r="AH76" s="881"/>
      <c r="AI76" s="881"/>
      <c r="AJ76" s="834"/>
      <c r="AK76" s="882">
        <v>1663</v>
      </c>
      <c r="AL76" s="881"/>
      <c r="AM76" s="881"/>
      <c r="AN76" s="881"/>
      <c r="AO76" s="834"/>
      <c r="AP76" s="882" t="s">
        <v>558</v>
      </c>
      <c r="AQ76" s="881"/>
      <c r="AR76" s="881"/>
      <c r="AS76" s="881"/>
      <c r="AT76" s="834"/>
      <c r="AU76" s="882" t="s">
        <v>558</v>
      </c>
      <c r="AV76" s="881"/>
      <c r="AW76" s="881"/>
      <c r="AX76" s="881"/>
      <c r="AY76" s="834"/>
      <c r="AZ76" s="832"/>
      <c r="BA76" s="832"/>
      <c r="BB76" s="832"/>
      <c r="BC76" s="832"/>
      <c r="BD76" s="833"/>
      <c r="BE76" s="229"/>
      <c r="BF76" s="229"/>
      <c r="BG76" s="229"/>
      <c r="BH76" s="229"/>
      <c r="BI76" s="229"/>
      <c r="BJ76" s="229"/>
      <c r="BK76" s="229"/>
      <c r="BL76" s="229"/>
      <c r="BM76" s="229"/>
      <c r="BN76" s="229"/>
      <c r="BO76" s="229"/>
      <c r="BP76" s="229"/>
      <c r="BQ76" s="226">
        <v>70</v>
      </c>
      <c r="BR76" s="231"/>
      <c r="BS76" s="862"/>
      <c r="BT76" s="863"/>
      <c r="BU76" s="863"/>
      <c r="BV76" s="863"/>
      <c r="BW76" s="863"/>
      <c r="BX76" s="863"/>
      <c r="BY76" s="863"/>
      <c r="BZ76" s="863"/>
      <c r="CA76" s="863"/>
      <c r="CB76" s="863"/>
      <c r="CC76" s="863"/>
      <c r="CD76" s="863"/>
      <c r="CE76" s="863"/>
      <c r="CF76" s="863"/>
      <c r="CG76" s="868"/>
      <c r="CH76" s="865"/>
      <c r="CI76" s="866"/>
      <c r="CJ76" s="866"/>
      <c r="CK76" s="866"/>
      <c r="CL76" s="867"/>
      <c r="CM76" s="865"/>
      <c r="CN76" s="866"/>
      <c r="CO76" s="866"/>
      <c r="CP76" s="866"/>
      <c r="CQ76" s="867"/>
      <c r="CR76" s="865"/>
      <c r="CS76" s="866"/>
      <c r="CT76" s="866"/>
      <c r="CU76" s="866"/>
      <c r="CV76" s="867"/>
      <c r="CW76" s="865"/>
      <c r="CX76" s="866"/>
      <c r="CY76" s="866"/>
      <c r="CZ76" s="866"/>
      <c r="DA76" s="867"/>
      <c r="DB76" s="865"/>
      <c r="DC76" s="866"/>
      <c r="DD76" s="866"/>
      <c r="DE76" s="866"/>
      <c r="DF76" s="867"/>
      <c r="DG76" s="865"/>
      <c r="DH76" s="866"/>
      <c r="DI76" s="866"/>
      <c r="DJ76" s="866"/>
      <c r="DK76" s="867"/>
      <c r="DL76" s="865"/>
      <c r="DM76" s="866"/>
      <c r="DN76" s="866"/>
      <c r="DO76" s="866"/>
      <c r="DP76" s="867"/>
      <c r="DQ76" s="865"/>
      <c r="DR76" s="866"/>
      <c r="DS76" s="866"/>
      <c r="DT76" s="866"/>
      <c r="DU76" s="867"/>
      <c r="DV76" s="862"/>
      <c r="DW76" s="863"/>
      <c r="DX76" s="863"/>
      <c r="DY76" s="863"/>
      <c r="DZ76" s="864"/>
      <c r="EA76" s="218"/>
    </row>
    <row r="77" spans="1:131" ht="26.25" customHeight="1" x14ac:dyDescent="0.2">
      <c r="A77" s="226">
        <v>10</v>
      </c>
      <c r="B77" s="876"/>
      <c r="C77" s="877"/>
      <c r="D77" s="877"/>
      <c r="E77" s="877"/>
      <c r="F77" s="877"/>
      <c r="G77" s="877"/>
      <c r="H77" s="877"/>
      <c r="I77" s="877"/>
      <c r="J77" s="877"/>
      <c r="K77" s="877"/>
      <c r="L77" s="877"/>
      <c r="M77" s="877"/>
      <c r="N77" s="877"/>
      <c r="O77" s="877"/>
      <c r="P77" s="878"/>
      <c r="Q77" s="880"/>
      <c r="R77" s="881"/>
      <c r="S77" s="881"/>
      <c r="T77" s="881"/>
      <c r="U77" s="834"/>
      <c r="V77" s="882"/>
      <c r="W77" s="881"/>
      <c r="X77" s="881"/>
      <c r="Y77" s="881"/>
      <c r="Z77" s="834"/>
      <c r="AA77" s="882"/>
      <c r="AB77" s="881"/>
      <c r="AC77" s="881"/>
      <c r="AD77" s="881"/>
      <c r="AE77" s="834"/>
      <c r="AF77" s="882"/>
      <c r="AG77" s="881"/>
      <c r="AH77" s="881"/>
      <c r="AI77" s="881"/>
      <c r="AJ77" s="834"/>
      <c r="AK77" s="882"/>
      <c r="AL77" s="881"/>
      <c r="AM77" s="881"/>
      <c r="AN77" s="881"/>
      <c r="AO77" s="834"/>
      <c r="AP77" s="882"/>
      <c r="AQ77" s="881"/>
      <c r="AR77" s="881"/>
      <c r="AS77" s="881"/>
      <c r="AT77" s="834"/>
      <c r="AU77" s="882"/>
      <c r="AV77" s="881"/>
      <c r="AW77" s="881"/>
      <c r="AX77" s="881"/>
      <c r="AY77" s="834"/>
      <c r="AZ77" s="832"/>
      <c r="BA77" s="832"/>
      <c r="BB77" s="832"/>
      <c r="BC77" s="832"/>
      <c r="BD77" s="833"/>
      <c r="BE77" s="229"/>
      <c r="BF77" s="229"/>
      <c r="BG77" s="229"/>
      <c r="BH77" s="229"/>
      <c r="BI77" s="229"/>
      <c r="BJ77" s="229"/>
      <c r="BK77" s="229"/>
      <c r="BL77" s="229"/>
      <c r="BM77" s="229"/>
      <c r="BN77" s="229"/>
      <c r="BO77" s="229"/>
      <c r="BP77" s="229"/>
      <c r="BQ77" s="226">
        <v>71</v>
      </c>
      <c r="BR77" s="231"/>
      <c r="BS77" s="862"/>
      <c r="BT77" s="863"/>
      <c r="BU77" s="863"/>
      <c r="BV77" s="863"/>
      <c r="BW77" s="863"/>
      <c r="BX77" s="863"/>
      <c r="BY77" s="863"/>
      <c r="BZ77" s="863"/>
      <c r="CA77" s="863"/>
      <c r="CB77" s="863"/>
      <c r="CC77" s="863"/>
      <c r="CD77" s="863"/>
      <c r="CE77" s="863"/>
      <c r="CF77" s="863"/>
      <c r="CG77" s="868"/>
      <c r="CH77" s="865"/>
      <c r="CI77" s="866"/>
      <c r="CJ77" s="866"/>
      <c r="CK77" s="866"/>
      <c r="CL77" s="867"/>
      <c r="CM77" s="865"/>
      <c r="CN77" s="866"/>
      <c r="CO77" s="866"/>
      <c r="CP77" s="866"/>
      <c r="CQ77" s="867"/>
      <c r="CR77" s="865"/>
      <c r="CS77" s="866"/>
      <c r="CT77" s="866"/>
      <c r="CU77" s="866"/>
      <c r="CV77" s="867"/>
      <c r="CW77" s="865"/>
      <c r="CX77" s="866"/>
      <c r="CY77" s="866"/>
      <c r="CZ77" s="866"/>
      <c r="DA77" s="867"/>
      <c r="DB77" s="865"/>
      <c r="DC77" s="866"/>
      <c r="DD77" s="866"/>
      <c r="DE77" s="866"/>
      <c r="DF77" s="867"/>
      <c r="DG77" s="865"/>
      <c r="DH77" s="866"/>
      <c r="DI77" s="866"/>
      <c r="DJ77" s="866"/>
      <c r="DK77" s="867"/>
      <c r="DL77" s="865"/>
      <c r="DM77" s="866"/>
      <c r="DN77" s="866"/>
      <c r="DO77" s="866"/>
      <c r="DP77" s="867"/>
      <c r="DQ77" s="865"/>
      <c r="DR77" s="866"/>
      <c r="DS77" s="866"/>
      <c r="DT77" s="866"/>
      <c r="DU77" s="867"/>
      <c r="DV77" s="862"/>
      <c r="DW77" s="863"/>
      <c r="DX77" s="863"/>
      <c r="DY77" s="863"/>
      <c r="DZ77" s="864"/>
      <c r="EA77" s="218"/>
    </row>
    <row r="78" spans="1:131" ht="26.25" customHeight="1" x14ac:dyDescent="0.2">
      <c r="A78" s="226">
        <v>11</v>
      </c>
      <c r="B78" s="876"/>
      <c r="C78" s="877"/>
      <c r="D78" s="877"/>
      <c r="E78" s="877"/>
      <c r="F78" s="877"/>
      <c r="G78" s="877"/>
      <c r="H78" s="877"/>
      <c r="I78" s="877"/>
      <c r="J78" s="877"/>
      <c r="K78" s="877"/>
      <c r="L78" s="877"/>
      <c r="M78" s="877"/>
      <c r="N78" s="877"/>
      <c r="O78" s="877"/>
      <c r="P78" s="878"/>
      <c r="Q78" s="879"/>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62"/>
      <c r="BT78" s="863"/>
      <c r="BU78" s="863"/>
      <c r="BV78" s="863"/>
      <c r="BW78" s="863"/>
      <c r="BX78" s="863"/>
      <c r="BY78" s="863"/>
      <c r="BZ78" s="863"/>
      <c r="CA78" s="863"/>
      <c r="CB78" s="863"/>
      <c r="CC78" s="863"/>
      <c r="CD78" s="863"/>
      <c r="CE78" s="863"/>
      <c r="CF78" s="863"/>
      <c r="CG78" s="868"/>
      <c r="CH78" s="865"/>
      <c r="CI78" s="866"/>
      <c r="CJ78" s="866"/>
      <c r="CK78" s="866"/>
      <c r="CL78" s="867"/>
      <c r="CM78" s="865"/>
      <c r="CN78" s="866"/>
      <c r="CO78" s="866"/>
      <c r="CP78" s="866"/>
      <c r="CQ78" s="867"/>
      <c r="CR78" s="865"/>
      <c r="CS78" s="866"/>
      <c r="CT78" s="866"/>
      <c r="CU78" s="866"/>
      <c r="CV78" s="867"/>
      <c r="CW78" s="865"/>
      <c r="CX78" s="866"/>
      <c r="CY78" s="866"/>
      <c r="CZ78" s="866"/>
      <c r="DA78" s="867"/>
      <c r="DB78" s="865"/>
      <c r="DC78" s="866"/>
      <c r="DD78" s="866"/>
      <c r="DE78" s="866"/>
      <c r="DF78" s="867"/>
      <c r="DG78" s="865"/>
      <c r="DH78" s="866"/>
      <c r="DI78" s="866"/>
      <c r="DJ78" s="866"/>
      <c r="DK78" s="867"/>
      <c r="DL78" s="865"/>
      <c r="DM78" s="866"/>
      <c r="DN78" s="866"/>
      <c r="DO78" s="866"/>
      <c r="DP78" s="867"/>
      <c r="DQ78" s="865"/>
      <c r="DR78" s="866"/>
      <c r="DS78" s="866"/>
      <c r="DT78" s="866"/>
      <c r="DU78" s="867"/>
      <c r="DV78" s="862"/>
      <c r="DW78" s="863"/>
      <c r="DX78" s="863"/>
      <c r="DY78" s="863"/>
      <c r="DZ78" s="864"/>
      <c r="EA78" s="218"/>
    </row>
    <row r="79" spans="1:131" ht="26.25" customHeight="1" x14ac:dyDescent="0.2">
      <c r="A79" s="226">
        <v>12</v>
      </c>
      <c r="B79" s="876"/>
      <c r="C79" s="877"/>
      <c r="D79" s="877"/>
      <c r="E79" s="877"/>
      <c r="F79" s="877"/>
      <c r="G79" s="877"/>
      <c r="H79" s="877"/>
      <c r="I79" s="877"/>
      <c r="J79" s="877"/>
      <c r="K79" s="877"/>
      <c r="L79" s="877"/>
      <c r="M79" s="877"/>
      <c r="N79" s="877"/>
      <c r="O79" s="877"/>
      <c r="P79" s="878"/>
      <c r="Q79" s="879"/>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62"/>
      <c r="BT79" s="863"/>
      <c r="BU79" s="863"/>
      <c r="BV79" s="863"/>
      <c r="BW79" s="863"/>
      <c r="BX79" s="863"/>
      <c r="BY79" s="863"/>
      <c r="BZ79" s="863"/>
      <c r="CA79" s="863"/>
      <c r="CB79" s="863"/>
      <c r="CC79" s="863"/>
      <c r="CD79" s="863"/>
      <c r="CE79" s="863"/>
      <c r="CF79" s="863"/>
      <c r="CG79" s="868"/>
      <c r="CH79" s="865"/>
      <c r="CI79" s="866"/>
      <c r="CJ79" s="866"/>
      <c r="CK79" s="866"/>
      <c r="CL79" s="867"/>
      <c r="CM79" s="865"/>
      <c r="CN79" s="866"/>
      <c r="CO79" s="866"/>
      <c r="CP79" s="866"/>
      <c r="CQ79" s="867"/>
      <c r="CR79" s="865"/>
      <c r="CS79" s="866"/>
      <c r="CT79" s="866"/>
      <c r="CU79" s="866"/>
      <c r="CV79" s="867"/>
      <c r="CW79" s="865"/>
      <c r="CX79" s="866"/>
      <c r="CY79" s="866"/>
      <c r="CZ79" s="866"/>
      <c r="DA79" s="867"/>
      <c r="DB79" s="865"/>
      <c r="DC79" s="866"/>
      <c r="DD79" s="866"/>
      <c r="DE79" s="866"/>
      <c r="DF79" s="867"/>
      <c r="DG79" s="865"/>
      <c r="DH79" s="866"/>
      <c r="DI79" s="866"/>
      <c r="DJ79" s="866"/>
      <c r="DK79" s="867"/>
      <c r="DL79" s="865"/>
      <c r="DM79" s="866"/>
      <c r="DN79" s="866"/>
      <c r="DO79" s="866"/>
      <c r="DP79" s="867"/>
      <c r="DQ79" s="865"/>
      <c r="DR79" s="866"/>
      <c r="DS79" s="866"/>
      <c r="DT79" s="866"/>
      <c r="DU79" s="867"/>
      <c r="DV79" s="862"/>
      <c r="DW79" s="863"/>
      <c r="DX79" s="863"/>
      <c r="DY79" s="863"/>
      <c r="DZ79" s="864"/>
      <c r="EA79" s="218"/>
    </row>
    <row r="80" spans="1:131" ht="26.25" customHeight="1" x14ac:dyDescent="0.2">
      <c r="A80" s="226">
        <v>13</v>
      </c>
      <c r="B80" s="876"/>
      <c r="C80" s="877"/>
      <c r="D80" s="877"/>
      <c r="E80" s="877"/>
      <c r="F80" s="877"/>
      <c r="G80" s="877"/>
      <c r="H80" s="877"/>
      <c r="I80" s="877"/>
      <c r="J80" s="877"/>
      <c r="K80" s="877"/>
      <c r="L80" s="877"/>
      <c r="M80" s="877"/>
      <c r="N80" s="877"/>
      <c r="O80" s="877"/>
      <c r="P80" s="878"/>
      <c r="Q80" s="879"/>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62"/>
      <c r="BT80" s="863"/>
      <c r="BU80" s="863"/>
      <c r="BV80" s="863"/>
      <c r="BW80" s="863"/>
      <c r="BX80" s="863"/>
      <c r="BY80" s="863"/>
      <c r="BZ80" s="863"/>
      <c r="CA80" s="863"/>
      <c r="CB80" s="863"/>
      <c r="CC80" s="863"/>
      <c r="CD80" s="863"/>
      <c r="CE80" s="863"/>
      <c r="CF80" s="863"/>
      <c r="CG80" s="868"/>
      <c r="CH80" s="865"/>
      <c r="CI80" s="866"/>
      <c r="CJ80" s="866"/>
      <c r="CK80" s="866"/>
      <c r="CL80" s="867"/>
      <c r="CM80" s="865"/>
      <c r="CN80" s="866"/>
      <c r="CO80" s="866"/>
      <c r="CP80" s="866"/>
      <c r="CQ80" s="867"/>
      <c r="CR80" s="865"/>
      <c r="CS80" s="866"/>
      <c r="CT80" s="866"/>
      <c r="CU80" s="866"/>
      <c r="CV80" s="867"/>
      <c r="CW80" s="865"/>
      <c r="CX80" s="866"/>
      <c r="CY80" s="866"/>
      <c r="CZ80" s="866"/>
      <c r="DA80" s="867"/>
      <c r="DB80" s="865"/>
      <c r="DC80" s="866"/>
      <c r="DD80" s="866"/>
      <c r="DE80" s="866"/>
      <c r="DF80" s="867"/>
      <c r="DG80" s="865"/>
      <c r="DH80" s="866"/>
      <c r="DI80" s="866"/>
      <c r="DJ80" s="866"/>
      <c r="DK80" s="867"/>
      <c r="DL80" s="865"/>
      <c r="DM80" s="866"/>
      <c r="DN80" s="866"/>
      <c r="DO80" s="866"/>
      <c r="DP80" s="867"/>
      <c r="DQ80" s="865"/>
      <c r="DR80" s="866"/>
      <c r="DS80" s="866"/>
      <c r="DT80" s="866"/>
      <c r="DU80" s="867"/>
      <c r="DV80" s="862"/>
      <c r="DW80" s="863"/>
      <c r="DX80" s="863"/>
      <c r="DY80" s="863"/>
      <c r="DZ80" s="864"/>
      <c r="EA80" s="218"/>
    </row>
    <row r="81" spans="1:131" ht="26.25" customHeight="1" x14ac:dyDescent="0.2">
      <c r="A81" s="226">
        <v>14</v>
      </c>
      <c r="B81" s="876"/>
      <c r="C81" s="877"/>
      <c r="D81" s="877"/>
      <c r="E81" s="877"/>
      <c r="F81" s="877"/>
      <c r="G81" s="877"/>
      <c r="H81" s="877"/>
      <c r="I81" s="877"/>
      <c r="J81" s="877"/>
      <c r="K81" s="877"/>
      <c r="L81" s="877"/>
      <c r="M81" s="877"/>
      <c r="N81" s="877"/>
      <c r="O81" s="877"/>
      <c r="P81" s="878"/>
      <c r="Q81" s="879"/>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62"/>
      <c r="BT81" s="863"/>
      <c r="BU81" s="863"/>
      <c r="BV81" s="863"/>
      <c r="BW81" s="863"/>
      <c r="BX81" s="863"/>
      <c r="BY81" s="863"/>
      <c r="BZ81" s="863"/>
      <c r="CA81" s="863"/>
      <c r="CB81" s="863"/>
      <c r="CC81" s="863"/>
      <c r="CD81" s="863"/>
      <c r="CE81" s="863"/>
      <c r="CF81" s="863"/>
      <c r="CG81" s="868"/>
      <c r="CH81" s="865"/>
      <c r="CI81" s="866"/>
      <c r="CJ81" s="866"/>
      <c r="CK81" s="866"/>
      <c r="CL81" s="867"/>
      <c r="CM81" s="865"/>
      <c r="CN81" s="866"/>
      <c r="CO81" s="866"/>
      <c r="CP81" s="866"/>
      <c r="CQ81" s="867"/>
      <c r="CR81" s="865"/>
      <c r="CS81" s="866"/>
      <c r="CT81" s="866"/>
      <c r="CU81" s="866"/>
      <c r="CV81" s="867"/>
      <c r="CW81" s="865"/>
      <c r="CX81" s="866"/>
      <c r="CY81" s="866"/>
      <c r="CZ81" s="866"/>
      <c r="DA81" s="867"/>
      <c r="DB81" s="865"/>
      <c r="DC81" s="866"/>
      <c r="DD81" s="866"/>
      <c r="DE81" s="866"/>
      <c r="DF81" s="867"/>
      <c r="DG81" s="865"/>
      <c r="DH81" s="866"/>
      <c r="DI81" s="866"/>
      <c r="DJ81" s="866"/>
      <c r="DK81" s="867"/>
      <c r="DL81" s="865"/>
      <c r="DM81" s="866"/>
      <c r="DN81" s="866"/>
      <c r="DO81" s="866"/>
      <c r="DP81" s="867"/>
      <c r="DQ81" s="865"/>
      <c r="DR81" s="866"/>
      <c r="DS81" s="866"/>
      <c r="DT81" s="866"/>
      <c r="DU81" s="867"/>
      <c r="DV81" s="862"/>
      <c r="DW81" s="863"/>
      <c r="DX81" s="863"/>
      <c r="DY81" s="863"/>
      <c r="DZ81" s="864"/>
      <c r="EA81" s="218"/>
    </row>
    <row r="82" spans="1:131" ht="26.25" customHeight="1" x14ac:dyDescent="0.2">
      <c r="A82" s="226">
        <v>15</v>
      </c>
      <c r="B82" s="876"/>
      <c r="C82" s="877"/>
      <c r="D82" s="877"/>
      <c r="E82" s="877"/>
      <c r="F82" s="877"/>
      <c r="G82" s="877"/>
      <c r="H82" s="877"/>
      <c r="I82" s="877"/>
      <c r="J82" s="877"/>
      <c r="K82" s="877"/>
      <c r="L82" s="877"/>
      <c r="M82" s="877"/>
      <c r="N82" s="877"/>
      <c r="O82" s="877"/>
      <c r="P82" s="878"/>
      <c r="Q82" s="879"/>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62"/>
      <c r="BT82" s="863"/>
      <c r="BU82" s="863"/>
      <c r="BV82" s="863"/>
      <c r="BW82" s="863"/>
      <c r="BX82" s="863"/>
      <c r="BY82" s="863"/>
      <c r="BZ82" s="863"/>
      <c r="CA82" s="863"/>
      <c r="CB82" s="863"/>
      <c r="CC82" s="863"/>
      <c r="CD82" s="863"/>
      <c r="CE82" s="863"/>
      <c r="CF82" s="863"/>
      <c r="CG82" s="868"/>
      <c r="CH82" s="865"/>
      <c r="CI82" s="866"/>
      <c r="CJ82" s="866"/>
      <c r="CK82" s="866"/>
      <c r="CL82" s="867"/>
      <c r="CM82" s="865"/>
      <c r="CN82" s="866"/>
      <c r="CO82" s="866"/>
      <c r="CP82" s="866"/>
      <c r="CQ82" s="867"/>
      <c r="CR82" s="865"/>
      <c r="CS82" s="866"/>
      <c r="CT82" s="866"/>
      <c r="CU82" s="866"/>
      <c r="CV82" s="867"/>
      <c r="CW82" s="865"/>
      <c r="CX82" s="866"/>
      <c r="CY82" s="866"/>
      <c r="CZ82" s="866"/>
      <c r="DA82" s="867"/>
      <c r="DB82" s="865"/>
      <c r="DC82" s="866"/>
      <c r="DD82" s="866"/>
      <c r="DE82" s="866"/>
      <c r="DF82" s="867"/>
      <c r="DG82" s="865"/>
      <c r="DH82" s="866"/>
      <c r="DI82" s="866"/>
      <c r="DJ82" s="866"/>
      <c r="DK82" s="867"/>
      <c r="DL82" s="865"/>
      <c r="DM82" s="866"/>
      <c r="DN82" s="866"/>
      <c r="DO82" s="866"/>
      <c r="DP82" s="867"/>
      <c r="DQ82" s="865"/>
      <c r="DR82" s="866"/>
      <c r="DS82" s="866"/>
      <c r="DT82" s="866"/>
      <c r="DU82" s="867"/>
      <c r="DV82" s="862"/>
      <c r="DW82" s="863"/>
      <c r="DX82" s="863"/>
      <c r="DY82" s="863"/>
      <c r="DZ82" s="864"/>
      <c r="EA82" s="218"/>
    </row>
    <row r="83" spans="1:131" ht="26.25" customHeight="1" x14ac:dyDescent="0.2">
      <c r="A83" s="226">
        <v>16</v>
      </c>
      <c r="B83" s="876"/>
      <c r="C83" s="877"/>
      <c r="D83" s="877"/>
      <c r="E83" s="877"/>
      <c r="F83" s="877"/>
      <c r="G83" s="877"/>
      <c r="H83" s="877"/>
      <c r="I83" s="877"/>
      <c r="J83" s="877"/>
      <c r="K83" s="877"/>
      <c r="L83" s="877"/>
      <c r="M83" s="877"/>
      <c r="N83" s="877"/>
      <c r="O83" s="877"/>
      <c r="P83" s="878"/>
      <c r="Q83" s="879"/>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62"/>
      <c r="BT83" s="863"/>
      <c r="BU83" s="863"/>
      <c r="BV83" s="863"/>
      <c r="BW83" s="863"/>
      <c r="BX83" s="863"/>
      <c r="BY83" s="863"/>
      <c r="BZ83" s="863"/>
      <c r="CA83" s="863"/>
      <c r="CB83" s="863"/>
      <c r="CC83" s="863"/>
      <c r="CD83" s="863"/>
      <c r="CE83" s="863"/>
      <c r="CF83" s="863"/>
      <c r="CG83" s="868"/>
      <c r="CH83" s="865"/>
      <c r="CI83" s="866"/>
      <c r="CJ83" s="866"/>
      <c r="CK83" s="866"/>
      <c r="CL83" s="867"/>
      <c r="CM83" s="865"/>
      <c r="CN83" s="866"/>
      <c r="CO83" s="866"/>
      <c r="CP83" s="866"/>
      <c r="CQ83" s="867"/>
      <c r="CR83" s="865"/>
      <c r="CS83" s="866"/>
      <c r="CT83" s="866"/>
      <c r="CU83" s="866"/>
      <c r="CV83" s="867"/>
      <c r="CW83" s="865"/>
      <c r="CX83" s="866"/>
      <c r="CY83" s="866"/>
      <c r="CZ83" s="866"/>
      <c r="DA83" s="867"/>
      <c r="DB83" s="865"/>
      <c r="DC83" s="866"/>
      <c r="DD83" s="866"/>
      <c r="DE83" s="866"/>
      <c r="DF83" s="867"/>
      <c r="DG83" s="865"/>
      <c r="DH83" s="866"/>
      <c r="DI83" s="866"/>
      <c r="DJ83" s="866"/>
      <c r="DK83" s="867"/>
      <c r="DL83" s="865"/>
      <c r="DM83" s="866"/>
      <c r="DN83" s="866"/>
      <c r="DO83" s="866"/>
      <c r="DP83" s="867"/>
      <c r="DQ83" s="865"/>
      <c r="DR83" s="866"/>
      <c r="DS83" s="866"/>
      <c r="DT83" s="866"/>
      <c r="DU83" s="867"/>
      <c r="DV83" s="862"/>
      <c r="DW83" s="863"/>
      <c r="DX83" s="863"/>
      <c r="DY83" s="863"/>
      <c r="DZ83" s="864"/>
      <c r="EA83" s="218"/>
    </row>
    <row r="84" spans="1:131" ht="26.25" customHeight="1" x14ac:dyDescent="0.2">
      <c r="A84" s="226">
        <v>17</v>
      </c>
      <c r="B84" s="876"/>
      <c r="C84" s="877"/>
      <c r="D84" s="877"/>
      <c r="E84" s="877"/>
      <c r="F84" s="877"/>
      <c r="G84" s="877"/>
      <c r="H84" s="877"/>
      <c r="I84" s="877"/>
      <c r="J84" s="877"/>
      <c r="K84" s="877"/>
      <c r="L84" s="877"/>
      <c r="M84" s="877"/>
      <c r="N84" s="877"/>
      <c r="O84" s="877"/>
      <c r="P84" s="878"/>
      <c r="Q84" s="879"/>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62"/>
      <c r="BT84" s="863"/>
      <c r="BU84" s="863"/>
      <c r="BV84" s="863"/>
      <c r="BW84" s="863"/>
      <c r="BX84" s="863"/>
      <c r="BY84" s="863"/>
      <c r="BZ84" s="863"/>
      <c r="CA84" s="863"/>
      <c r="CB84" s="863"/>
      <c r="CC84" s="863"/>
      <c r="CD84" s="863"/>
      <c r="CE84" s="863"/>
      <c r="CF84" s="863"/>
      <c r="CG84" s="868"/>
      <c r="CH84" s="865"/>
      <c r="CI84" s="866"/>
      <c r="CJ84" s="866"/>
      <c r="CK84" s="866"/>
      <c r="CL84" s="867"/>
      <c r="CM84" s="865"/>
      <c r="CN84" s="866"/>
      <c r="CO84" s="866"/>
      <c r="CP84" s="866"/>
      <c r="CQ84" s="867"/>
      <c r="CR84" s="865"/>
      <c r="CS84" s="866"/>
      <c r="CT84" s="866"/>
      <c r="CU84" s="866"/>
      <c r="CV84" s="867"/>
      <c r="CW84" s="865"/>
      <c r="CX84" s="866"/>
      <c r="CY84" s="866"/>
      <c r="CZ84" s="866"/>
      <c r="DA84" s="867"/>
      <c r="DB84" s="865"/>
      <c r="DC84" s="866"/>
      <c r="DD84" s="866"/>
      <c r="DE84" s="866"/>
      <c r="DF84" s="867"/>
      <c r="DG84" s="865"/>
      <c r="DH84" s="866"/>
      <c r="DI84" s="866"/>
      <c r="DJ84" s="866"/>
      <c r="DK84" s="867"/>
      <c r="DL84" s="865"/>
      <c r="DM84" s="866"/>
      <c r="DN84" s="866"/>
      <c r="DO84" s="866"/>
      <c r="DP84" s="867"/>
      <c r="DQ84" s="865"/>
      <c r="DR84" s="866"/>
      <c r="DS84" s="866"/>
      <c r="DT84" s="866"/>
      <c r="DU84" s="867"/>
      <c r="DV84" s="862"/>
      <c r="DW84" s="863"/>
      <c r="DX84" s="863"/>
      <c r="DY84" s="863"/>
      <c r="DZ84" s="864"/>
      <c r="EA84" s="218"/>
    </row>
    <row r="85" spans="1:131" ht="26.25" customHeight="1" x14ac:dyDescent="0.2">
      <c r="A85" s="226">
        <v>18</v>
      </c>
      <c r="B85" s="876"/>
      <c r="C85" s="877"/>
      <c r="D85" s="877"/>
      <c r="E85" s="877"/>
      <c r="F85" s="877"/>
      <c r="G85" s="877"/>
      <c r="H85" s="877"/>
      <c r="I85" s="877"/>
      <c r="J85" s="877"/>
      <c r="K85" s="877"/>
      <c r="L85" s="877"/>
      <c r="M85" s="877"/>
      <c r="N85" s="877"/>
      <c r="O85" s="877"/>
      <c r="P85" s="878"/>
      <c r="Q85" s="879"/>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62"/>
      <c r="BT85" s="863"/>
      <c r="BU85" s="863"/>
      <c r="BV85" s="863"/>
      <c r="BW85" s="863"/>
      <c r="BX85" s="863"/>
      <c r="BY85" s="863"/>
      <c r="BZ85" s="863"/>
      <c r="CA85" s="863"/>
      <c r="CB85" s="863"/>
      <c r="CC85" s="863"/>
      <c r="CD85" s="863"/>
      <c r="CE85" s="863"/>
      <c r="CF85" s="863"/>
      <c r="CG85" s="868"/>
      <c r="CH85" s="865"/>
      <c r="CI85" s="866"/>
      <c r="CJ85" s="866"/>
      <c r="CK85" s="866"/>
      <c r="CL85" s="867"/>
      <c r="CM85" s="865"/>
      <c r="CN85" s="866"/>
      <c r="CO85" s="866"/>
      <c r="CP85" s="866"/>
      <c r="CQ85" s="867"/>
      <c r="CR85" s="865"/>
      <c r="CS85" s="866"/>
      <c r="CT85" s="866"/>
      <c r="CU85" s="866"/>
      <c r="CV85" s="867"/>
      <c r="CW85" s="865"/>
      <c r="CX85" s="866"/>
      <c r="CY85" s="866"/>
      <c r="CZ85" s="866"/>
      <c r="DA85" s="867"/>
      <c r="DB85" s="865"/>
      <c r="DC85" s="866"/>
      <c r="DD85" s="866"/>
      <c r="DE85" s="866"/>
      <c r="DF85" s="867"/>
      <c r="DG85" s="865"/>
      <c r="DH85" s="866"/>
      <c r="DI85" s="866"/>
      <c r="DJ85" s="866"/>
      <c r="DK85" s="867"/>
      <c r="DL85" s="865"/>
      <c r="DM85" s="866"/>
      <c r="DN85" s="866"/>
      <c r="DO85" s="866"/>
      <c r="DP85" s="867"/>
      <c r="DQ85" s="865"/>
      <c r="DR85" s="866"/>
      <c r="DS85" s="866"/>
      <c r="DT85" s="866"/>
      <c r="DU85" s="867"/>
      <c r="DV85" s="862"/>
      <c r="DW85" s="863"/>
      <c r="DX85" s="863"/>
      <c r="DY85" s="863"/>
      <c r="DZ85" s="864"/>
      <c r="EA85" s="218"/>
    </row>
    <row r="86" spans="1:131" ht="26.25" customHeight="1" x14ac:dyDescent="0.2">
      <c r="A86" s="226">
        <v>19</v>
      </c>
      <c r="B86" s="876"/>
      <c r="C86" s="877"/>
      <c r="D86" s="877"/>
      <c r="E86" s="877"/>
      <c r="F86" s="877"/>
      <c r="G86" s="877"/>
      <c r="H86" s="877"/>
      <c r="I86" s="877"/>
      <c r="J86" s="877"/>
      <c r="K86" s="877"/>
      <c r="L86" s="877"/>
      <c r="M86" s="877"/>
      <c r="N86" s="877"/>
      <c r="O86" s="877"/>
      <c r="P86" s="878"/>
      <c r="Q86" s="879"/>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62"/>
      <c r="BT86" s="863"/>
      <c r="BU86" s="863"/>
      <c r="BV86" s="863"/>
      <c r="BW86" s="863"/>
      <c r="BX86" s="863"/>
      <c r="BY86" s="863"/>
      <c r="BZ86" s="863"/>
      <c r="CA86" s="863"/>
      <c r="CB86" s="863"/>
      <c r="CC86" s="863"/>
      <c r="CD86" s="863"/>
      <c r="CE86" s="863"/>
      <c r="CF86" s="863"/>
      <c r="CG86" s="868"/>
      <c r="CH86" s="865"/>
      <c r="CI86" s="866"/>
      <c r="CJ86" s="866"/>
      <c r="CK86" s="866"/>
      <c r="CL86" s="867"/>
      <c r="CM86" s="865"/>
      <c r="CN86" s="866"/>
      <c r="CO86" s="866"/>
      <c r="CP86" s="866"/>
      <c r="CQ86" s="867"/>
      <c r="CR86" s="865"/>
      <c r="CS86" s="866"/>
      <c r="CT86" s="866"/>
      <c r="CU86" s="866"/>
      <c r="CV86" s="867"/>
      <c r="CW86" s="865"/>
      <c r="CX86" s="866"/>
      <c r="CY86" s="866"/>
      <c r="CZ86" s="866"/>
      <c r="DA86" s="867"/>
      <c r="DB86" s="865"/>
      <c r="DC86" s="866"/>
      <c r="DD86" s="866"/>
      <c r="DE86" s="866"/>
      <c r="DF86" s="867"/>
      <c r="DG86" s="865"/>
      <c r="DH86" s="866"/>
      <c r="DI86" s="866"/>
      <c r="DJ86" s="866"/>
      <c r="DK86" s="867"/>
      <c r="DL86" s="865"/>
      <c r="DM86" s="866"/>
      <c r="DN86" s="866"/>
      <c r="DO86" s="866"/>
      <c r="DP86" s="867"/>
      <c r="DQ86" s="865"/>
      <c r="DR86" s="866"/>
      <c r="DS86" s="866"/>
      <c r="DT86" s="866"/>
      <c r="DU86" s="867"/>
      <c r="DV86" s="862"/>
      <c r="DW86" s="863"/>
      <c r="DX86" s="863"/>
      <c r="DY86" s="863"/>
      <c r="DZ86" s="864"/>
      <c r="EA86" s="218"/>
    </row>
    <row r="87" spans="1:131" ht="26.25" customHeight="1" x14ac:dyDescent="0.2">
      <c r="A87" s="232">
        <v>20</v>
      </c>
      <c r="B87" s="883"/>
      <c r="C87" s="884"/>
      <c r="D87" s="884"/>
      <c r="E87" s="884"/>
      <c r="F87" s="884"/>
      <c r="G87" s="884"/>
      <c r="H87" s="884"/>
      <c r="I87" s="884"/>
      <c r="J87" s="884"/>
      <c r="K87" s="884"/>
      <c r="L87" s="884"/>
      <c r="M87" s="884"/>
      <c r="N87" s="884"/>
      <c r="O87" s="884"/>
      <c r="P87" s="885"/>
      <c r="Q87" s="886"/>
      <c r="R87" s="887"/>
      <c r="S87" s="887"/>
      <c r="T87" s="887"/>
      <c r="U87" s="887"/>
      <c r="V87" s="887"/>
      <c r="W87" s="887"/>
      <c r="X87" s="887"/>
      <c r="Y87" s="887"/>
      <c r="Z87" s="887"/>
      <c r="AA87" s="887"/>
      <c r="AB87" s="887"/>
      <c r="AC87" s="887"/>
      <c r="AD87" s="887"/>
      <c r="AE87" s="887"/>
      <c r="AF87" s="887"/>
      <c r="AG87" s="887"/>
      <c r="AH87" s="887"/>
      <c r="AI87" s="887"/>
      <c r="AJ87" s="887"/>
      <c r="AK87" s="887"/>
      <c r="AL87" s="887"/>
      <c r="AM87" s="887"/>
      <c r="AN87" s="887"/>
      <c r="AO87" s="887"/>
      <c r="AP87" s="887"/>
      <c r="AQ87" s="887"/>
      <c r="AR87" s="887"/>
      <c r="AS87" s="887"/>
      <c r="AT87" s="887"/>
      <c r="AU87" s="887"/>
      <c r="AV87" s="887"/>
      <c r="AW87" s="887"/>
      <c r="AX87" s="887"/>
      <c r="AY87" s="887"/>
      <c r="AZ87" s="888"/>
      <c r="BA87" s="888"/>
      <c r="BB87" s="888"/>
      <c r="BC87" s="888"/>
      <c r="BD87" s="889"/>
      <c r="BE87" s="229"/>
      <c r="BF87" s="229"/>
      <c r="BG87" s="229"/>
      <c r="BH87" s="229"/>
      <c r="BI87" s="229"/>
      <c r="BJ87" s="229"/>
      <c r="BK87" s="229"/>
      <c r="BL87" s="229"/>
      <c r="BM87" s="229"/>
      <c r="BN87" s="229"/>
      <c r="BO87" s="229"/>
      <c r="BP87" s="229"/>
      <c r="BQ87" s="226">
        <v>81</v>
      </c>
      <c r="BR87" s="231"/>
      <c r="BS87" s="862"/>
      <c r="BT87" s="863"/>
      <c r="BU87" s="863"/>
      <c r="BV87" s="863"/>
      <c r="BW87" s="863"/>
      <c r="BX87" s="863"/>
      <c r="BY87" s="863"/>
      <c r="BZ87" s="863"/>
      <c r="CA87" s="863"/>
      <c r="CB87" s="863"/>
      <c r="CC87" s="863"/>
      <c r="CD87" s="863"/>
      <c r="CE87" s="863"/>
      <c r="CF87" s="863"/>
      <c r="CG87" s="868"/>
      <c r="CH87" s="865"/>
      <c r="CI87" s="866"/>
      <c r="CJ87" s="866"/>
      <c r="CK87" s="866"/>
      <c r="CL87" s="867"/>
      <c r="CM87" s="865"/>
      <c r="CN87" s="866"/>
      <c r="CO87" s="866"/>
      <c r="CP87" s="866"/>
      <c r="CQ87" s="867"/>
      <c r="CR87" s="865"/>
      <c r="CS87" s="866"/>
      <c r="CT87" s="866"/>
      <c r="CU87" s="866"/>
      <c r="CV87" s="867"/>
      <c r="CW87" s="865"/>
      <c r="CX87" s="866"/>
      <c r="CY87" s="866"/>
      <c r="CZ87" s="866"/>
      <c r="DA87" s="867"/>
      <c r="DB87" s="865"/>
      <c r="DC87" s="866"/>
      <c r="DD87" s="866"/>
      <c r="DE87" s="866"/>
      <c r="DF87" s="867"/>
      <c r="DG87" s="865"/>
      <c r="DH87" s="866"/>
      <c r="DI87" s="866"/>
      <c r="DJ87" s="866"/>
      <c r="DK87" s="867"/>
      <c r="DL87" s="865"/>
      <c r="DM87" s="866"/>
      <c r="DN87" s="866"/>
      <c r="DO87" s="866"/>
      <c r="DP87" s="867"/>
      <c r="DQ87" s="865"/>
      <c r="DR87" s="866"/>
      <c r="DS87" s="866"/>
      <c r="DT87" s="866"/>
      <c r="DU87" s="867"/>
      <c r="DV87" s="862"/>
      <c r="DW87" s="863"/>
      <c r="DX87" s="863"/>
      <c r="DY87" s="863"/>
      <c r="DZ87" s="864"/>
      <c r="EA87" s="218"/>
    </row>
    <row r="88" spans="1:131" ht="26.25" customHeight="1" thickBot="1" x14ac:dyDescent="0.25">
      <c r="A88" s="228" t="s">
        <v>375</v>
      </c>
      <c r="B88" s="789" t="s">
        <v>402</v>
      </c>
      <c r="C88" s="790"/>
      <c r="D88" s="790"/>
      <c r="E88" s="790"/>
      <c r="F88" s="790"/>
      <c r="G88" s="790"/>
      <c r="H88" s="790"/>
      <c r="I88" s="790"/>
      <c r="J88" s="790"/>
      <c r="K88" s="790"/>
      <c r="L88" s="790"/>
      <c r="M88" s="790"/>
      <c r="N88" s="790"/>
      <c r="O88" s="790"/>
      <c r="P88" s="791"/>
      <c r="Q88" s="843"/>
      <c r="R88" s="844"/>
      <c r="S88" s="844"/>
      <c r="T88" s="844"/>
      <c r="U88" s="844"/>
      <c r="V88" s="844"/>
      <c r="W88" s="844"/>
      <c r="X88" s="844"/>
      <c r="Y88" s="844"/>
      <c r="Z88" s="844"/>
      <c r="AA88" s="844"/>
      <c r="AB88" s="844"/>
      <c r="AC88" s="844"/>
      <c r="AD88" s="844"/>
      <c r="AE88" s="844"/>
      <c r="AF88" s="847">
        <v>4242</v>
      </c>
      <c r="AG88" s="847"/>
      <c r="AH88" s="847"/>
      <c r="AI88" s="847"/>
      <c r="AJ88" s="847"/>
      <c r="AK88" s="844"/>
      <c r="AL88" s="844"/>
      <c r="AM88" s="844"/>
      <c r="AN88" s="844"/>
      <c r="AO88" s="844"/>
      <c r="AP88" s="847">
        <v>3240</v>
      </c>
      <c r="AQ88" s="847"/>
      <c r="AR88" s="847"/>
      <c r="AS88" s="847"/>
      <c r="AT88" s="847"/>
      <c r="AU88" s="847">
        <v>639</v>
      </c>
      <c r="AV88" s="847"/>
      <c r="AW88" s="847"/>
      <c r="AX88" s="847"/>
      <c r="AY88" s="847"/>
      <c r="AZ88" s="852"/>
      <c r="BA88" s="852"/>
      <c r="BB88" s="852"/>
      <c r="BC88" s="852"/>
      <c r="BD88" s="853"/>
      <c r="BE88" s="229"/>
      <c r="BF88" s="229"/>
      <c r="BG88" s="229"/>
      <c r="BH88" s="229"/>
      <c r="BI88" s="229"/>
      <c r="BJ88" s="229"/>
      <c r="BK88" s="229"/>
      <c r="BL88" s="229"/>
      <c r="BM88" s="229"/>
      <c r="BN88" s="229"/>
      <c r="BO88" s="229"/>
      <c r="BP88" s="229"/>
      <c r="BQ88" s="226">
        <v>82</v>
      </c>
      <c r="BR88" s="231"/>
      <c r="BS88" s="862"/>
      <c r="BT88" s="863"/>
      <c r="BU88" s="863"/>
      <c r="BV88" s="863"/>
      <c r="BW88" s="863"/>
      <c r="BX88" s="863"/>
      <c r="BY88" s="863"/>
      <c r="BZ88" s="863"/>
      <c r="CA88" s="863"/>
      <c r="CB88" s="863"/>
      <c r="CC88" s="863"/>
      <c r="CD88" s="863"/>
      <c r="CE88" s="863"/>
      <c r="CF88" s="863"/>
      <c r="CG88" s="868"/>
      <c r="CH88" s="865"/>
      <c r="CI88" s="866"/>
      <c r="CJ88" s="866"/>
      <c r="CK88" s="866"/>
      <c r="CL88" s="867"/>
      <c r="CM88" s="865"/>
      <c r="CN88" s="866"/>
      <c r="CO88" s="866"/>
      <c r="CP88" s="866"/>
      <c r="CQ88" s="867"/>
      <c r="CR88" s="865"/>
      <c r="CS88" s="866"/>
      <c r="CT88" s="866"/>
      <c r="CU88" s="866"/>
      <c r="CV88" s="867"/>
      <c r="CW88" s="865"/>
      <c r="CX88" s="866"/>
      <c r="CY88" s="866"/>
      <c r="CZ88" s="866"/>
      <c r="DA88" s="867"/>
      <c r="DB88" s="865"/>
      <c r="DC88" s="866"/>
      <c r="DD88" s="866"/>
      <c r="DE88" s="866"/>
      <c r="DF88" s="867"/>
      <c r="DG88" s="865"/>
      <c r="DH88" s="866"/>
      <c r="DI88" s="866"/>
      <c r="DJ88" s="866"/>
      <c r="DK88" s="867"/>
      <c r="DL88" s="865"/>
      <c r="DM88" s="866"/>
      <c r="DN88" s="866"/>
      <c r="DO88" s="866"/>
      <c r="DP88" s="867"/>
      <c r="DQ88" s="865"/>
      <c r="DR88" s="866"/>
      <c r="DS88" s="866"/>
      <c r="DT88" s="866"/>
      <c r="DU88" s="867"/>
      <c r="DV88" s="862"/>
      <c r="DW88" s="863"/>
      <c r="DX88" s="863"/>
      <c r="DY88" s="863"/>
      <c r="DZ88" s="864"/>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62"/>
      <c r="BT89" s="863"/>
      <c r="BU89" s="863"/>
      <c r="BV89" s="863"/>
      <c r="BW89" s="863"/>
      <c r="BX89" s="863"/>
      <c r="BY89" s="863"/>
      <c r="BZ89" s="863"/>
      <c r="CA89" s="863"/>
      <c r="CB89" s="863"/>
      <c r="CC89" s="863"/>
      <c r="CD89" s="863"/>
      <c r="CE89" s="863"/>
      <c r="CF89" s="863"/>
      <c r="CG89" s="868"/>
      <c r="CH89" s="865"/>
      <c r="CI89" s="866"/>
      <c r="CJ89" s="866"/>
      <c r="CK89" s="866"/>
      <c r="CL89" s="867"/>
      <c r="CM89" s="865"/>
      <c r="CN89" s="866"/>
      <c r="CO89" s="866"/>
      <c r="CP89" s="866"/>
      <c r="CQ89" s="867"/>
      <c r="CR89" s="865"/>
      <c r="CS89" s="866"/>
      <c r="CT89" s="866"/>
      <c r="CU89" s="866"/>
      <c r="CV89" s="867"/>
      <c r="CW89" s="865"/>
      <c r="CX89" s="866"/>
      <c r="CY89" s="866"/>
      <c r="CZ89" s="866"/>
      <c r="DA89" s="867"/>
      <c r="DB89" s="865"/>
      <c r="DC89" s="866"/>
      <c r="DD89" s="866"/>
      <c r="DE89" s="866"/>
      <c r="DF89" s="867"/>
      <c r="DG89" s="865"/>
      <c r="DH89" s="866"/>
      <c r="DI89" s="866"/>
      <c r="DJ89" s="866"/>
      <c r="DK89" s="867"/>
      <c r="DL89" s="865"/>
      <c r="DM89" s="866"/>
      <c r="DN89" s="866"/>
      <c r="DO89" s="866"/>
      <c r="DP89" s="867"/>
      <c r="DQ89" s="865"/>
      <c r="DR89" s="866"/>
      <c r="DS89" s="866"/>
      <c r="DT89" s="866"/>
      <c r="DU89" s="867"/>
      <c r="DV89" s="862"/>
      <c r="DW89" s="863"/>
      <c r="DX89" s="863"/>
      <c r="DY89" s="863"/>
      <c r="DZ89" s="864"/>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62"/>
      <c r="BT90" s="863"/>
      <c r="BU90" s="863"/>
      <c r="BV90" s="863"/>
      <c r="BW90" s="863"/>
      <c r="BX90" s="863"/>
      <c r="BY90" s="863"/>
      <c r="BZ90" s="863"/>
      <c r="CA90" s="863"/>
      <c r="CB90" s="863"/>
      <c r="CC90" s="863"/>
      <c r="CD90" s="863"/>
      <c r="CE90" s="863"/>
      <c r="CF90" s="863"/>
      <c r="CG90" s="868"/>
      <c r="CH90" s="865"/>
      <c r="CI90" s="866"/>
      <c r="CJ90" s="866"/>
      <c r="CK90" s="866"/>
      <c r="CL90" s="867"/>
      <c r="CM90" s="865"/>
      <c r="CN90" s="866"/>
      <c r="CO90" s="866"/>
      <c r="CP90" s="866"/>
      <c r="CQ90" s="867"/>
      <c r="CR90" s="865"/>
      <c r="CS90" s="866"/>
      <c r="CT90" s="866"/>
      <c r="CU90" s="866"/>
      <c r="CV90" s="867"/>
      <c r="CW90" s="865"/>
      <c r="CX90" s="866"/>
      <c r="CY90" s="866"/>
      <c r="CZ90" s="866"/>
      <c r="DA90" s="867"/>
      <c r="DB90" s="865"/>
      <c r="DC90" s="866"/>
      <c r="DD90" s="866"/>
      <c r="DE90" s="866"/>
      <c r="DF90" s="867"/>
      <c r="DG90" s="865"/>
      <c r="DH90" s="866"/>
      <c r="DI90" s="866"/>
      <c r="DJ90" s="866"/>
      <c r="DK90" s="867"/>
      <c r="DL90" s="865"/>
      <c r="DM90" s="866"/>
      <c r="DN90" s="866"/>
      <c r="DO90" s="866"/>
      <c r="DP90" s="867"/>
      <c r="DQ90" s="865"/>
      <c r="DR90" s="866"/>
      <c r="DS90" s="866"/>
      <c r="DT90" s="866"/>
      <c r="DU90" s="867"/>
      <c r="DV90" s="862"/>
      <c r="DW90" s="863"/>
      <c r="DX90" s="863"/>
      <c r="DY90" s="863"/>
      <c r="DZ90" s="864"/>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62"/>
      <c r="BT91" s="863"/>
      <c r="BU91" s="863"/>
      <c r="BV91" s="863"/>
      <c r="BW91" s="863"/>
      <c r="BX91" s="863"/>
      <c r="BY91" s="863"/>
      <c r="BZ91" s="863"/>
      <c r="CA91" s="863"/>
      <c r="CB91" s="863"/>
      <c r="CC91" s="863"/>
      <c r="CD91" s="863"/>
      <c r="CE91" s="863"/>
      <c r="CF91" s="863"/>
      <c r="CG91" s="868"/>
      <c r="CH91" s="865"/>
      <c r="CI91" s="866"/>
      <c r="CJ91" s="866"/>
      <c r="CK91" s="866"/>
      <c r="CL91" s="867"/>
      <c r="CM91" s="865"/>
      <c r="CN91" s="866"/>
      <c r="CO91" s="866"/>
      <c r="CP91" s="866"/>
      <c r="CQ91" s="867"/>
      <c r="CR91" s="865"/>
      <c r="CS91" s="866"/>
      <c r="CT91" s="866"/>
      <c r="CU91" s="866"/>
      <c r="CV91" s="867"/>
      <c r="CW91" s="865"/>
      <c r="CX91" s="866"/>
      <c r="CY91" s="866"/>
      <c r="CZ91" s="866"/>
      <c r="DA91" s="867"/>
      <c r="DB91" s="865"/>
      <c r="DC91" s="866"/>
      <c r="DD91" s="866"/>
      <c r="DE91" s="866"/>
      <c r="DF91" s="867"/>
      <c r="DG91" s="865"/>
      <c r="DH91" s="866"/>
      <c r="DI91" s="866"/>
      <c r="DJ91" s="866"/>
      <c r="DK91" s="867"/>
      <c r="DL91" s="865"/>
      <c r="DM91" s="866"/>
      <c r="DN91" s="866"/>
      <c r="DO91" s="866"/>
      <c r="DP91" s="867"/>
      <c r="DQ91" s="865"/>
      <c r="DR91" s="866"/>
      <c r="DS91" s="866"/>
      <c r="DT91" s="866"/>
      <c r="DU91" s="867"/>
      <c r="DV91" s="862"/>
      <c r="DW91" s="863"/>
      <c r="DX91" s="863"/>
      <c r="DY91" s="863"/>
      <c r="DZ91" s="864"/>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62"/>
      <c r="BT92" s="863"/>
      <c r="BU92" s="863"/>
      <c r="BV92" s="863"/>
      <c r="BW92" s="863"/>
      <c r="BX92" s="863"/>
      <c r="BY92" s="863"/>
      <c r="BZ92" s="863"/>
      <c r="CA92" s="863"/>
      <c r="CB92" s="863"/>
      <c r="CC92" s="863"/>
      <c r="CD92" s="863"/>
      <c r="CE92" s="863"/>
      <c r="CF92" s="863"/>
      <c r="CG92" s="868"/>
      <c r="CH92" s="865"/>
      <c r="CI92" s="866"/>
      <c r="CJ92" s="866"/>
      <c r="CK92" s="866"/>
      <c r="CL92" s="867"/>
      <c r="CM92" s="865"/>
      <c r="CN92" s="866"/>
      <c r="CO92" s="866"/>
      <c r="CP92" s="866"/>
      <c r="CQ92" s="867"/>
      <c r="CR92" s="865"/>
      <c r="CS92" s="866"/>
      <c r="CT92" s="866"/>
      <c r="CU92" s="866"/>
      <c r="CV92" s="867"/>
      <c r="CW92" s="865"/>
      <c r="CX92" s="866"/>
      <c r="CY92" s="866"/>
      <c r="CZ92" s="866"/>
      <c r="DA92" s="867"/>
      <c r="DB92" s="865"/>
      <c r="DC92" s="866"/>
      <c r="DD92" s="866"/>
      <c r="DE92" s="866"/>
      <c r="DF92" s="867"/>
      <c r="DG92" s="865"/>
      <c r="DH92" s="866"/>
      <c r="DI92" s="866"/>
      <c r="DJ92" s="866"/>
      <c r="DK92" s="867"/>
      <c r="DL92" s="865"/>
      <c r="DM92" s="866"/>
      <c r="DN92" s="866"/>
      <c r="DO92" s="866"/>
      <c r="DP92" s="867"/>
      <c r="DQ92" s="865"/>
      <c r="DR92" s="866"/>
      <c r="DS92" s="866"/>
      <c r="DT92" s="866"/>
      <c r="DU92" s="867"/>
      <c r="DV92" s="862"/>
      <c r="DW92" s="863"/>
      <c r="DX92" s="863"/>
      <c r="DY92" s="863"/>
      <c r="DZ92" s="864"/>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62"/>
      <c r="BT93" s="863"/>
      <c r="BU93" s="863"/>
      <c r="BV93" s="863"/>
      <c r="BW93" s="863"/>
      <c r="BX93" s="863"/>
      <c r="BY93" s="863"/>
      <c r="BZ93" s="863"/>
      <c r="CA93" s="863"/>
      <c r="CB93" s="863"/>
      <c r="CC93" s="863"/>
      <c r="CD93" s="863"/>
      <c r="CE93" s="863"/>
      <c r="CF93" s="863"/>
      <c r="CG93" s="868"/>
      <c r="CH93" s="865"/>
      <c r="CI93" s="866"/>
      <c r="CJ93" s="866"/>
      <c r="CK93" s="866"/>
      <c r="CL93" s="867"/>
      <c r="CM93" s="865"/>
      <c r="CN93" s="866"/>
      <c r="CO93" s="866"/>
      <c r="CP93" s="866"/>
      <c r="CQ93" s="867"/>
      <c r="CR93" s="865"/>
      <c r="CS93" s="866"/>
      <c r="CT93" s="866"/>
      <c r="CU93" s="866"/>
      <c r="CV93" s="867"/>
      <c r="CW93" s="865"/>
      <c r="CX93" s="866"/>
      <c r="CY93" s="866"/>
      <c r="CZ93" s="866"/>
      <c r="DA93" s="867"/>
      <c r="DB93" s="865"/>
      <c r="DC93" s="866"/>
      <c r="DD93" s="866"/>
      <c r="DE93" s="866"/>
      <c r="DF93" s="867"/>
      <c r="DG93" s="865"/>
      <c r="DH93" s="866"/>
      <c r="DI93" s="866"/>
      <c r="DJ93" s="866"/>
      <c r="DK93" s="867"/>
      <c r="DL93" s="865"/>
      <c r="DM93" s="866"/>
      <c r="DN93" s="866"/>
      <c r="DO93" s="866"/>
      <c r="DP93" s="867"/>
      <c r="DQ93" s="865"/>
      <c r="DR93" s="866"/>
      <c r="DS93" s="866"/>
      <c r="DT93" s="866"/>
      <c r="DU93" s="867"/>
      <c r="DV93" s="862"/>
      <c r="DW93" s="863"/>
      <c r="DX93" s="863"/>
      <c r="DY93" s="863"/>
      <c r="DZ93" s="864"/>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62"/>
      <c r="BT94" s="863"/>
      <c r="BU94" s="863"/>
      <c r="BV94" s="863"/>
      <c r="BW94" s="863"/>
      <c r="BX94" s="863"/>
      <c r="BY94" s="863"/>
      <c r="BZ94" s="863"/>
      <c r="CA94" s="863"/>
      <c r="CB94" s="863"/>
      <c r="CC94" s="863"/>
      <c r="CD94" s="863"/>
      <c r="CE94" s="863"/>
      <c r="CF94" s="863"/>
      <c r="CG94" s="868"/>
      <c r="CH94" s="865"/>
      <c r="CI94" s="866"/>
      <c r="CJ94" s="866"/>
      <c r="CK94" s="866"/>
      <c r="CL94" s="867"/>
      <c r="CM94" s="865"/>
      <c r="CN94" s="866"/>
      <c r="CO94" s="866"/>
      <c r="CP94" s="866"/>
      <c r="CQ94" s="867"/>
      <c r="CR94" s="865"/>
      <c r="CS94" s="866"/>
      <c r="CT94" s="866"/>
      <c r="CU94" s="866"/>
      <c r="CV94" s="867"/>
      <c r="CW94" s="865"/>
      <c r="CX94" s="866"/>
      <c r="CY94" s="866"/>
      <c r="CZ94" s="866"/>
      <c r="DA94" s="867"/>
      <c r="DB94" s="865"/>
      <c r="DC94" s="866"/>
      <c r="DD94" s="866"/>
      <c r="DE94" s="866"/>
      <c r="DF94" s="867"/>
      <c r="DG94" s="865"/>
      <c r="DH94" s="866"/>
      <c r="DI94" s="866"/>
      <c r="DJ94" s="866"/>
      <c r="DK94" s="867"/>
      <c r="DL94" s="865"/>
      <c r="DM94" s="866"/>
      <c r="DN94" s="866"/>
      <c r="DO94" s="866"/>
      <c r="DP94" s="867"/>
      <c r="DQ94" s="865"/>
      <c r="DR94" s="866"/>
      <c r="DS94" s="866"/>
      <c r="DT94" s="866"/>
      <c r="DU94" s="867"/>
      <c r="DV94" s="862"/>
      <c r="DW94" s="863"/>
      <c r="DX94" s="863"/>
      <c r="DY94" s="863"/>
      <c r="DZ94" s="864"/>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62"/>
      <c r="BT95" s="863"/>
      <c r="BU95" s="863"/>
      <c r="BV95" s="863"/>
      <c r="BW95" s="863"/>
      <c r="BX95" s="863"/>
      <c r="BY95" s="863"/>
      <c r="BZ95" s="863"/>
      <c r="CA95" s="863"/>
      <c r="CB95" s="863"/>
      <c r="CC95" s="863"/>
      <c r="CD95" s="863"/>
      <c r="CE95" s="863"/>
      <c r="CF95" s="863"/>
      <c r="CG95" s="868"/>
      <c r="CH95" s="865"/>
      <c r="CI95" s="866"/>
      <c r="CJ95" s="866"/>
      <c r="CK95" s="866"/>
      <c r="CL95" s="867"/>
      <c r="CM95" s="865"/>
      <c r="CN95" s="866"/>
      <c r="CO95" s="866"/>
      <c r="CP95" s="866"/>
      <c r="CQ95" s="867"/>
      <c r="CR95" s="865"/>
      <c r="CS95" s="866"/>
      <c r="CT95" s="866"/>
      <c r="CU95" s="866"/>
      <c r="CV95" s="867"/>
      <c r="CW95" s="865"/>
      <c r="CX95" s="866"/>
      <c r="CY95" s="866"/>
      <c r="CZ95" s="866"/>
      <c r="DA95" s="867"/>
      <c r="DB95" s="865"/>
      <c r="DC95" s="866"/>
      <c r="DD95" s="866"/>
      <c r="DE95" s="866"/>
      <c r="DF95" s="867"/>
      <c r="DG95" s="865"/>
      <c r="DH95" s="866"/>
      <c r="DI95" s="866"/>
      <c r="DJ95" s="866"/>
      <c r="DK95" s="867"/>
      <c r="DL95" s="865"/>
      <c r="DM95" s="866"/>
      <c r="DN95" s="866"/>
      <c r="DO95" s="866"/>
      <c r="DP95" s="867"/>
      <c r="DQ95" s="865"/>
      <c r="DR95" s="866"/>
      <c r="DS95" s="866"/>
      <c r="DT95" s="866"/>
      <c r="DU95" s="867"/>
      <c r="DV95" s="862"/>
      <c r="DW95" s="863"/>
      <c r="DX95" s="863"/>
      <c r="DY95" s="863"/>
      <c r="DZ95" s="864"/>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62"/>
      <c r="BT96" s="863"/>
      <c r="BU96" s="863"/>
      <c r="BV96" s="863"/>
      <c r="BW96" s="863"/>
      <c r="BX96" s="863"/>
      <c r="BY96" s="863"/>
      <c r="BZ96" s="863"/>
      <c r="CA96" s="863"/>
      <c r="CB96" s="863"/>
      <c r="CC96" s="863"/>
      <c r="CD96" s="863"/>
      <c r="CE96" s="863"/>
      <c r="CF96" s="863"/>
      <c r="CG96" s="868"/>
      <c r="CH96" s="865"/>
      <c r="CI96" s="866"/>
      <c r="CJ96" s="866"/>
      <c r="CK96" s="866"/>
      <c r="CL96" s="867"/>
      <c r="CM96" s="865"/>
      <c r="CN96" s="866"/>
      <c r="CO96" s="866"/>
      <c r="CP96" s="866"/>
      <c r="CQ96" s="867"/>
      <c r="CR96" s="865"/>
      <c r="CS96" s="866"/>
      <c r="CT96" s="866"/>
      <c r="CU96" s="866"/>
      <c r="CV96" s="867"/>
      <c r="CW96" s="865"/>
      <c r="CX96" s="866"/>
      <c r="CY96" s="866"/>
      <c r="CZ96" s="866"/>
      <c r="DA96" s="867"/>
      <c r="DB96" s="865"/>
      <c r="DC96" s="866"/>
      <c r="DD96" s="866"/>
      <c r="DE96" s="866"/>
      <c r="DF96" s="867"/>
      <c r="DG96" s="865"/>
      <c r="DH96" s="866"/>
      <c r="DI96" s="866"/>
      <c r="DJ96" s="866"/>
      <c r="DK96" s="867"/>
      <c r="DL96" s="865"/>
      <c r="DM96" s="866"/>
      <c r="DN96" s="866"/>
      <c r="DO96" s="866"/>
      <c r="DP96" s="867"/>
      <c r="DQ96" s="865"/>
      <c r="DR96" s="866"/>
      <c r="DS96" s="866"/>
      <c r="DT96" s="866"/>
      <c r="DU96" s="867"/>
      <c r="DV96" s="862"/>
      <c r="DW96" s="863"/>
      <c r="DX96" s="863"/>
      <c r="DY96" s="863"/>
      <c r="DZ96" s="864"/>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62"/>
      <c r="BT97" s="863"/>
      <c r="BU97" s="863"/>
      <c r="BV97" s="863"/>
      <c r="BW97" s="863"/>
      <c r="BX97" s="863"/>
      <c r="BY97" s="863"/>
      <c r="BZ97" s="863"/>
      <c r="CA97" s="863"/>
      <c r="CB97" s="863"/>
      <c r="CC97" s="863"/>
      <c r="CD97" s="863"/>
      <c r="CE97" s="863"/>
      <c r="CF97" s="863"/>
      <c r="CG97" s="868"/>
      <c r="CH97" s="865"/>
      <c r="CI97" s="866"/>
      <c r="CJ97" s="866"/>
      <c r="CK97" s="866"/>
      <c r="CL97" s="867"/>
      <c r="CM97" s="865"/>
      <c r="CN97" s="866"/>
      <c r="CO97" s="866"/>
      <c r="CP97" s="866"/>
      <c r="CQ97" s="867"/>
      <c r="CR97" s="865"/>
      <c r="CS97" s="866"/>
      <c r="CT97" s="866"/>
      <c r="CU97" s="866"/>
      <c r="CV97" s="867"/>
      <c r="CW97" s="865"/>
      <c r="CX97" s="866"/>
      <c r="CY97" s="866"/>
      <c r="CZ97" s="866"/>
      <c r="DA97" s="867"/>
      <c r="DB97" s="865"/>
      <c r="DC97" s="866"/>
      <c r="DD97" s="866"/>
      <c r="DE97" s="866"/>
      <c r="DF97" s="867"/>
      <c r="DG97" s="865"/>
      <c r="DH97" s="866"/>
      <c r="DI97" s="866"/>
      <c r="DJ97" s="866"/>
      <c r="DK97" s="867"/>
      <c r="DL97" s="865"/>
      <c r="DM97" s="866"/>
      <c r="DN97" s="866"/>
      <c r="DO97" s="866"/>
      <c r="DP97" s="867"/>
      <c r="DQ97" s="865"/>
      <c r="DR97" s="866"/>
      <c r="DS97" s="866"/>
      <c r="DT97" s="866"/>
      <c r="DU97" s="867"/>
      <c r="DV97" s="862"/>
      <c r="DW97" s="863"/>
      <c r="DX97" s="863"/>
      <c r="DY97" s="863"/>
      <c r="DZ97" s="864"/>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62"/>
      <c r="BT98" s="863"/>
      <c r="BU98" s="863"/>
      <c r="BV98" s="863"/>
      <c r="BW98" s="863"/>
      <c r="BX98" s="863"/>
      <c r="BY98" s="863"/>
      <c r="BZ98" s="863"/>
      <c r="CA98" s="863"/>
      <c r="CB98" s="863"/>
      <c r="CC98" s="863"/>
      <c r="CD98" s="863"/>
      <c r="CE98" s="863"/>
      <c r="CF98" s="863"/>
      <c r="CG98" s="868"/>
      <c r="CH98" s="865"/>
      <c r="CI98" s="866"/>
      <c r="CJ98" s="866"/>
      <c r="CK98" s="866"/>
      <c r="CL98" s="867"/>
      <c r="CM98" s="865"/>
      <c r="CN98" s="866"/>
      <c r="CO98" s="866"/>
      <c r="CP98" s="866"/>
      <c r="CQ98" s="867"/>
      <c r="CR98" s="865"/>
      <c r="CS98" s="866"/>
      <c r="CT98" s="866"/>
      <c r="CU98" s="866"/>
      <c r="CV98" s="867"/>
      <c r="CW98" s="865"/>
      <c r="CX98" s="866"/>
      <c r="CY98" s="866"/>
      <c r="CZ98" s="866"/>
      <c r="DA98" s="867"/>
      <c r="DB98" s="865"/>
      <c r="DC98" s="866"/>
      <c r="DD98" s="866"/>
      <c r="DE98" s="866"/>
      <c r="DF98" s="867"/>
      <c r="DG98" s="865"/>
      <c r="DH98" s="866"/>
      <c r="DI98" s="866"/>
      <c r="DJ98" s="866"/>
      <c r="DK98" s="867"/>
      <c r="DL98" s="865"/>
      <c r="DM98" s="866"/>
      <c r="DN98" s="866"/>
      <c r="DO98" s="866"/>
      <c r="DP98" s="867"/>
      <c r="DQ98" s="865"/>
      <c r="DR98" s="866"/>
      <c r="DS98" s="866"/>
      <c r="DT98" s="866"/>
      <c r="DU98" s="867"/>
      <c r="DV98" s="862"/>
      <c r="DW98" s="863"/>
      <c r="DX98" s="863"/>
      <c r="DY98" s="863"/>
      <c r="DZ98" s="864"/>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62"/>
      <c r="BT99" s="863"/>
      <c r="BU99" s="863"/>
      <c r="BV99" s="863"/>
      <c r="BW99" s="863"/>
      <c r="BX99" s="863"/>
      <c r="BY99" s="863"/>
      <c r="BZ99" s="863"/>
      <c r="CA99" s="863"/>
      <c r="CB99" s="863"/>
      <c r="CC99" s="863"/>
      <c r="CD99" s="863"/>
      <c r="CE99" s="863"/>
      <c r="CF99" s="863"/>
      <c r="CG99" s="868"/>
      <c r="CH99" s="865"/>
      <c r="CI99" s="866"/>
      <c r="CJ99" s="866"/>
      <c r="CK99" s="866"/>
      <c r="CL99" s="867"/>
      <c r="CM99" s="865"/>
      <c r="CN99" s="866"/>
      <c r="CO99" s="866"/>
      <c r="CP99" s="866"/>
      <c r="CQ99" s="867"/>
      <c r="CR99" s="865"/>
      <c r="CS99" s="866"/>
      <c r="CT99" s="866"/>
      <c r="CU99" s="866"/>
      <c r="CV99" s="867"/>
      <c r="CW99" s="865"/>
      <c r="CX99" s="866"/>
      <c r="CY99" s="866"/>
      <c r="CZ99" s="866"/>
      <c r="DA99" s="867"/>
      <c r="DB99" s="865"/>
      <c r="DC99" s="866"/>
      <c r="DD99" s="866"/>
      <c r="DE99" s="866"/>
      <c r="DF99" s="867"/>
      <c r="DG99" s="865"/>
      <c r="DH99" s="866"/>
      <c r="DI99" s="866"/>
      <c r="DJ99" s="866"/>
      <c r="DK99" s="867"/>
      <c r="DL99" s="865"/>
      <c r="DM99" s="866"/>
      <c r="DN99" s="866"/>
      <c r="DO99" s="866"/>
      <c r="DP99" s="867"/>
      <c r="DQ99" s="865"/>
      <c r="DR99" s="866"/>
      <c r="DS99" s="866"/>
      <c r="DT99" s="866"/>
      <c r="DU99" s="867"/>
      <c r="DV99" s="862"/>
      <c r="DW99" s="863"/>
      <c r="DX99" s="863"/>
      <c r="DY99" s="863"/>
      <c r="DZ99" s="864"/>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62"/>
      <c r="BT100" s="863"/>
      <c r="BU100" s="863"/>
      <c r="BV100" s="863"/>
      <c r="BW100" s="863"/>
      <c r="BX100" s="863"/>
      <c r="BY100" s="863"/>
      <c r="BZ100" s="863"/>
      <c r="CA100" s="863"/>
      <c r="CB100" s="863"/>
      <c r="CC100" s="863"/>
      <c r="CD100" s="863"/>
      <c r="CE100" s="863"/>
      <c r="CF100" s="863"/>
      <c r="CG100" s="868"/>
      <c r="CH100" s="865"/>
      <c r="CI100" s="866"/>
      <c r="CJ100" s="866"/>
      <c r="CK100" s="866"/>
      <c r="CL100" s="867"/>
      <c r="CM100" s="865"/>
      <c r="CN100" s="866"/>
      <c r="CO100" s="866"/>
      <c r="CP100" s="866"/>
      <c r="CQ100" s="867"/>
      <c r="CR100" s="865"/>
      <c r="CS100" s="866"/>
      <c r="CT100" s="866"/>
      <c r="CU100" s="866"/>
      <c r="CV100" s="867"/>
      <c r="CW100" s="865"/>
      <c r="CX100" s="866"/>
      <c r="CY100" s="866"/>
      <c r="CZ100" s="866"/>
      <c r="DA100" s="867"/>
      <c r="DB100" s="865"/>
      <c r="DC100" s="866"/>
      <c r="DD100" s="866"/>
      <c r="DE100" s="866"/>
      <c r="DF100" s="867"/>
      <c r="DG100" s="865"/>
      <c r="DH100" s="866"/>
      <c r="DI100" s="866"/>
      <c r="DJ100" s="866"/>
      <c r="DK100" s="867"/>
      <c r="DL100" s="865"/>
      <c r="DM100" s="866"/>
      <c r="DN100" s="866"/>
      <c r="DO100" s="866"/>
      <c r="DP100" s="867"/>
      <c r="DQ100" s="865"/>
      <c r="DR100" s="866"/>
      <c r="DS100" s="866"/>
      <c r="DT100" s="866"/>
      <c r="DU100" s="867"/>
      <c r="DV100" s="862"/>
      <c r="DW100" s="863"/>
      <c r="DX100" s="863"/>
      <c r="DY100" s="863"/>
      <c r="DZ100" s="864"/>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62"/>
      <c r="BT101" s="863"/>
      <c r="BU101" s="863"/>
      <c r="BV101" s="863"/>
      <c r="BW101" s="863"/>
      <c r="BX101" s="863"/>
      <c r="BY101" s="863"/>
      <c r="BZ101" s="863"/>
      <c r="CA101" s="863"/>
      <c r="CB101" s="863"/>
      <c r="CC101" s="863"/>
      <c r="CD101" s="863"/>
      <c r="CE101" s="863"/>
      <c r="CF101" s="863"/>
      <c r="CG101" s="868"/>
      <c r="CH101" s="865"/>
      <c r="CI101" s="866"/>
      <c r="CJ101" s="866"/>
      <c r="CK101" s="866"/>
      <c r="CL101" s="867"/>
      <c r="CM101" s="865"/>
      <c r="CN101" s="866"/>
      <c r="CO101" s="866"/>
      <c r="CP101" s="866"/>
      <c r="CQ101" s="867"/>
      <c r="CR101" s="865"/>
      <c r="CS101" s="866"/>
      <c r="CT101" s="866"/>
      <c r="CU101" s="866"/>
      <c r="CV101" s="867"/>
      <c r="CW101" s="865"/>
      <c r="CX101" s="866"/>
      <c r="CY101" s="866"/>
      <c r="CZ101" s="866"/>
      <c r="DA101" s="867"/>
      <c r="DB101" s="865"/>
      <c r="DC101" s="866"/>
      <c r="DD101" s="866"/>
      <c r="DE101" s="866"/>
      <c r="DF101" s="867"/>
      <c r="DG101" s="865"/>
      <c r="DH101" s="866"/>
      <c r="DI101" s="866"/>
      <c r="DJ101" s="866"/>
      <c r="DK101" s="867"/>
      <c r="DL101" s="865"/>
      <c r="DM101" s="866"/>
      <c r="DN101" s="866"/>
      <c r="DO101" s="866"/>
      <c r="DP101" s="867"/>
      <c r="DQ101" s="865"/>
      <c r="DR101" s="866"/>
      <c r="DS101" s="866"/>
      <c r="DT101" s="866"/>
      <c r="DU101" s="867"/>
      <c r="DV101" s="862"/>
      <c r="DW101" s="863"/>
      <c r="DX101" s="863"/>
      <c r="DY101" s="863"/>
      <c r="DZ101" s="864"/>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375</v>
      </c>
      <c r="BR102" s="789" t="s">
        <v>403</v>
      </c>
      <c r="BS102" s="790"/>
      <c r="BT102" s="790"/>
      <c r="BU102" s="790"/>
      <c r="BV102" s="790"/>
      <c r="BW102" s="790"/>
      <c r="BX102" s="790"/>
      <c r="BY102" s="790"/>
      <c r="BZ102" s="790"/>
      <c r="CA102" s="790"/>
      <c r="CB102" s="790"/>
      <c r="CC102" s="790"/>
      <c r="CD102" s="790"/>
      <c r="CE102" s="790"/>
      <c r="CF102" s="790"/>
      <c r="CG102" s="791"/>
      <c r="CH102" s="890"/>
      <c r="CI102" s="891"/>
      <c r="CJ102" s="891"/>
      <c r="CK102" s="891"/>
      <c r="CL102" s="892"/>
      <c r="CM102" s="890"/>
      <c r="CN102" s="891"/>
      <c r="CO102" s="891"/>
      <c r="CP102" s="891"/>
      <c r="CQ102" s="892"/>
      <c r="CR102" s="893">
        <v>180</v>
      </c>
      <c r="CS102" s="855"/>
      <c r="CT102" s="855"/>
      <c r="CU102" s="855"/>
      <c r="CV102" s="894"/>
      <c r="CW102" s="893">
        <v>28</v>
      </c>
      <c r="CX102" s="855"/>
      <c r="CY102" s="855"/>
      <c r="CZ102" s="855"/>
      <c r="DA102" s="894"/>
      <c r="DB102" s="893">
        <v>8</v>
      </c>
      <c r="DC102" s="855"/>
      <c r="DD102" s="855"/>
      <c r="DE102" s="855"/>
      <c r="DF102" s="894"/>
      <c r="DG102" s="893" t="s">
        <v>558</v>
      </c>
      <c r="DH102" s="855"/>
      <c r="DI102" s="855"/>
      <c r="DJ102" s="855"/>
      <c r="DK102" s="894"/>
      <c r="DL102" s="893">
        <v>1550</v>
      </c>
      <c r="DM102" s="855"/>
      <c r="DN102" s="855"/>
      <c r="DO102" s="855"/>
      <c r="DP102" s="894"/>
      <c r="DQ102" s="893">
        <v>155</v>
      </c>
      <c r="DR102" s="855"/>
      <c r="DS102" s="855"/>
      <c r="DT102" s="855"/>
      <c r="DU102" s="894"/>
      <c r="DV102" s="789"/>
      <c r="DW102" s="790"/>
      <c r="DX102" s="790"/>
      <c r="DY102" s="790"/>
      <c r="DZ102" s="917"/>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8" t="s">
        <v>404</v>
      </c>
      <c r="BR103" s="918"/>
      <c r="BS103" s="918"/>
      <c r="BT103" s="918"/>
      <c r="BU103" s="918"/>
      <c r="BV103" s="918"/>
      <c r="BW103" s="918"/>
      <c r="BX103" s="918"/>
      <c r="BY103" s="918"/>
      <c r="BZ103" s="918"/>
      <c r="CA103" s="918"/>
      <c r="CB103" s="918"/>
      <c r="CC103" s="918"/>
      <c r="CD103" s="918"/>
      <c r="CE103" s="918"/>
      <c r="CF103" s="918"/>
      <c r="CG103" s="918"/>
      <c r="CH103" s="918"/>
      <c r="CI103" s="918"/>
      <c r="CJ103" s="918"/>
      <c r="CK103" s="918"/>
      <c r="CL103" s="918"/>
      <c r="CM103" s="918"/>
      <c r="CN103" s="918"/>
      <c r="CO103" s="918"/>
      <c r="CP103" s="918"/>
      <c r="CQ103" s="918"/>
      <c r="CR103" s="918"/>
      <c r="CS103" s="918"/>
      <c r="CT103" s="918"/>
      <c r="CU103" s="918"/>
      <c r="CV103" s="918"/>
      <c r="CW103" s="918"/>
      <c r="CX103" s="918"/>
      <c r="CY103" s="918"/>
      <c r="CZ103" s="918"/>
      <c r="DA103" s="918"/>
      <c r="DB103" s="918"/>
      <c r="DC103" s="918"/>
      <c r="DD103" s="918"/>
      <c r="DE103" s="918"/>
      <c r="DF103" s="918"/>
      <c r="DG103" s="918"/>
      <c r="DH103" s="918"/>
      <c r="DI103" s="918"/>
      <c r="DJ103" s="918"/>
      <c r="DK103" s="918"/>
      <c r="DL103" s="918"/>
      <c r="DM103" s="918"/>
      <c r="DN103" s="918"/>
      <c r="DO103" s="918"/>
      <c r="DP103" s="918"/>
      <c r="DQ103" s="918"/>
      <c r="DR103" s="918"/>
      <c r="DS103" s="918"/>
      <c r="DT103" s="918"/>
      <c r="DU103" s="918"/>
      <c r="DV103" s="918"/>
      <c r="DW103" s="918"/>
      <c r="DX103" s="918"/>
      <c r="DY103" s="918"/>
      <c r="DZ103" s="918"/>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9" t="s">
        <v>405</v>
      </c>
      <c r="BR104" s="919"/>
      <c r="BS104" s="919"/>
      <c r="BT104" s="919"/>
      <c r="BU104" s="919"/>
      <c r="BV104" s="919"/>
      <c r="BW104" s="919"/>
      <c r="BX104" s="919"/>
      <c r="BY104" s="919"/>
      <c r="BZ104" s="919"/>
      <c r="CA104" s="919"/>
      <c r="CB104" s="919"/>
      <c r="CC104" s="919"/>
      <c r="CD104" s="919"/>
      <c r="CE104" s="919"/>
      <c r="CF104" s="919"/>
      <c r="CG104" s="919"/>
      <c r="CH104" s="919"/>
      <c r="CI104" s="919"/>
      <c r="CJ104" s="919"/>
      <c r="CK104" s="919"/>
      <c r="CL104" s="919"/>
      <c r="CM104" s="919"/>
      <c r="CN104" s="919"/>
      <c r="CO104" s="919"/>
      <c r="CP104" s="919"/>
      <c r="CQ104" s="919"/>
      <c r="CR104" s="919"/>
      <c r="CS104" s="919"/>
      <c r="CT104" s="919"/>
      <c r="CU104" s="919"/>
      <c r="CV104" s="919"/>
      <c r="CW104" s="919"/>
      <c r="CX104" s="919"/>
      <c r="CY104" s="919"/>
      <c r="CZ104" s="919"/>
      <c r="DA104" s="919"/>
      <c r="DB104" s="919"/>
      <c r="DC104" s="919"/>
      <c r="DD104" s="919"/>
      <c r="DE104" s="919"/>
      <c r="DF104" s="919"/>
      <c r="DG104" s="919"/>
      <c r="DH104" s="919"/>
      <c r="DI104" s="919"/>
      <c r="DJ104" s="919"/>
      <c r="DK104" s="919"/>
      <c r="DL104" s="919"/>
      <c r="DM104" s="919"/>
      <c r="DN104" s="919"/>
      <c r="DO104" s="919"/>
      <c r="DP104" s="919"/>
      <c r="DQ104" s="919"/>
      <c r="DR104" s="919"/>
      <c r="DS104" s="919"/>
      <c r="DT104" s="919"/>
      <c r="DU104" s="919"/>
      <c r="DV104" s="919"/>
      <c r="DW104" s="919"/>
      <c r="DX104" s="919"/>
      <c r="DY104" s="919"/>
      <c r="DZ104" s="919"/>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406</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407</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20" t="s">
        <v>408</v>
      </c>
      <c r="B108" s="921"/>
      <c r="C108" s="921"/>
      <c r="D108" s="921"/>
      <c r="E108" s="921"/>
      <c r="F108" s="921"/>
      <c r="G108" s="921"/>
      <c r="H108" s="921"/>
      <c r="I108" s="921"/>
      <c r="J108" s="921"/>
      <c r="K108" s="921"/>
      <c r="L108" s="921"/>
      <c r="M108" s="921"/>
      <c r="N108" s="921"/>
      <c r="O108" s="921"/>
      <c r="P108" s="921"/>
      <c r="Q108" s="921"/>
      <c r="R108" s="921"/>
      <c r="S108" s="921"/>
      <c r="T108" s="921"/>
      <c r="U108" s="921"/>
      <c r="V108" s="921"/>
      <c r="W108" s="921"/>
      <c r="X108" s="921"/>
      <c r="Y108" s="921"/>
      <c r="Z108" s="921"/>
      <c r="AA108" s="921"/>
      <c r="AB108" s="921"/>
      <c r="AC108" s="921"/>
      <c r="AD108" s="921"/>
      <c r="AE108" s="921"/>
      <c r="AF108" s="921"/>
      <c r="AG108" s="921"/>
      <c r="AH108" s="921"/>
      <c r="AI108" s="921"/>
      <c r="AJ108" s="921"/>
      <c r="AK108" s="921"/>
      <c r="AL108" s="921"/>
      <c r="AM108" s="921"/>
      <c r="AN108" s="921"/>
      <c r="AO108" s="921"/>
      <c r="AP108" s="921"/>
      <c r="AQ108" s="921"/>
      <c r="AR108" s="921"/>
      <c r="AS108" s="921"/>
      <c r="AT108" s="922"/>
      <c r="AU108" s="920" t="s">
        <v>409</v>
      </c>
      <c r="AV108" s="921"/>
      <c r="AW108" s="921"/>
      <c r="AX108" s="921"/>
      <c r="AY108" s="921"/>
      <c r="AZ108" s="921"/>
      <c r="BA108" s="921"/>
      <c r="BB108" s="921"/>
      <c r="BC108" s="921"/>
      <c r="BD108" s="921"/>
      <c r="BE108" s="921"/>
      <c r="BF108" s="921"/>
      <c r="BG108" s="921"/>
      <c r="BH108" s="921"/>
      <c r="BI108" s="921"/>
      <c r="BJ108" s="921"/>
      <c r="BK108" s="921"/>
      <c r="BL108" s="921"/>
      <c r="BM108" s="921"/>
      <c r="BN108" s="921"/>
      <c r="BO108" s="921"/>
      <c r="BP108" s="921"/>
      <c r="BQ108" s="921"/>
      <c r="BR108" s="921"/>
      <c r="BS108" s="921"/>
      <c r="BT108" s="921"/>
      <c r="BU108" s="921"/>
      <c r="BV108" s="921"/>
      <c r="BW108" s="921"/>
      <c r="BX108" s="921"/>
      <c r="BY108" s="921"/>
      <c r="BZ108" s="921"/>
      <c r="CA108" s="921"/>
      <c r="CB108" s="921"/>
      <c r="CC108" s="921"/>
      <c r="CD108" s="921"/>
      <c r="CE108" s="921"/>
      <c r="CF108" s="921"/>
      <c r="CG108" s="921"/>
      <c r="CH108" s="921"/>
      <c r="CI108" s="921"/>
      <c r="CJ108" s="921"/>
      <c r="CK108" s="921"/>
      <c r="CL108" s="921"/>
      <c r="CM108" s="921"/>
      <c r="CN108" s="921"/>
      <c r="CO108" s="921"/>
      <c r="CP108" s="921"/>
      <c r="CQ108" s="921"/>
      <c r="CR108" s="921"/>
      <c r="CS108" s="921"/>
      <c r="CT108" s="921"/>
      <c r="CU108" s="921"/>
      <c r="CV108" s="921"/>
      <c r="CW108" s="921"/>
      <c r="CX108" s="921"/>
      <c r="CY108" s="921"/>
      <c r="CZ108" s="921"/>
      <c r="DA108" s="921"/>
      <c r="DB108" s="921"/>
      <c r="DC108" s="921"/>
      <c r="DD108" s="921"/>
      <c r="DE108" s="921"/>
      <c r="DF108" s="921"/>
      <c r="DG108" s="921"/>
      <c r="DH108" s="921"/>
      <c r="DI108" s="921"/>
      <c r="DJ108" s="921"/>
      <c r="DK108" s="921"/>
      <c r="DL108" s="921"/>
      <c r="DM108" s="921"/>
      <c r="DN108" s="921"/>
      <c r="DO108" s="921"/>
      <c r="DP108" s="921"/>
      <c r="DQ108" s="921"/>
      <c r="DR108" s="921"/>
      <c r="DS108" s="921"/>
      <c r="DT108" s="921"/>
      <c r="DU108" s="921"/>
      <c r="DV108" s="921"/>
      <c r="DW108" s="921"/>
      <c r="DX108" s="921"/>
      <c r="DY108" s="921"/>
      <c r="DZ108" s="922"/>
    </row>
    <row r="109" spans="1:131" s="218" customFormat="1" ht="26.25" customHeight="1" x14ac:dyDescent="0.2">
      <c r="A109" s="915" t="s">
        <v>410</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5" t="s">
        <v>411</v>
      </c>
      <c r="AB109" s="896"/>
      <c r="AC109" s="896"/>
      <c r="AD109" s="896"/>
      <c r="AE109" s="897"/>
      <c r="AF109" s="895" t="s">
        <v>412</v>
      </c>
      <c r="AG109" s="896"/>
      <c r="AH109" s="896"/>
      <c r="AI109" s="896"/>
      <c r="AJ109" s="897"/>
      <c r="AK109" s="895" t="s">
        <v>294</v>
      </c>
      <c r="AL109" s="896"/>
      <c r="AM109" s="896"/>
      <c r="AN109" s="896"/>
      <c r="AO109" s="897"/>
      <c r="AP109" s="895" t="s">
        <v>413</v>
      </c>
      <c r="AQ109" s="896"/>
      <c r="AR109" s="896"/>
      <c r="AS109" s="896"/>
      <c r="AT109" s="898"/>
      <c r="AU109" s="915" t="s">
        <v>410</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5" t="s">
        <v>411</v>
      </c>
      <c r="BR109" s="896"/>
      <c r="BS109" s="896"/>
      <c r="BT109" s="896"/>
      <c r="BU109" s="897"/>
      <c r="BV109" s="895" t="s">
        <v>412</v>
      </c>
      <c r="BW109" s="896"/>
      <c r="BX109" s="896"/>
      <c r="BY109" s="896"/>
      <c r="BZ109" s="897"/>
      <c r="CA109" s="895" t="s">
        <v>294</v>
      </c>
      <c r="CB109" s="896"/>
      <c r="CC109" s="896"/>
      <c r="CD109" s="896"/>
      <c r="CE109" s="897"/>
      <c r="CF109" s="916" t="s">
        <v>413</v>
      </c>
      <c r="CG109" s="916"/>
      <c r="CH109" s="916"/>
      <c r="CI109" s="916"/>
      <c r="CJ109" s="916"/>
      <c r="CK109" s="895" t="s">
        <v>414</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5" t="s">
        <v>411</v>
      </c>
      <c r="DH109" s="896"/>
      <c r="DI109" s="896"/>
      <c r="DJ109" s="896"/>
      <c r="DK109" s="897"/>
      <c r="DL109" s="895" t="s">
        <v>412</v>
      </c>
      <c r="DM109" s="896"/>
      <c r="DN109" s="896"/>
      <c r="DO109" s="896"/>
      <c r="DP109" s="897"/>
      <c r="DQ109" s="895" t="s">
        <v>294</v>
      </c>
      <c r="DR109" s="896"/>
      <c r="DS109" s="896"/>
      <c r="DT109" s="896"/>
      <c r="DU109" s="897"/>
      <c r="DV109" s="895" t="s">
        <v>413</v>
      </c>
      <c r="DW109" s="896"/>
      <c r="DX109" s="896"/>
      <c r="DY109" s="896"/>
      <c r="DZ109" s="898"/>
    </row>
    <row r="110" spans="1:131" s="218" customFormat="1" ht="26.25" customHeight="1" x14ac:dyDescent="0.2">
      <c r="A110" s="899" t="s">
        <v>415</v>
      </c>
      <c r="B110" s="900"/>
      <c r="C110" s="900"/>
      <c r="D110" s="900"/>
      <c r="E110" s="900"/>
      <c r="F110" s="900"/>
      <c r="G110" s="900"/>
      <c r="H110" s="900"/>
      <c r="I110" s="900"/>
      <c r="J110" s="900"/>
      <c r="K110" s="900"/>
      <c r="L110" s="900"/>
      <c r="M110" s="900"/>
      <c r="N110" s="900"/>
      <c r="O110" s="900"/>
      <c r="P110" s="900"/>
      <c r="Q110" s="900"/>
      <c r="R110" s="900"/>
      <c r="S110" s="900"/>
      <c r="T110" s="900"/>
      <c r="U110" s="900"/>
      <c r="V110" s="900"/>
      <c r="W110" s="900"/>
      <c r="X110" s="900"/>
      <c r="Y110" s="900"/>
      <c r="Z110" s="901"/>
      <c r="AA110" s="902">
        <v>5980040</v>
      </c>
      <c r="AB110" s="903"/>
      <c r="AC110" s="903"/>
      <c r="AD110" s="903"/>
      <c r="AE110" s="904"/>
      <c r="AF110" s="905">
        <v>5699366</v>
      </c>
      <c r="AG110" s="903"/>
      <c r="AH110" s="903"/>
      <c r="AI110" s="903"/>
      <c r="AJ110" s="904"/>
      <c r="AK110" s="905">
        <v>5655510</v>
      </c>
      <c r="AL110" s="903"/>
      <c r="AM110" s="903"/>
      <c r="AN110" s="903"/>
      <c r="AO110" s="904"/>
      <c r="AP110" s="906">
        <v>21.2</v>
      </c>
      <c r="AQ110" s="907"/>
      <c r="AR110" s="907"/>
      <c r="AS110" s="907"/>
      <c r="AT110" s="908"/>
      <c r="AU110" s="909" t="s">
        <v>69</v>
      </c>
      <c r="AV110" s="910"/>
      <c r="AW110" s="910"/>
      <c r="AX110" s="910"/>
      <c r="AY110" s="910"/>
      <c r="AZ110" s="932" t="s">
        <v>416</v>
      </c>
      <c r="BA110" s="900"/>
      <c r="BB110" s="900"/>
      <c r="BC110" s="900"/>
      <c r="BD110" s="900"/>
      <c r="BE110" s="900"/>
      <c r="BF110" s="900"/>
      <c r="BG110" s="900"/>
      <c r="BH110" s="900"/>
      <c r="BI110" s="900"/>
      <c r="BJ110" s="900"/>
      <c r="BK110" s="900"/>
      <c r="BL110" s="900"/>
      <c r="BM110" s="900"/>
      <c r="BN110" s="900"/>
      <c r="BO110" s="900"/>
      <c r="BP110" s="901"/>
      <c r="BQ110" s="933">
        <v>48093628</v>
      </c>
      <c r="BR110" s="934"/>
      <c r="BS110" s="934"/>
      <c r="BT110" s="934"/>
      <c r="BU110" s="934"/>
      <c r="BV110" s="934">
        <v>44103787</v>
      </c>
      <c r="BW110" s="934"/>
      <c r="BX110" s="934"/>
      <c r="BY110" s="934"/>
      <c r="BZ110" s="934"/>
      <c r="CA110" s="934">
        <v>42608143</v>
      </c>
      <c r="CB110" s="934"/>
      <c r="CC110" s="934"/>
      <c r="CD110" s="934"/>
      <c r="CE110" s="934"/>
      <c r="CF110" s="947">
        <v>159.5</v>
      </c>
      <c r="CG110" s="948"/>
      <c r="CH110" s="948"/>
      <c r="CI110" s="948"/>
      <c r="CJ110" s="948"/>
      <c r="CK110" s="949" t="s">
        <v>417</v>
      </c>
      <c r="CL110" s="950"/>
      <c r="CM110" s="932" t="s">
        <v>418</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933" t="s">
        <v>122</v>
      </c>
      <c r="DH110" s="934"/>
      <c r="DI110" s="934"/>
      <c r="DJ110" s="934"/>
      <c r="DK110" s="934"/>
      <c r="DL110" s="934" t="s">
        <v>122</v>
      </c>
      <c r="DM110" s="934"/>
      <c r="DN110" s="934"/>
      <c r="DO110" s="934"/>
      <c r="DP110" s="934"/>
      <c r="DQ110" s="934" t="s">
        <v>122</v>
      </c>
      <c r="DR110" s="934"/>
      <c r="DS110" s="934"/>
      <c r="DT110" s="934"/>
      <c r="DU110" s="934"/>
      <c r="DV110" s="935" t="s">
        <v>122</v>
      </c>
      <c r="DW110" s="935"/>
      <c r="DX110" s="935"/>
      <c r="DY110" s="935"/>
      <c r="DZ110" s="936"/>
    </row>
    <row r="111" spans="1:131" s="218" customFormat="1" ht="26.25" customHeight="1" x14ac:dyDescent="0.2">
      <c r="A111" s="937" t="s">
        <v>419</v>
      </c>
      <c r="B111" s="938"/>
      <c r="C111" s="938"/>
      <c r="D111" s="938"/>
      <c r="E111" s="938"/>
      <c r="F111" s="938"/>
      <c r="G111" s="938"/>
      <c r="H111" s="938"/>
      <c r="I111" s="938"/>
      <c r="J111" s="938"/>
      <c r="K111" s="938"/>
      <c r="L111" s="938"/>
      <c r="M111" s="938"/>
      <c r="N111" s="938"/>
      <c r="O111" s="938"/>
      <c r="P111" s="938"/>
      <c r="Q111" s="938"/>
      <c r="R111" s="938"/>
      <c r="S111" s="938"/>
      <c r="T111" s="938"/>
      <c r="U111" s="938"/>
      <c r="V111" s="938"/>
      <c r="W111" s="938"/>
      <c r="X111" s="938"/>
      <c r="Y111" s="938"/>
      <c r="Z111" s="939"/>
      <c r="AA111" s="940" t="s">
        <v>122</v>
      </c>
      <c r="AB111" s="941"/>
      <c r="AC111" s="941"/>
      <c r="AD111" s="941"/>
      <c r="AE111" s="942"/>
      <c r="AF111" s="943" t="s">
        <v>122</v>
      </c>
      <c r="AG111" s="941"/>
      <c r="AH111" s="941"/>
      <c r="AI111" s="941"/>
      <c r="AJ111" s="942"/>
      <c r="AK111" s="943" t="s">
        <v>122</v>
      </c>
      <c r="AL111" s="941"/>
      <c r="AM111" s="941"/>
      <c r="AN111" s="941"/>
      <c r="AO111" s="942"/>
      <c r="AP111" s="944" t="s">
        <v>122</v>
      </c>
      <c r="AQ111" s="945"/>
      <c r="AR111" s="945"/>
      <c r="AS111" s="945"/>
      <c r="AT111" s="946"/>
      <c r="AU111" s="911"/>
      <c r="AV111" s="912"/>
      <c r="AW111" s="912"/>
      <c r="AX111" s="912"/>
      <c r="AY111" s="912"/>
      <c r="AZ111" s="925" t="s">
        <v>420</v>
      </c>
      <c r="BA111" s="926"/>
      <c r="BB111" s="926"/>
      <c r="BC111" s="926"/>
      <c r="BD111" s="926"/>
      <c r="BE111" s="926"/>
      <c r="BF111" s="926"/>
      <c r="BG111" s="926"/>
      <c r="BH111" s="926"/>
      <c r="BI111" s="926"/>
      <c r="BJ111" s="926"/>
      <c r="BK111" s="926"/>
      <c r="BL111" s="926"/>
      <c r="BM111" s="926"/>
      <c r="BN111" s="926"/>
      <c r="BO111" s="926"/>
      <c r="BP111" s="927"/>
      <c r="BQ111" s="928">
        <v>1282681</v>
      </c>
      <c r="BR111" s="929"/>
      <c r="BS111" s="929"/>
      <c r="BT111" s="929"/>
      <c r="BU111" s="929"/>
      <c r="BV111" s="929">
        <v>1338087</v>
      </c>
      <c r="BW111" s="929"/>
      <c r="BX111" s="929"/>
      <c r="BY111" s="929"/>
      <c r="BZ111" s="929"/>
      <c r="CA111" s="929">
        <v>8887</v>
      </c>
      <c r="CB111" s="929"/>
      <c r="CC111" s="929"/>
      <c r="CD111" s="929"/>
      <c r="CE111" s="929"/>
      <c r="CF111" s="923">
        <v>0</v>
      </c>
      <c r="CG111" s="924"/>
      <c r="CH111" s="924"/>
      <c r="CI111" s="924"/>
      <c r="CJ111" s="924"/>
      <c r="CK111" s="951"/>
      <c r="CL111" s="952"/>
      <c r="CM111" s="925" t="s">
        <v>421</v>
      </c>
      <c r="CN111" s="926"/>
      <c r="CO111" s="926"/>
      <c r="CP111" s="926"/>
      <c r="CQ111" s="926"/>
      <c r="CR111" s="926"/>
      <c r="CS111" s="926"/>
      <c r="CT111" s="926"/>
      <c r="CU111" s="926"/>
      <c r="CV111" s="926"/>
      <c r="CW111" s="926"/>
      <c r="CX111" s="926"/>
      <c r="CY111" s="926"/>
      <c r="CZ111" s="926"/>
      <c r="DA111" s="926"/>
      <c r="DB111" s="926"/>
      <c r="DC111" s="926"/>
      <c r="DD111" s="926"/>
      <c r="DE111" s="926"/>
      <c r="DF111" s="927"/>
      <c r="DG111" s="928" t="s">
        <v>122</v>
      </c>
      <c r="DH111" s="929"/>
      <c r="DI111" s="929"/>
      <c r="DJ111" s="929"/>
      <c r="DK111" s="929"/>
      <c r="DL111" s="929" t="s">
        <v>122</v>
      </c>
      <c r="DM111" s="929"/>
      <c r="DN111" s="929"/>
      <c r="DO111" s="929"/>
      <c r="DP111" s="929"/>
      <c r="DQ111" s="929" t="s">
        <v>122</v>
      </c>
      <c r="DR111" s="929"/>
      <c r="DS111" s="929"/>
      <c r="DT111" s="929"/>
      <c r="DU111" s="929"/>
      <c r="DV111" s="930" t="s">
        <v>122</v>
      </c>
      <c r="DW111" s="930"/>
      <c r="DX111" s="930"/>
      <c r="DY111" s="930"/>
      <c r="DZ111" s="931"/>
    </row>
    <row r="112" spans="1:131" s="218" customFormat="1" ht="26.25" customHeight="1" x14ac:dyDescent="0.2">
      <c r="A112" s="955" t="s">
        <v>422</v>
      </c>
      <c r="B112" s="956"/>
      <c r="C112" s="926" t="s">
        <v>423</v>
      </c>
      <c r="D112" s="926"/>
      <c r="E112" s="926"/>
      <c r="F112" s="926"/>
      <c r="G112" s="926"/>
      <c r="H112" s="926"/>
      <c r="I112" s="926"/>
      <c r="J112" s="926"/>
      <c r="K112" s="926"/>
      <c r="L112" s="926"/>
      <c r="M112" s="926"/>
      <c r="N112" s="926"/>
      <c r="O112" s="926"/>
      <c r="P112" s="926"/>
      <c r="Q112" s="926"/>
      <c r="R112" s="926"/>
      <c r="S112" s="926"/>
      <c r="T112" s="926"/>
      <c r="U112" s="926"/>
      <c r="V112" s="926"/>
      <c r="W112" s="926"/>
      <c r="X112" s="926"/>
      <c r="Y112" s="926"/>
      <c r="Z112" s="927"/>
      <c r="AA112" s="961" t="s">
        <v>122</v>
      </c>
      <c r="AB112" s="962"/>
      <c r="AC112" s="962"/>
      <c r="AD112" s="962"/>
      <c r="AE112" s="963"/>
      <c r="AF112" s="964" t="s">
        <v>122</v>
      </c>
      <c r="AG112" s="962"/>
      <c r="AH112" s="962"/>
      <c r="AI112" s="962"/>
      <c r="AJ112" s="963"/>
      <c r="AK112" s="964" t="s">
        <v>122</v>
      </c>
      <c r="AL112" s="962"/>
      <c r="AM112" s="962"/>
      <c r="AN112" s="962"/>
      <c r="AO112" s="963"/>
      <c r="AP112" s="965" t="s">
        <v>122</v>
      </c>
      <c r="AQ112" s="966"/>
      <c r="AR112" s="966"/>
      <c r="AS112" s="966"/>
      <c r="AT112" s="967"/>
      <c r="AU112" s="911"/>
      <c r="AV112" s="912"/>
      <c r="AW112" s="912"/>
      <c r="AX112" s="912"/>
      <c r="AY112" s="912"/>
      <c r="AZ112" s="925" t="s">
        <v>424</v>
      </c>
      <c r="BA112" s="926"/>
      <c r="BB112" s="926"/>
      <c r="BC112" s="926"/>
      <c r="BD112" s="926"/>
      <c r="BE112" s="926"/>
      <c r="BF112" s="926"/>
      <c r="BG112" s="926"/>
      <c r="BH112" s="926"/>
      <c r="BI112" s="926"/>
      <c r="BJ112" s="926"/>
      <c r="BK112" s="926"/>
      <c r="BL112" s="926"/>
      <c r="BM112" s="926"/>
      <c r="BN112" s="926"/>
      <c r="BO112" s="926"/>
      <c r="BP112" s="927"/>
      <c r="BQ112" s="928">
        <v>10855212</v>
      </c>
      <c r="BR112" s="929"/>
      <c r="BS112" s="929"/>
      <c r="BT112" s="929"/>
      <c r="BU112" s="929"/>
      <c r="BV112" s="929">
        <v>8888855</v>
      </c>
      <c r="BW112" s="929"/>
      <c r="BX112" s="929"/>
      <c r="BY112" s="929"/>
      <c r="BZ112" s="929"/>
      <c r="CA112" s="929">
        <v>6326202</v>
      </c>
      <c r="CB112" s="929"/>
      <c r="CC112" s="929"/>
      <c r="CD112" s="929"/>
      <c r="CE112" s="929"/>
      <c r="CF112" s="923">
        <v>23.7</v>
      </c>
      <c r="CG112" s="924"/>
      <c r="CH112" s="924"/>
      <c r="CI112" s="924"/>
      <c r="CJ112" s="924"/>
      <c r="CK112" s="951"/>
      <c r="CL112" s="952"/>
      <c r="CM112" s="925" t="s">
        <v>425</v>
      </c>
      <c r="CN112" s="926"/>
      <c r="CO112" s="926"/>
      <c r="CP112" s="926"/>
      <c r="CQ112" s="926"/>
      <c r="CR112" s="926"/>
      <c r="CS112" s="926"/>
      <c r="CT112" s="926"/>
      <c r="CU112" s="926"/>
      <c r="CV112" s="926"/>
      <c r="CW112" s="926"/>
      <c r="CX112" s="926"/>
      <c r="CY112" s="926"/>
      <c r="CZ112" s="926"/>
      <c r="DA112" s="926"/>
      <c r="DB112" s="926"/>
      <c r="DC112" s="926"/>
      <c r="DD112" s="926"/>
      <c r="DE112" s="926"/>
      <c r="DF112" s="927"/>
      <c r="DG112" s="928">
        <v>1268793</v>
      </c>
      <c r="DH112" s="929"/>
      <c r="DI112" s="929"/>
      <c r="DJ112" s="929"/>
      <c r="DK112" s="929"/>
      <c r="DL112" s="929">
        <v>1326700</v>
      </c>
      <c r="DM112" s="929"/>
      <c r="DN112" s="929"/>
      <c r="DO112" s="929"/>
      <c r="DP112" s="929"/>
      <c r="DQ112" s="929" t="s">
        <v>122</v>
      </c>
      <c r="DR112" s="929"/>
      <c r="DS112" s="929"/>
      <c r="DT112" s="929"/>
      <c r="DU112" s="929"/>
      <c r="DV112" s="930" t="s">
        <v>122</v>
      </c>
      <c r="DW112" s="930"/>
      <c r="DX112" s="930"/>
      <c r="DY112" s="930"/>
      <c r="DZ112" s="931"/>
    </row>
    <row r="113" spans="1:130" s="218" customFormat="1" ht="26.25" customHeight="1" x14ac:dyDescent="0.2">
      <c r="A113" s="957"/>
      <c r="B113" s="958"/>
      <c r="C113" s="926" t="s">
        <v>426</v>
      </c>
      <c r="D113" s="926"/>
      <c r="E113" s="926"/>
      <c r="F113" s="926"/>
      <c r="G113" s="926"/>
      <c r="H113" s="926"/>
      <c r="I113" s="926"/>
      <c r="J113" s="926"/>
      <c r="K113" s="926"/>
      <c r="L113" s="926"/>
      <c r="M113" s="926"/>
      <c r="N113" s="926"/>
      <c r="O113" s="926"/>
      <c r="P113" s="926"/>
      <c r="Q113" s="926"/>
      <c r="R113" s="926"/>
      <c r="S113" s="926"/>
      <c r="T113" s="926"/>
      <c r="U113" s="926"/>
      <c r="V113" s="926"/>
      <c r="W113" s="926"/>
      <c r="X113" s="926"/>
      <c r="Y113" s="926"/>
      <c r="Z113" s="927"/>
      <c r="AA113" s="940">
        <v>1113673</v>
      </c>
      <c r="AB113" s="941"/>
      <c r="AC113" s="941"/>
      <c r="AD113" s="941"/>
      <c r="AE113" s="942"/>
      <c r="AF113" s="943">
        <v>1114820</v>
      </c>
      <c r="AG113" s="941"/>
      <c r="AH113" s="941"/>
      <c r="AI113" s="941"/>
      <c r="AJ113" s="942"/>
      <c r="AK113" s="943">
        <v>1172565</v>
      </c>
      <c r="AL113" s="941"/>
      <c r="AM113" s="941"/>
      <c r="AN113" s="941"/>
      <c r="AO113" s="942"/>
      <c r="AP113" s="944">
        <v>4.4000000000000004</v>
      </c>
      <c r="AQ113" s="945"/>
      <c r="AR113" s="945"/>
      <c r="AS113" s="945"/>
      <c r="AT113" s="946"/>
      <c r="AU113" s="911"/>
      <c r="AV113" s="912"/>
      <c r="AW113" s="912"/>
      <c r="AX113" s="912"/>
      <c r="AY113" s="912"/>
      <c r="AZ113" s="925" t="s">
        <v>427</v>
      </c>
      <c r="BA113" s="926"/>
      <c r="BB113" s="926"/>
      <c r="BC113" s="926"/>
      <c r="BD113" s="926"/>
      <c r="BE113" s="926"/>
      <c r="BF113" s="926"/>
      <c r="BG113" s="926"/>
      <c r="BH113" s="926"/>
      <c r="BI113" s="926"/>
      <c r="BJ113" s="926"/>
      <c r="BK113" s="926"/>
      <c r="BL113" s="926"/>
      <c r="BM113" s="926"/>
      <c r="BN113" s="926"/>
      <c r="BO113" s="926"/>
      <c r="BP113" s="927"/>
      <c r="BQ113" s="928">
        <v>587599</v>
      </c>
      <c r="BR113" s="929"/>
      <c r="BS113" s="929"/>
      <c r="BT113" s="929"/>
      <c r="BU113" s="929"/>
      <c r="BV113" s="929">
        <v>575922</v>
      </c>
      <c r="BW113" s="929"/>
      <c r="BX113" s="929"/>
      <c r="BY113" s="929"/>
      <c r="BZ113" s="929"/>
      <c r="CA113" s="929">
        <v>638749</v>
      </c>
      <c r="CB113" s="929"/>
      <c r="CC113" s="929"/>
      <c r="CD113" s="929"/>
      <c r="CE113" s="929"/>
      <c r="CF113" s="923">
        <v>2.4</v>
      </c>
      <c r="CG113" s="924"/>
      <c r="CH113" s="924"/>
      <c r="CI113" s="924"/>
      <c r="CJ113" s="924"/>
      <c r="CK113" s="951"/>
      <c r="CL113" s="952"/>
      <c r="CM113" s="925" t="s">
        <v>428</v>
      </c>
      <c r="CN113" s="926"/>
      <c r="CO113" s="926"/>
      <c r="CP113" s="926"/>
      <c r="CQ113" s="926"/>
      <c r="CR113" s="926"/>
      <c r="CS113" s="926"/>
      <c r="CT113" s="926"/>
      <c r="CU113" s="926"/>
      <c r="CV113" s="926"/>
      <c r="CW113" s="926"/>
      <c r="CX113" s="926"/>
      <c r="CY113" s="926"/>
      <c r="CZ113" s="926"/>
      <c r="DA113" s="926"/>
      <c r="DB113" s="926"/>
      <c r="DC113" s="926"/>
      <c r="DD113" s="926"/>
      <c r="DE113" s="926"/>
      <c r="DF113" s="927"/>
      <c r="DG113" s="961" t="s">
        <v>122</v>
      </c>
      <c r="DH113" s="962"/>
      <c r="DI113" s="962"/>
      <c r="DJ113" s="962"/>
      <c r="DK113" s="963"/>
      <c r="DL113" s="964" t="s">
        <v>122</v>
      </c>
      <c r="DM113" s="962"/>
      <c r="DN113" s="962"/>
      <c r="DO113" s="962"/>
      <c r="DP113" s="963"/>
      <c r="DQ113" s="964" t="s">
        <v>122</v>
      </c>
      <c r="DR113" s="962"/>
      <c r="DS113" s="962"/>
      <c r="DT113" s="962"/>
      <c r="DU113" s="963"/>
      <c r="DV113" s="965" t="s">
        <v>122</v>
      </c>
      <c r="DW113" s="966"/>
      <c r="DX113" s="966"/>
      <c r="DY113" s="966"/>
      <c r="DZ113" s="967"/>
    </row>
    <row r="114" spans="1:130" s="218" customFormat="1" ht="26.25" customHeight="1" x14ac:dyDescent="0.2">
      <c r="A114" s="957"/>
      <c r="B114" s="958"/>
      <c r="C114" s="926" t="s">
        <v>429</v>
      </c>
      <c r="D114" s="926"/>
      <c r="E114" s="926"/>
      <c r="F114" s="926"/>
      <c r="G114" s="926"/>
      <c r="H114" s="926"/>
      <c r="I114" s="926"/>
      <c r="J114" s="926"/>
      <c r="K114" s="926"/>
      <c r="L114" s="926"/>
      <c r="M114" s="926"/>
      <c r="N114" s="926"/>
      <c r="O114" s="926"/>
      <c r="P114" s="926"/>
      <c r="Q114" s="926"/>
      <c r="R114" s="926"/>
      <c r="S114" s="926"/>
      <c r="T114" s="926"/>
      <c r="U114" s="926"/>
      <c r="V114" s="926"/>
      <c r="W114" s="926"/>
      <c r="X114" s="926"/>
      <c r="Y114" s="926"/>
      <c r="Z114" s="927"/>
      <c r="AA114" s="961">
        <v>109183</v>
      </c>
      <c r="AB114" s="962"/>
      <c r="AC114" s="962"/>
      <c r="AD114" s="962"/>
      <c r="AE114" s="963"/>
      <c r="AF114" s="964">
        <v>110977</v>
      </c>
      <c r="AG114" s="962"/>
      <c r="AH114" s="962"/>
      <c r="AI114" s="962"/>
      <c r="AJ114" s="963"/>
      <c r="AK114" s="964">
        <v>97903</v>
      </c>
      <c r="AL114" s="962"/>
      <c r="AM114" s="962"/>
      <c r="AN114" s="962"/>
      <c r="AO114" s="963"/>
      <c r="AP114" s="965">
        <v>0.4</v>
      </c>
      <c r="AQ114" s="966"/>
      <c r="AR114" s="966"/>
      <c r="AS114" s="966"/>
      <c r="AT114" s="967"/>
      <c r="AU114" s="911"/>
      <c r="AV114" s="912"/>
      <c r="AW114" s="912"/>
      <c r="AX114" s="912"/>
      <c r="AY114" s="912"/>
      <c r="AZ114" s="925" t="s">
        <v>430</v>
      </c>
      <c r="BA114" s="926"/>
      <c r="BB114" s="926"/>
      <c r="BC114" s="926"/>
      <c r="BD114" s="926"/>
      <c r="BE114" s="926"/>
      <c r="BF114" s="926"/>
      <c r="BG114" s="926"/>
      <c r="BH114" s="926"/>
      <c r="BI114" s="926"/>
      <c r="BJ114" s="926"/>
      <c r="BK114" s="926"/>
      <c r="BL114" s="926"/>
      <c r="BM114" s="926"/>
      <c r="BN114" s="926"/>
      <c r="BO114" s="926"/>
      <c r="BP114" s="927"/>
      <c r="BQ114" s="928">
        <v>5790796</v>
      </c>
      <c r="BR114" s="929"/>
      <c r="BS114" s="929"/>
      <c r="BT114" s="929"/>
      <c r="BU114" s="929"/>
      <c r="BV114" s="929">
        <v>5933278</v>
      </c>
      <c r="BW114" s="929"/>
      <c r="BX114" s="929"/>
      <c r="BY114" s="929"/>
      <c r="BZ114" s="929"/>
      <c r="CA114" s="929">
        <v>5925341</v>
      </c>
      <c r="CB114" s="929"/>
      <c r="CC114" s="929"/>
      <c r="CD114" s="929"/>
      <c r="CE114" s="929"/>
      <c r="CF114" s="923">
        <v>22.2</v>
      </c>
      <c r="CG114" s="924"/>
      <c r="CH114" s="924"/>
      <c r="CI114" s="924"/>
      <c r="CJ114" s="924"/>
      <c r="CK114" s="951"/>
      <c r="CL114" s="952"/>
      <c r="CM114" s="925" t="s">
        <v>431</v>
      </c>
      <c r="CN114" s="926"/>
      <c r="CO114" s="926"/>
      <c r="CP114" s="926"/>
      <c r="CQ114" s="926"/>
      <c r="CR114" s="926"/>
      <c r="CS114" s="926"/>
      <c r="CT114" s="926"/>
      <c r="CU114" s="926"/>
      <c r="CV114" s="926"/>
      <c r="CW114" s="926"/>
      <c r="CX114" s="926"/>
      <c r="CY114" s="926"/>
      <c r="CZ114" s="926"/>
      <c r="DA114" s="926"/>
      <c r="DB114" s="926"/>
      <c r="DC114" s="926"/>
      <c r="DD114" s="926"/>
      <c r="DE114" s="926"/>
      <c r="DF114" s="927"/>
      <c r="DG114" s="961" t="s">
        <v>122</v>
      </c>
      <c r="DH114" s="962"/>
      <c r="DI114" s="962"/>
      <c r="DJ114" s="962"/>
      <c r="DK114" s="963"/>
      <c r="DL114" s="964" t="s">
        <v>122</v>
      </c>
      <c r="DM114" s="962"/>
      <c r="DN114" s="962"/>
      <c r="DO114" s="962"/>
      <c r="DP114" s="963"/>
      <c r="DQ114" s="964" t="s">
        <v>122</v>
      </c>
      <c r="DR114" s="962"/>
      <c r="DS114" s="962"/>
      <c r="DT114" s="962"/>
      <c r="DU114" s="963"/>
      <c r="DV114" s="965" t="s">
        <v>122</v>
      </c>
      <c r="DW114" s="966"/>
      <c r="DX114" s="966"/>
      <c r="DY114" s="966"/>
      <c r="DZ114" s="967"/>
    </row>
    <row r="115" spans="1:130" s="218" customFormat="1" ht="26.25" customHeight="1" x14ac:dyDescent="0.2">
      <c r="A115" s="957"/>
      <c r="B115" s="958"/>
      <c r="C115" s="926" t="s">
        <v>432</v>
      </c>
      <c r="D115" s="926"/>
      <c r="E115" s="926"/>
      <c r="F115" s="926"/>
      <c r="G115" s="926"/>
      <c r="H115" s="926"/>
      <c r="I115" s="926"/>
      <c r="J115" s="926"/>
      <c r="K115" s="926"/>
      <c r="L115" s="926"/>
      <c r="M115" s="926"/>
      <c r="N115" s="926"/>
      <c r="O115" s="926"/>
      <c r="P115" s="926"/>
      <c r="Q115" s="926"/>
      <c r="R115" s="926"/>
      <c r="S115" s="926"/>
      <c r="T115" s="926"/>
      <c r="U115" s="926"/>
      <c r="V115" s="926"/>
      <c r="W115" s="926"/>
      <c r="X115" s="926"/>
      <c r="Y115" s="926"/>
      <c r="Z115" s="927"/>
      <c r="AA115" s="940">
        <v>7146</v>
      </c>
      <c r="AB115" s="941"/>
      <c r="AC115" s="941"/>
      <c r="AD115" s="941"/>
      <c r="AE115" s="942"/>
      <c r="AF115" s="943">
        <v>2500</v>
      </c>
      <c r="AG115" s="941"/>
      <c r="AH115" s="941"/>
      <c r="AI115" s="941"/>
      <c r="AJ115" s="942"/>
      <c r="AK115" s="943">
        <v>1329079</v>
      </c>
      <c r="AL115" s="941"/>
      <c r="AM115" s="941"/>
      <c r="AN115" s="941"/>
      <c r="AO115" s="942"/>
      <c r="AP115" s="944">
        <v>5</v>
      </c>
      <c r="AQ115" s="945"/>
      <c r="AR115" s="945"/>
      <c r="AS115" s="945"/>
      <c r="AT115" s="946"/>
      <c r="AU115" s="911"/>
      <c r="AV115" s="912"/>
      <c r="AW115" s="912"/>
      <c r="AX115" s="912"/>
      <c r="AY115" s="912"/>
      <c r="AZ115" s="925" t="s">
        <v>433</v>
      </c>
      <c r="BA115" s="926"/>
      <c r="BB115" s="926"/>
      <c r="BC115" s="926"/>
      <c r="BD115" s="926"/>
      <c r="BE115" s="926"/>
      <c r="BF115" s="926"/>
      <c r="BG115" s="926"/>
      <c r="BH115" s="926"/>
      <c r="BI115" s="926"/>
      <c r="BJ115" s="926"/>
      <c r="BK115" s="926"/>
      <c r="BL115" s="926"/>
      <c r="BM115" s="926"/>
      <c r="BN115" s="926"/>
      <c r="BO115" s="926"/>
      <c r="BP115" s="927"/>
      <c r="BQ115" s="928">
        <v>155000</v>
      </c>
      <c r="BR115" s="929"/>
      <c r="BS115" s="929"/>
      <c r="BT115" s="929"/>
      <c r="BU115" s="929"/>
      <c r="BV115" s="929">
        <v>155577</v>
      </c>
      <c r="BW115" s="929"/>
      <c r="BX115" s="929"/>
      <c r="BY115" s="929"/>
      <c r="BZ115" s="929"/>
      <c r="CA115" s="929">
        <v>155000</v>
      </c>
      <c r="CB115" s="929"/>
      <c r="CC115" s="929"/>
      <c r="CD115" s="929"/>
      <c r="CE115" s="929"/>
      <c r="CF115" s="923">
        <v>0.6</v>
      </c>
      <c r="CG115" s="924"/>
      <c r="CH115" s="924"/>
      <c r="CI115" s="924"/>
      <c r="CJ115" s="924"/>
      <c r="CK115" s="951"/>
      <c r="CL115" s="952"/>
      <c r="CM115" s="925" t="s">
        <v>434</v>
      </c>
      <c r="CN115" s="926"/>
      <c r="CO115" s="926"/>
      <c r="CP115" s="926"/>
      <c r="CQ115" s="926"/>
      <c r="CR115" s="926"/>
      <c r="CS115" s="926"/>
      <c r="CT115" s="926"/>
      <c r="CU115" s="926"/>
      <c r="CV115" s="926"/>
      <c r="CW115" s="926"/>
      <c r="CX115" s="926"/>
      <c r="CY115" s="926"/>
      <c r="CZ115" s="926"/>
      <c r="DA115" s="926"/>
      <c r="DB115" s="926"/>
      <c r="DC115" s="926"/>
      <c r="DD115" s="926"/>
      <c r="DE115" s="926"/>
      <c r="DF115" s="927"/>
      <c r="DG115" s="961">
        <v>8388</v>
      </c>
      <c r="DH115" s="962"/>
      <c r="DI115" s="962"/>
      <c r="DJ115" s="962"/>
      <c r="DK115" s="963"/>
      <c r="DL115" s="964">
        <v>8387</v>
      </c>
      <c r="DM115" s="962"/>
      <c r="DN115" s="962"/>
      <c r="DO115" s="962"/>
      <c r="DP115" s="963"/>
      <c r="DQ115" s="964">
        <v>8387</v>
      </c>
      <c r="DR115" s="962"/>
      <c r="DS115" s="962"/>
      <c r="DT115" s="962"/>
      <c r="DU115" s="963"/>
      <c r="DV115" s="965">
        <v>0</v>
      </c>
      <c r="DW115" s="966"/>
      <c r="DX115" s="966"/>
      <c r="DY115" s="966"/>
      <c r="DZ115" s="967"/>
    </row>
    <row r="116" spans="1:130" s="218" customFormat="1" ht="26.25" customHeight="1" x14ac:dyDescent="0.2">
      <c r="A116" s="959"/>
      <c r="B116" s="960"/>
      <c r="C116" s="968" t="s">
        <v>435</v>
      </c>
      <c r="D116" s="968"/>
      <c r="E116" s="968"/>
      <c r="F116" s="968"/>
      <c r="G116" s="968"/>
      <c r="H116" s="968"/>
      <c r="I116" s="968"/>
      <c r="J116" s="968"/>
      <c r="K116" s="968"/>
      <c r="L116" s="968"/>
      <c r="M116" s="968"/>
      <c r="N116" s="968"/>
      <c r="O116" s="968"/>
      <c r="P116" s="968"/>
      <c r="Q116" s="968"/>
      <c r="R116" s="968"/>
      <c r="S116" s="968"/>
      <c r="T116" s="968"/>
      <c r="U116" s="968"/>
      <c r="V116" s="968"/>
      <c r="W116" s="968"/>
      <c r="X116" s="968"/>
      <c r="Y116" s="968"/>
      <c r="Z116" s="969"/>
      <c r="AA116" s="961" t="s">
        <v>122</v>
      </c>
      <c r="AB116" s="962"/>
      <c r="AC116" s="962"/>
      <c r="AD116" s="962"/>
      <c r="AE116" s="963"/>
      <c r="AF116" s="964" t="s">
        <v>122</v>
      </c>
      <c r="AG116" s="962"/>
      <c r="AH116" s="962"/>
      <c r="AI116" s="962"/>
      <c r="AJ116" s="963"/>
      <c r="AK116" s="964" t="s">
        <v>122</v>
      </c>
      <c r="AL116" s="962"/>
      <c r="AM116" s="962"/>
      <c r="AN116" s="962"/>
      <c r="AO116" s="963"/>
      <c r="AP116" s="965" t="s">
        <v>122</v>
      </c>
      <c r="AQ116" s="966"/>
      <c r="AR116" s="966"/>
      <c r="AS116" s="966"/>
      <c r="AT116" s="967"/>
      <c r="AU116" s="911"/>
      <c r="AV116" s="912"/>
      <c r="AW116" s="912"/>
      <c r="AX116" s="912"/>
      <c r="AY116" s="912"/>
      <c r="AZ116" s="970" t="s">
        <v>436</v>
      </c>
      <c r="BA116" s="971"/>
      <c r="BB116" s="971"/>
      <c r="BC116" s="971"/>
      <c r="BD116" s="971"/>
      <c r="BE116" s="971"/>
      <c r="BF116" s="971"/>
      <c r="BG116" s="971"/>
      <c r="BH116" s="971"/>
      <c r="BI116" s="971"/>
      <c r="BJ116" s="971"/>
      <c r="BK116" s="971"/>
      <c r="BL116" s="971"/>
      <c r="BM116" s="971"/>
      <c r="BN116" s="971"/>
      <c r="BO116" s="971"/>
      <c r="BP116" s="972"/>
      <c r="BQ116" s="928" t="s">
        <v>122</v>
      </c>
      <c r="BR116" s="929"/>
      <c r="BS116" s="929"/>
      <c r="BT116" s="929"/>
      <c r="BU116" s="929"/>
      <c r="BV116" s="929" t="s">
        <v>122</v>
      </c>
      <c r="BW116" s="929"/>
      <c r="BX116" s="929"/>
      <c r="BY116" s="929"/>
      <c r="BZ116" s="929"/>
      <c r="CA116" s="929" t="s">
        <v>122</v>
      </c>
      <c r="CB116" s="929"/>
      <c r="CC116" s="929"/>
      <c r="CD116" s="929"/>
      <c r="CE116" s="929"/>
      <c r="CF116" s="923" t="s">
        <v>122</v>
      </c>
      <c r="CG116" s="924"/>
      <c r="CH116" s="924"/>
      <c r="CI116" s="924"/>
      <c r="CJ116" s="924"/>
      <c r="CK116" s="951"/>
      <c r="CL116" s="952"/>
      <c r="CM116" s="925" t="s">
        <v>437</v>
      </c>
      <c r="CN116" s="926"/>
      <c r="CO116" s="926"/>
      <c r="CP116" s="926"/>
      <c r="CQ116" s="926"/>
      <c r="CR116" s="926"/>
      <c r="CS116" s="926"/>
      <c r="CT116" s="926"/>
      <c r="CU116" s="926"/>
      <c r="CV116" s="926"/>
      <c r="CW116" s="926"/>
      <c r="CX116" s="926"/>
      <c r="CY116" s="926"/>
      <c r="CZ116" s="926"/>
      <c r="DA116" s="926"/>
      <c r="DB116" s="926"/>
      <c r="DC116" s="926"/>
      <c r="DD116" s="926"/>
      <c r="DE116" s="926"/>
      <c r="DF116" s="927"/>
      <c r="DG116" s="961">
        <v>5500</v>
      </c>
      <c r="DH116" s="962"/>
      <c r="DI116" s="962"/>
      <c r="DJ116" s="962"/>
      <c r="DK116" s="963"/>
      <c r="DL116" s="964">
        <v>3000</v>
      </c>
      <c r="DM116" s="962"/>
      <c r="DN116" s="962"/>
      <c r="DO116" s="962"/>
      <c r="DP116" s="963"/>
      <c r="DQ116" s="964">
        <v>500</v>
      </c>
      <c r="DR116" s="962"/>
      <c r="DS116" s="962"/>
      <c r="DT116" s="962"/>
      <c r="DU116" s="963"/>
      <c r="DV116" s="965">
        <v>0</v>
      </c>
      <c r="DW116" s="966"/>
      <c r="DX116" s="966"/>
      <c r="DY116" s="966"/>
      <c r="DZ116" s="967"/>
    </row>
    <row r="117" spans="1:130" s="218" customFormat="1" ht="26.25" customHeight="1" x14ac:dyDescent="0.2">
      <c r="A117" s="91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980" t="s">
        <v>438</v>
      </c>
      <c r="Z117" s="897"/>
      <c r="AA117" s="981">
        <v>7210042</v>
      </c>
      <c r="AB117" s="982"/>
      <c r="AC117" s="982"/>
      <c r="AD117" s="982"/>
      <c r="AE117" s="983"/>
      <c r="AF117" s="984">
        <v>6927663</v>
      </c>
      <c r="AG117" s="982"/>
      <c r="AH117" s="982"/>
      <c r="AI117" s="982"/>
      <c r="AJ117" s="983"/>
      <c r="AK117" s="984">
        <v>8255057</v>
      </c>
      <c r="AL117" s="982"/>
      <c r="AM117" s="982"/>
      <c r="AN117" s="982"/>
      <c r="AO117" s="983"/>
      <c r="AP117" s="985"/>
      <c r="AQ117" s="986"/>
      <c r="AR117" s="986"/>
      <c r="AS117" s="986"/>
      <c r="AT117" s="987"/>
      <c r="AU117" s="911"/>
      <c r="AV117" s="912"/>
      <c r="AW117" s="912"/>
      <c r="AX117" s="912"/>
      <c r="AY117" s="912"/>
      <c r="AZ117" s="977" t="s">
        <v>439</v>
      </c>
      <c r="BA117" s="978"/>
      <c r="BB117" s="978"/>
      <c r="BC117" s="978"/>
      <c r="BD117" s="978"/>
      <c r="BE117" s="978"/>
      <c r="BF117" s="978"/>
      <c r="BG117" s="978"/>
      <c r="BH117" s="978"/>
      <c r="BI117" s="978"/>
      <c r="BJ117" s="978"/>
      <c r="BK117" s="978"/>
      <c r="BL117" s="978"/>
      <c r="BM117" s="978"/>
      <c r="BN117" s="978"/>
      <c r="BO117" s="978"/>
      <c r="BP117" s="979"/>
      <c r="BQ117" s="928" t="s">
        <v>122</v>
      </c>
      <c r="BR117" s="929"/>
      <c r="BS117" s="929"/>
      <c r="BT117" s="929"/>
      <c r="BU117" s="929"/>
      <c r="BV117" s="929" t="s">
        <v>122</v>
      </c>
      <c r="BW117" s="929"/>
      <c r="BX117" s="929"/>
      <c r="BY117" s="929"/>
      <c r="BZ117" s="929"/>
      <c r="CA117" s="929" t="s">
        <v>122</v>
      </c>
      <c r="CB117" s="929"/>
      <c r="CC117" s="929"/>
      <c r="CD117" s="929"/>
      <c r="CE117" s="929"/>
      <c r="CF117" s="923" t="s">
        <v>122</v>
      </c>
      <c r="CG117" s="924"/>
      <c r="CH117" s="924"/>
      <c r="CI117" s="924"/>
      <c r="CJ117" s="924"/>
      <c r="CK117" s="951"/>
      <c r="CL117" s="952"/>
      <c r="CM117" s="925" t="s">
        <v>440</v>
      </c>
      <c r="CN117" s="926"/>
      <c r="CO117" s="926"/>
      <c r="CP117" s="926"/>
      <c r="CQ117" s="926"/>
      <c r="CR117" s="926"/>
      <c r="CS117" s="926"/>
      <c r="CT117" s="926"/>
      <c r="CU117" s="926"/>
      <c r="CV117" s="926"/>
      <c r="CW117" s="926"/>
      <c r="CX117" s="926"/>
      <c r="CY117" s="926"/>
      <c r="CZ117" s="926"/>
      <c r="DA117" s="926"/>
      <c r="DB117" s="926"/>
      <c r="DC117" s="926"/>
      <c r="DD117" s="926"/>
      <c r="DE117" s="926"/>
      <c r="DF117" s="927"/>
      <c r="DG117" s="961" t="s">
        <v>122</v>
      </c>
      <c r="DH117" s="962"/>
      <c r="DI117" s="962"/>
      <c r="DJ117" s="962"/>
      <c r="DK117" s="963"/>
      <c r="DL117" s="964" t="s">
        <v>122</v>
      </c>
      <c r="DM117" s="962"/>
      <c r="DN117" s="962"/>
      <c r="DO117" s="962"/>
      <c r="DP117" s="963"/>
      <c r="DQ117" s="964" t="s">
        <v>122</v>
      </c>
      <c r="DR117" s="962"/>
      <c r="DS117" s="962"/>
      <c r="DT117" s="962"/>
      <c r="DU117" s="963"/>
      <c r="DV117" s="965" t="s">
        <v>122</v>
      </c>
      <c r="DW117" s="966"/>
      <c r="DX117" s="966"/>
      <c r="DY117" s="966"/>
      <c r="DZ117" s="967"/>
    </row>
    <row r="118" spans="1:130" s="218" customFormat="1" ht="26.25" customHeight="1" x14ac:dyDescent="0.2">
      <c r="A118" s="915" t="s">
        <v>414</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5" t="s">
        <v>411</v>
      </c>
      <c r="AB118" s="896"/>
      <c r="AC118" s="896"/>
      <c r="AD118" s="896"/>
      <c r="AE118" s="897"/>
      <c r="AF118" s="895" t="s">
        <v>412</v>
      </c>
      <c r="AG118" s="896"/>
      <c r="AH118" s="896"/>
      <c r="AI118" s="896"/>
      <c r="AJ118" s="897"/>
      <c r="AK118" s="895" t="s">
        <v>294</v>
      </c>
      <c r="AL118" s="896"/>
      <c r="AM118" s="896"/>
      <c r="AN118" s="896"/>
      <c r="AO118" s="897"/>
      <c r="AP118" s="973" t="s">
        <v>413</v>
      </c>
      <c r="AQ118" s="974"/>
      <c r="AR118" s="974"/>
      <c r="AS118" s="974"/>
      <c r="AT118" s="975"/>
      <c r="AU118" s="911"/>
      <c r="AV118" s="912"/>
      <c r="AW118" s="912"/>
      <c r="AX118" s="912"/>
      <c r="AY118" s="912"/>
      <c r="AZ118" s="976" t="s">
        <v>441</v>
      </c>
      <c r="BA118" s="968"/>
      <c r="BB118" s="968"/>
      <c r="BC118" s="968"/>
      <c r="BD118" s="968"/>
      <c r="BE118" s="968"/>
      <c r="BF118" s="968"/>
      <c r="BG118" s="968"/>
      <c r="BH118" s="968"/>
      <c r="BI118" s="968"/>
      <c r="BJ118" s="968"/>
      <c r="BK118" s="968"/>
      <c r="BL118" s="968"/>
      <c r="BM118" s="968"/>
      <c r="BN118" s="968"/>
      <c r="BO118" s="968"/>
      <c r="BP118" s="969"/>
      <c r="BQ118" s="1002" t="s">
        <v>122</v>
      </c>
      <c r="BR118" s="1003"/>
      <c r="BS118" s="1003"/>
      <c r="BT118" s="1003"/>
      <c r="BU118" s="1003"/>
      <c r="BV118" s="1003" t="s">
        <v>122</v>
      </c>
      <c r="BW118" s="1003"/>
      <c r="BX118" s="1003"/>
      <c r="BY118" s="1003"/>
      <c r="BZ118" s="1003"/>
      <c r="CA118" s="1003" t="s">
        <v>122</v>
      </c>
      <c r="CB118" s="1003"/>
      <c r="CC118" s="1003"/>
      <c r="CD118" s="1003"/>
      <c r="CE118" s="1003"/>
      <c r="CF118" s="923" t="s">
        <v>122</v>
      </c>
      <c r="CG118" s="924"/>
      <c r="CH118" s="924"/>
      <c r="CI118" s="924"/>
      <c r="CJ118" s="924"/>
      <c r="CK118" s="951"/>
      <c r="CL118" s="952"/>
      <c r="CM118" s="925" t="s">
        <v>442</v>
      </c>
      <c r="CN118" s="926"/>
      <c r="CO118" s="926"/>
      <c r="CP118" s="926"/>
      <c r="CQ118" s="926"/>
      <c r="CR118" s="926"/>
      <c r="CS118" s="926"/>
      <c r="CT118" s="926"/>
      <c r="CU118" s="926"/>
      <c r="CV118" s="926"/>
      <c r="CW118" s="926"/>
      <c r="CX118" s="926"/>
      <c r="CY118" s="926"/>
      <c r="CZ118" s="926"/>
      <c r="DA118" s="926"/>
      <c r="DB118" s="926"/>
      <c r="DC118" s="926"/>
      <c r="DD118" s="926"/>
      <c r="DE118" s="926"/>
      <c r="DF118" s="927"/>
      <c r="DG118" s="961" t="s">
        <v>122</v>
      </c>
      <c r="DH118" s="962"/>
      <c r="DI118" s="962"/>
      <c r="DJ118" s="962"/>
      <c r="DK118" s="963"/>
      <c r="DL118" s="964" t="s">
        <v>122</v>
      </c>
      <c r="DM118" s="962"/>
      <c r="DN118" s="962"/>
      <c r="DO118" s="962"/>
      <c r="DP118" s="963"/>
      <c r="DQ118" s="964" t="s">
        <v>122</v>
      </c>
      <c r="DR118" s="962"/>
      <c r="DS118" s="962"/>
      <c r="DT118" s="962"/>
      <c r="DU118" s="963"/>
      <c r="DV118" s="965" t="s">
        <v>122</v>
      </c>
      <c r="DW118" s="966"/>
      <c r="DX118" s="966"/>
      <c r="DY118" s="966"/>
      <c r="DZ118" s="967"/>
    </row>
    <row r="119" spans="1:130" s="218" customFormat="1" ht="26.25" customHeight="1" x14ac:dyDescent="0.2">
      <c r="A119" s="1059" t="s">
        <v>417</v>
      </c>
      <c r="B119" s="950"/>
      <c r="C119" s="932" t="s">
        <v>418</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122</v>
      </c>
      <c r="AB119" s="903"/>
      <c r="AC119" s="903"/>
      <c r="AD119" s="903"/>
      <c r="AE119" s="904"/>
      <c r="AF119" s="905" t="s">
        <v>122</v>
      </c>
      <c r="AG119" s="903"/>
      <c r="AH119" s="903"/>
      <c r="AI119" s="903"/>
      <c r="AJ119" s="904"/>
      <c r="AK119" s="905" t="s">
        <v>122</v>
      </c>
      <c r="AL119" s="903"/>
      <c r="AM119" s="903"/>
      <c r="AN119" s="903"/>
      <c r="AO119" s="904"/>
      <c r="AP119" s="906" t="s">
        <v>122</v>
      </c>
      <c r="AQ119" s="907"/>
      <c r="AR119" s="907"/>
      <c r="AS119" s="907"/>
      <c r="AT119" s="908"/>
      <c r="AU119" s="913"/>
      <c r="AV119" s="914"/>
      <c r="AW119" s="914"/>
      <c r="AX119" s="914"/>
      <c r="AY119" s="914"/>
      <c r="AZ119" s="239" t="s">
        <v>177</v>
      </c>
      <c r="BA119" s="239"/>
      <c r="BB119" s="239"/>
      <c r="BC119" s="239"/>
      <c r="BD119" s="239"/>
      <c r="BE119" s="239"/>
      <c r="BF119" s="239"/>
      <c r="BG119" s="239"/>
      <c r="BH119" s="239"/>
      <c r="BI119" s="239"/>
      <c r="BJ119" s="239"/>
      <c r="BK119" s="239"/>
      <c r="BL119" s="239"/>
      <c r="BM119" s="239"/>
      <c r="BN119" s="239"/>
      <c r="BO119" s="980" t="s">
        <v>443</v>
      </c>
      <c r="BP119" s="1008"/>
      <c r="BQ119" s="1002">
        <v>66764916</v>
      </c>
      <c r="BR119" s="1003"/>
      <c r="BS119" s="1003"/>
      <c r="BT119" s="1003"/>
      <c r="BU119" s="1003"/>
      <c r="BV119" s="1003">
        <v>60995506</v>
      </c>
      <c r="BW119" s="1003"/>
      <c r="BX119" s="1003"/>
      <c r="BY119" s="1003"/>
      <c r="BZ119" s="1003"/>
      <c r="CA119" s="1003">
        <v>55662322</v>
      </c>
      <c r="CB119" s="1003"/>
      <c r="CC119" s="1003"/>
      <c r="CD119" s="1003"/>
      <c r="CE119" s="1003"/>
      <c r="CF119" s="1004"/>
      <c r="CG119" s="1005"/>
      <c r="CH119" s="1005"/>
      <c r="CI119" s="1005"/>
      <c r="CJ119" s="1006"/>
      <c r="CK119" s="953"/>
      <c r="CL119" s="954"/>
      <c r="CM119" s="976" t="s">
        <v>444</v>
      </c>
      <c r="CN119" s="968"/>
      <c r="CO119" s="968"/>
      <c r="CP119" s="968"/>
      <c r="CQ119" s="968"/>
      <c r="CR119" s="968"/>
      <c r="CS119" s="968"/>
      <c r="CT119" s="968"/>
      <c r="CU119" s="968"/>
      <c r="CV119" s="968"/>
      <c r="CW119" s="968"/>
      <c r="CX119" s="968"/>
      <c r="CY119" s="968"/>
      <c r="CZ119" s="968"/>
      <c r="DA119" s="968"/>
      <c r="DB119" s="968"/>
      <c r="DC119" s="968"/>
      <c r="DD119" s="968"/>
      <c r="DE119" s="968"/>
      <c r="DF119" s="969"/>
      <c r="DG119" s="1007" t="s">
        <v>122</v>
      </c>
      <c r="DH119" s="989"/>
      <c r="DI119" s="989"/>
      <c r="DJ119" s="989"/>
      <c r="DK119" s="990"/>
      <c r="DL119" s="988" t="s">
        <v>122</v>
      </c>
      <c r="DM119" s="989"/>
      <c r="DN119" s="989"/>
      <c r="DO119" s="989"/>
      <c r="DP119" s="990"/>
      <c r="DQ119" s="988" t="s">
        <v>122</v>
      </c>
      <c r="DR119" s="989"/>
      <c r="DS119" s="989"/>
      <c r="DT119" s="989"/>
      <c r="DU119" s="990"/>
      <c r="DV119" s="991" t="s">
        <v>122</v>
      </c>
      <c r="DW119" s="992"/>
      <c r="DX119" s="992"/>
      <c r="DY119" s="992"/>
      <c r="DZ119" s="993"/>
    </row>
    <row r="120" spans="1:130" s="218" customFormat="1" ht="26.25" customHeight="1" x14ac:dyDescent="0.2">
      <c r="A120" s="1060"/>
      <c r="B120" s="952"/>
      <c r="C120" s="925" t="s">
        <v>421</v>
      </c>
      <c r="D120" s="926"/>
      <c r="E120" s="926"/>
      <c r="F120" s="926"/>
      <c r="G120" s="926"/>
      <c r="H120" s="926"/>
      <c r="I120" s="926"/>
      <c r="J120" s="926"/>
      <c r="K120" s="926"/>
      <c r="L120" s="926"/>
      <c r="M120" s="926"/>
      <c r="N120" s="926"/>
      <c r="O120" s="926"/>
      <c r="P120" s="926"/>
      <c r="Q120" s="926"/>
      <c r="R120" s="926"/>
      <c r="S120" s="926"/>
      <c r="T120" s="926"/>
      <c r="U120" s="926"/>
      <c r="V120" s="926"/>
      <c r="W120" s="926"/>
      <c r="X120" s="926"/>
      <c r="Y120" s="926"/>
      <c r="Z120" s="927"/>
      <c r="AA120" s="961" t="s">
        <v>122</v>
      </c>
      <c r="AB120" s="962"/>
      <c r="AC120" s="962"/>
      <c r="AD120" s="962"/>
      <c r="AE120" s="963"/>
      <c r="AF120" s="964" t="s">
        <v>122</v>
      </c>
      <c r="AG120" s="962"/>
      <c r="AH120" s="962"/>
      <c r="AI120" s="962"/>
      <c r="AJ120" s="963"/>
      <c r="AK120" s="964" t="s">
        <v>122</v>
      </c>
      <c r="AL120" s="962"/>
      <c r="AM120" s="962"/>
      <c r="AN120" s="962"/>
      <c r="AO120" s="963"/>
      <c r="AP120" s="965" t="s">
        <v>122</v>
      </c>
      <c r="AQ120" s="966"/>
      <c r="AR120" s="966"/>
      <c r="AS120" s="966"/>
      <c r="AT120" s="967"/>
      <c r="AU120" s="994" t="s">
        <v>445</v>
      </c>
      <c r="AV120" s="995"/>
      <c r="AW120" s="995"/>
      <c r="AX120" s="995"/>
      <c r="AY120" s="996"/>
      <c r="AZ120" s="932" t="s">
        <v>446</v>
      </c>
      <c r="BA120" s="900"/>
      <c r="BB120" s="900"/>
      <c r="BC120" s="900"/>
      <c r="BD120" s="900"/>
      <c r="BE120" s="900"/>
      <c r="BF120" s="900"/>
      <c r="BG120" s="900"/>
      <c r="BH120" s="900"/>
      <c r="BI120" s="900"/>
      <c r="BJ120" s="900"/>
      <c r="BK120" s="900"/>
      <c r="BL120" s="900"/>
      <c r="BM120" s="900"/>
      <c r="BN120" s="900"/>
      <c r="BO120" s="900"/>
      <c r="BP120" s="901"/>
      <c r="BQ120" s="933">
        <v>25421412</v>
      </c>
      <c r="BR120" s="934"/>
      <c r="BS120" s="934"/>
      <c r="BT120" s="934"/>
      <c r="BU120" s="934"/>
      <c r="BV120" s="934">
        <v>24616904</v>
      </c>
      <c r="BW120" s="934"/>
      <c r="BX120" s="934"/>
      <c r="BY120" s="934"/>
      <c r="BZ120" s="934"/>
      <c r="CA120" s="934">
        <v>24047636</v>
      </c>
      <c r="CB120" s="934"/>
      <c r="CC120" s="934"/>
      <c r="CD120" s="934"/>
      <c r="CE120" s="934"/>
      <c r="CF120" s="947">
        <v>90</v>
      </c>
      <c r="CG120" s="948"/>
      <c r="CH120" s="948"/>
      <c r="CI120" s="948"/>
      <c r="CJ120" s="948"/>
      <c r="CK120" s="1009" t="s">
        <v>447</v>
      </c>
      <c r="CL120" s="1010"/>
      <c r="CM120" s="1010"/>
      <c r="CN120" s="1010"/>
      <c r="CO120" s="1011"/>
      <c r="CP120" s="1017" t="s">
        <v>394</v>
      </c>
      <c r="CQ120" s="1018"/>
      <c r="CR120" s="1018"/>
      <c r="CS120" s="1018"/>
      <c r="CT120" s="1018"/>
      <c r="CU120" s="1018"/>
      <c r="CV120" s="1018"/>
      <c r="CW120" s="1018"/>
      <c r="CX120" s="1018"/>
      <c r="CY120" s="1018"/>
      <c r="CZ120" s="1018"/>
      <c r="DA120" s="1018"/>
      <c r="DB120" s="1018"/>
      <c r="DC120" s="1018"/>
      <c r="DD120" s="1018"/>
      <c r="DE120" s="1018"/>
      <c r="DF120" s="1019"/>
      <c r="DG120" s="933">
        <v>6001017</v>
      </c>
      <c r="DH120" s="934"/>
      <c r="DI120" s="934"/>
      <c r="DJ120" s="934"/>
      <c r="DK120" s="934"/>
      <c r="DL120" s="934">
        <v>4149781</v>
      </c>
      <c r="DM120" s="934"/>
      <c r="DN120" s="934"/>
      <c r="DO120" s="934"/>
      <c r="DP120" s="934"/>
      <c r="DQ120" s="934">
        <v>4144112</v>
      </c>
      <c r="DR120" s="934"/>
      <c r="DS120" s="934"/>
      <c r="DT120" s="934"/>
      <c r="DU120" s="934"/>
      <c r="DV120" s="935">
        <v>15.5</v>
      </c>
      <c r="DW120" s="935"/>
      <c r="DX120" s="935"/>
      <c r="DY120" s="935"/>
      <c r="DZ120" s="936"/>
    </row>
    <row r="121" spans="1:130" s="218" customFormat="1" ht="26.25" customHeight="1" x14ac:dyDescent="0.2">
      <c r="A121" s="1060"/>
      <c r="B121" s="952"/>
      <c r="C121" s="977" t="s">
        <v>448</v>
      </c>
      <c r="D121" s="978"/>
      <c r="E121" s="978"/>
      <c r="F121" s="978"/>
      <c r="G121" s="978"/>
      <c r="H121" s="978"/>
      <c r="I121" s="978"/>
      <c r="J121" s="978"/>
      <c r="K121" s="978"/>
      <c r="L121" s="978"/>
      <c r="M121" s="978"/>
      <c r="N121" s="978"/>
      <c r="O121" s="978"/>
      <c r="P121" s="978"/>
      <c r="Q121" s="978"/>
      <c r="R121" s="978"/>
      <c r="S121" s="978"/>
      <c r="T121" s="978"/>
      <c r="U121" s="978"/>
      <c r="V121" s="978"/>
      <c r="W121" s="978"/>
      <c r="X121" s="978"/>
      <c r="Y121" s="978"/>
      <c r="Z121" s="979"/>
      <c r="AA121" s="961" t="s">
        <v>122</v>
      </c>
      <c r="AB121" s="962"/>
      <c r="AC121" s="962"/>
      <c r="AD121" s="962"/>
      <c r="AE121" s="963"/>
      <c r="AF121" s="964" t="s">
        <v>122</v>
      </c>
      <c r="AG121" s="962"/>
      <c r="AH121" s="962"/>
      <c r="AI121" s="962"/>
      <c r="AJ121" s="963"/>
      <c r="AK121" s="964">
        <v>1326579</v>
      </c>
      <c r="AL121" s="962"/>
      <c r="AM121" s="962"/>
      <c r="AN121" s="962"/>
      <c r="AO121" s="963"/>
      <c r="AP121" s="965">
        <v>5</v>
      </c>
      <c r="AQ121" s="966"/>
      <c r="AR121" s="966"/>
      <c r="AS121" s="966"/>
      <c r="AT121" s="967"/>
      <c r="AU121" s="997"/>
      <c r="AV121" s="998"/>
      <c r="AW121" s="998"/>
      <c r="AX121" s="998"/>
      <c r="AY121" s="999"/>
      <c r="AZ121" s="925" t="s">
        <v>449</v>
      </c>
      <c r="BA121" s="926"/>
      <c r="BB121" s="926"/>
      <c r="BC121" s="926"/>
      <c r="BD121" s="926"/>
      <c r="BE121" s="926"/>
      <c r="BF121" s="926"/>
      <c r="BG121" s="926"/>
      <c r="BH121" s="926"/>
      <c r="BI121" s="926"/>
      <c r="BJ121" s="926"/>
      <c r="BK121" s="926"/>
      <c r="BL121" s="926"/>
      <c r="BM121" s="926"/>
      <c r="BN121" s="926"/>
      <c r="BO121" s="926"/>
      <c r="BP121" s="927"/>
      <c r="BQ121" s="928">
        <v>2015086</v>
      </c>
      <c r="BR121" s="929"/>
      <c r="BS121" s="929"/>
      <c r="BT121" s="929"/>
      <c r="BU121" s="929"/>
      <c r="BV121" s="929">
        <v>1825121</v>
      </c>
      <c r="BW121" s="929"/>
      <c r="BX121" s="929"/>
      <c r="BY121" s="929"/>
      <c r="BZ121" s="929"/>
      <c r="CA121" s="929">
        <v>1747636</v>
      </c>
      <c r="CB121" s="929"/>
      <c r="CC121" s="929"/>
      <c r="CD121" s="929"/>
      <c r="CE121" s="929"/>
      <c r="CF121" s="923">
        <v>6.5</v>
      </c>
      <c r="CG121" s="924"/>
      <c r="CH121" s="924"/>
      <c r="CI121" s="924"/>
      <c r="CJ121" s="924"/>
      <c r="CK121" s="1012"/>
      <c r="CL121" s="1013"/>
      <c r="CM121" s="1013"/>
      <c r="CN121" s="1013"/>
      <c r="CO121" s="1014"/>
      <c r="CP121" s="1022" t="s">
        <v>388</v>
      </c>
      <c r="CQ121" s="1023"/>
      <c r="CR121" s="1023"/>
      <c r="CS121" s="1023"/>
      <c r="CT121" s="1023"/>
      <c r="CU121" s="1023"/>
      <c r="CV121" s="1023"/>
      <c r="CW121" s="1023"/>
      <c r="CX121" s="1023"/>
      <c r="CY121" s="1023"/>
      <c r="CZ121" s="1023"/>
      <c r="DA121" s="1023"/>
      <c r="DB121" s="1023"/>
      <c r="DC121" s="1023"/>
      <c r="DD121" s="1023"/>
      <c r="DE121" s="1023"/>
      <c r="DF121" s="1024"/>
      <c r="DG121" s="928">
        <v>659120</v>
      </c>
      <c r="DH121" s="929"/>
      <c r="DI121" s="929"/>
      <c r="DJ121" s="929"/>
      <c r="DK121" s="929"/>
      <c r="DL121" s="929">
        <v>1064366</v>
      </c>
      <c r="DM121" s="929"/>
      <c r="DN121" s="929"/>
      <c r="DO121" s="929"/>
      <c r="DP121" s="929"/>
      <c r="DQ121" s="929">
        <v>1311401</v>
      </c>
      <c r="DR121" s="929"/>
      <c r="DS121" s="929"/>
      <c r="DT121" s="929"/>
      <c r="DU121" s="929"/>
      <c r="DV121" s="930">
        <v>4.9000000000000004</v>
      </c>
      <c r="DW121" s="930"/>
      <c r="DX121" s="930"/>
      <c r="DY121" s="930"/>
      <c r="DZ121" s="931"/>
    </row>
    <row r="122" spans="1:130" s="218" customFormat="1" ht="26.25" customHeight="1" x14ac:dyDescent="0.2">
      <c r="A122" s="1060"/>
      <c r="B122" s="952"/>
      <c r="C122" s="925" t="s">
        <v>431</v>
      </c>
      <c r="D122" s="926"/>
      <c r="E122" s="926"/>
      <c r="F122" s="926"/>
      <c r="G122" s="926"/>
      <c r="H122" s="926"/>
      <c r="I122" s="926"/>
      <c r="J122" s="926"/>
      <c r="K122" s="926"/>
      <c r="L122" s="926"/>
      <c r="M122" s="926"/>
      <c r="N122" s="926"/>
      <c r="O122" s="926"/>
      <c r="P122" s="926"/>
      <c r="Q122" s="926"/>
      <c r="R122" s="926"/>
      <c r="S122" s="926"/>
      <c r="T122" s="926"/>
      <c r="U122" s="926"/>
      <c r="V122" s="926"/>
      <c r="W122" s="926"/>
      <c r="X122" s="926"/>
      <c r="Y122" s="926"/>
      <c r="Z122" s="927"/>
      <c r="AA122" s="961" t="s">
        <v>122</v>
      </c>
      <c r="AB122" s="962"/>
      <c r="AC122" s="962"/>
      <c r="AD122" s="962"/>
      <c r="AE122" s="963"/>
      <c r="AF122" s="964" t="s">
        <v>122</v>
      </c>
      <c r="AG122" s="962"/>
      <c r="AH122" s="962"/>
      <c r="AI122" s="962"/>
      <c r="AJ122" s="963"/>
      <c r="AK122" s="964" t="s">
        <v>122</v>
      </c>
      <c r="AL122" s="962"/>
      <c r="AM122" s="962"/>
      <c r="AN122" s="962"/>
      <c r="AO122" s="963"/>
      <c r="AP122" s="965" t="s">
        <v>122</v>
      </c>
      <c r="AQ122" s="966"/>
      <c r="AR122" s="966"/>
      <c r="AS122" s="966"/>
      <c r="AT122" s="967"/>
      <c r="AU122" s="997"/>
      <c r="AV122" s="998"/>
      <c r="AW122" s="998"/>
      <c r="AX122" s="998"/>
      <c r="AY122" s="999"/>
      <c r="AZ122" s="976" t="s">
        <v>450</v>
      </c>
      <c r="BA122" s="968"/>
      <c r="BB122" s="968"/>
      <c r="BC122" s="968"/>
      <c r="BD122" s="968"/>
      <c r="BE122" s="968"/>
      <c r="BF122" s="968"/>
      <c r="BG122" s="968"/>
      <c r="BH122" s="968"/>
      <c r="BI122" s="968"/>
      <c r="BJ122" s="968"/>
      <c r="BK122" s="968"/>
      <c r="BL122" s="968"/>
      <c r="BM122" s="968"/>
      <c r="BN122" s="968"/>
      <c r="BO122" s="968"/>
      <c r="BP122" s="969"/>
      <c r="BQ122" s="1002">
        <v>54236594</v>
      </c>
      <c r="BR122" s="1003"/>
      <c r="BS122" s="1003"/>
      <c r="BT122" s="1003"/>
      <c r="BU122" s="1003"/>
      <c r="BV122" s="1003">
        <v>50516733</v>
      </c>
      <c r="BW122" s="1003"/>
      <c r="BX122" s="1003"/>
      <c r="BY122" s="1003"/>
      <c r="BZ122" s="1003"/>
      <c r="CA122" s="1003">
        <v>47783000</v>
      </c>
      <c r="CB122" s="1003"/>
      <c r="CC122" s="1003"/>
      <c r="CD122" s="1003"/>
      <c r="CE122" s="1003"/>
      <c r="CF122" s="1020">
        <v>178.9</v>
      </c>
      <c r="CG122" s="1021"/>
      <c r="CH122" s="1021"/>
      <c r="CI122" s="1021"/>
      <c r="CJ122" s="1021"/>
      <c r="CK122" s="1012"/>
      <c r="CL122" s="1013"/>
      <c r="CM122" s="1013"/>
      <c r="CN122" s="1013"/>
      <c r="CO122" s="1014"/>
      <c r="CP122" s="1022" t="s">
        <v>393</v>
      </c>
      <c r="CQ122" s="1023"/>
      <c r="CR122" s="1023"/>
      <c r="CS122" s="1023"/>
      <c r="CT122" s="1023"/>
      <c r="CU122" s="1023"/>
      <c r="CV122" s="1023"/>
      <c r="CW122" s="1023"/>
      <c r="CX122" s="1023"/>
      <c r="CY122" s="1023"/>
      <c r="CZ122" s="1023"/>
      <c r="DA122" s="1023"/>
      <c r="DB122" s="1023"/>
      <c r="DC122" s="1023"/>
      <c r="DD122" s="1023"/>
      <c r="DE122" s="1023"/>
      <c r="DF122" s="1024"/>
      <c r="DG122" s="928">
        <v>878595</v>
      </c>
      <c r="DH122" s="929"/>
      <c r="DI122" s="929"/>
      <c r="DJ122" s="929"/>
      <c r="DK122" s="929"/>
      <c r="DL122" s="929">
        <v>726459</v>
      </c>
      <c r="DM122" s="929"/>
      <c r="DN122" s="929"/>
      <c r="DO122" s="929"/>
      <c r="DP122" s="929"/>
      <c r="DQ122" s="929">
        <v>521032</v>
      </c>
      <c r="DR122" s="929"/>
      <c r="DS122" s="929"/>
      <c r="DT122" s="929"/>
      <c r="DU122" s="929"/>
      <c r="DV122" s="930">
        <v>2</v>
      </c>
      <c r="DW122" s="930"/>
      <c r="DX122" s="930"/>
      <c r="DY122" s="930"/>
      <c r="DZ122" s="931"/>
    </row>
    <row r="123" spans="1:130" s="218" customFormat="1" ht="26.25" customHeight="1" x14ac:dyDescent="0.2">
      <c r="A123" s="1060"/>
      <c r="B123" s="952"/>
      <c r="C123" s="925" t="s">
        <v>437</v>
      </c>
      <c r="D123" s="926"/>
      <c r="E123" s="926"/>
      <c r="F123" s="926"/>
      <c r="G123" s="926"/>
      <c r="H123" s="926"/>
      <c r="I123" s="926"/>
      <c r="J123" s="926"/>
      <c r="K123" s="926"/>
      <c r="L123" s="926"/>
      <c r="M123" s="926"/>
      <c r="N123" s="926"/>
      <c r="O123" s="926"/>
      <c r="P123" s="926"/>
      <c r="Q123" s="926"/>
      <c r="R123" s="926"/>
      <c r="S123" s="926"/>
      <c r="T123" s="926"/>
      <c r="U123" s="926"/>
      <c r="V123" s="926"/>
      <c r="W123" s="926"/>
      <c r="X123" s="926"/>
      <c r="Y123" s="926"/>
      <c r="Z123" s="927"/>
      <c r="AA123" s="961" t="s">
        <v>122</v>
      </c>
      <c r="AB123" s="962"/>
      <c r="AC123" s="962"/>
      <c r="AD123" s="962"/>
      <c r="AE123" s="963"/>
      <c r="AF123" s="964" t="s">
        <v>122</v>
      </c>
      <c r="AG123" s="962"/>
      <c r="AH123" s="962"/>
      <c r="AI123" s="962"/>
      <c r="AJ123" s="963"/>
      <c r="AK123" s="964" t="s">
        <v>122</v>
      </c>
      <c r="AL123" s="962"/>
      <c r="AM123" s="962"/>
      <c r="AN123" s="962"/>
      <c r="AO123" s="963"/>
      <c r="AP123" s="965" t="s">
        <v>122</v>
      </c>
      <c r="AQ123" s="966"/>
      <c r="AR123" s="966"/>
      <c r="AS123" s="966"/>
      <c r="AT123" s="967"/>
      <c r="AU123" s="1000"/>
      <c r="AV123" s="1001"/>
      <c r="AW123" s="1001"/>
      <c r="AX123" s="1001"/>
      <c r="AY123" s="1001"/>
      <c r="AZ123" s="239" t="s">
        <v>177</v>
      </c>
      <c r="BA123" s="239"/>
      <c r="BB123" s="239"/>
      <c r="BC123" s="239"/>
      <c r="BD123" s="239"/>
      <c r="BE123" s="239"/>
      <c r="BF123" s="239"/>
      <c r="BG123" s="239"/>
      <c r="BH123" s="239"/>
      <c r="BI123" s="239"/>
      <c r="BJ123" s="239"/>
      <c r="BK123" s="239"/>
      <c r="BL123" s="239"/>
      <c r="BM123" s="239"/>
      <c r="BN123" s="239"/>
      <c r="BO123" s="980" t="s">
        <v>451</v>
      </c>
      <c r="BP123" s="1008"/>
      <c r="BQ123" s="1066">
        <v>81673092</v>
      </c>
      <c r="BR123" s="1067"/>
      <c r="BS123" s="1067"/>
      <c r="BT123" s="1067"/>
      <c r="BU123" s="1067"/>
      <c r="BV123" s="1067">
        <v>76958758</v>
      </c>
      <c r="BW123" s="1067"/>
      <c r="BX123" s="1067"/>
      <c r="BY123" s="1067"/>
      <c r="BZ123" s="1067"/>
      <c r="CA123" s="1067">
        <v>73578272</v>
      </c>
      <c r="CB123" s="1067"/>
      <c r="CC123" s="1067"/>
      <c r="CD123" s="1067"/>
      <c r="CE123" s="1067"/>
      <c r="CF123" s="1004"/>
      <c r="CG123" s="1005"/>
      <c r="CH123" s="1005"/>
      <c r="CI123" s="1005"/>
      <c r="CJ123" s="1006"/>
      <c r="CK123" s="1012"/>
      <c r="CL123" s="1013"/>
      <c r="CM123" s="1013"/>
      <c r="CN123" s="1013"/>
      <c r="CO123" s="1014"/>
      <c r="CP123" s="1022" t="s">
        <v>391</v>
      </c>
      <c r="CQ123" s="1023"/>
      <c r="CR123" s="1023"/>
      <c r="CS123" s="1023"/>
      <c r="CT123" s="1023"/>
      <c r="CU123" s="1023"/>
      <c r="CV123" s="1023"/>
      <c r="CW123" s="1023"/>
      <c r="CX123" s="1023"/>
      <c r="CY123" s="1023"/>
      <c r="CZ123" s="1023"/>
      <c r="DA123" s="1023"/>
      <c r="DB123" s="1023"/>
      <c r="DC123" s="1023"/>
      <c r="DD123" s="1023"/>
      <c r="DE123" s="1023"/>
      <c r="DF123" s="1024"/>
      <c r="DG123" s="961">
        <v>384541</v>
      </c>
      <c r="DH123" s="962"/>
      <c r="DI123" s="962"/>
      <c r="DJ123" s="962"/>
      <c r="DK123" s="963"/>
      <c r="DL123" s="964">
        <v>358957</v>
      </c>
      <c r="DM123" s="962"/>
      <c r="DN123" s="962"/>
      <c r="DO123" s="962"/>
      <c r="DP123" s="963"/>
      <c r="DQ123" s="964">
        <v>349657</v>
      </c>
      <c r="DR123" s="962"/>
      <c r="DS123" s="962"/>
      <c r="DT123" s="962"/>
      <c r="DU123" s="963"/>
      <c r="DV123" s="965">
        <v>1.3</v>
      </c>
      <c r="DW123" s="966"/>
      <c r="DX123" s="966"/>
      <c r="DY123" s="966"/>
      <c r="DZ123" s="967"/>
    </row>
    <row r="124" spans="1:130" s="218" customFormat="1" ht="26.25" customHeight="1" thickBot="1" x14ac:dyDescent="0.25">
      <c r="A124" s="1060"/>
      <c r="B124" s="952"/>
      <c r="C124" s="925" t="s">
        <v>440</v>
      </c>
      <c r="D124" s="926"/>
      <c r="E124" s="926"/>
      <c r="F124" s="926"/>
      <c r="G124" s="926"/>
      <c r="H124" s="926"/>
      <c r="I124" s="926"/>
      <c r="J124" s="926"/>
      <c r="K124" s="926"/>
      <c r="L124" s="926"/>
      <c r="M124" s="926"/>
      <c r="N124" s="926"/>
      <c r="O124" s="926"/>
      <c r="P124" s="926"/>
      <c r="Q124" s="926"/>
      <c r="R124" s="926"/>
      <c r="S124" s="926"/>
      <c r="T124" s="926"/>
      <c r="U124" s="926"/>
      <c r="V124" s="926"/>
      <c r="W124" s="926"/>
      <c r="X124" s="926"/>
      <c r="Y124" s="926"/>
      <c r="Z124" s="927"/>
      <c r="AA124" s="961" t="s">
        <v>122</v>
      </c>
      <c r="AB124" s="962"/>
      <c r="AC124" s="962"/>
      <c r="AD124" s="962"/>
      <c r="AE124" s="963"/>
      <c r="AF124" s="964" t="s">
        <v>122</v>
      </c>
      <c r="AG124" s="962"/>
      <c r="AH124" s="962"/>
      <c r="AI124" s="962"/>
      <c r="AJ124" s="963"/>
      <c r="AK124" s="964" t="s">
        <v>122</v>
      </c>
      <c r="AL124" s="962"/>
      <c r="AM124" s="962"/>
      <c r="AN124" s="962"/>
      <c r="AO124" s="963"/>
      <c r="AP124" s="965" t="s">
        <v>122</v>
      </c>
      <c r="AQ124" s="966"/>
      <c r="AR124" s="966"/>
      <c r="AS124" s="966"/>
      <c r="AT124" s="967"/>
      <c r="AU124" s="1062" t="s">
        <v>452</v>
      </c>
      <c r="AV124" s="1063"/>
      <c r="AW124" s="1063"/>
      <c r="AX124" s="1063"/>
      <c r="AY124" s="1063"/>
      <c r="AZ124" s="1063"/>
      <c r="BA124" s="1063"/>
      <c r="BB124" s="1063"/>
      <c r="BC124" s="1063"/>
      <c r="BD124" s="1063"/>
      <c r="BE124" s="1063"/>
      <c r="BF124" s="1063"/>
      <c r="BG124" s="1063"/>
      <c r="BH124" s="1063"/>
      <c r="BI124" s="1063"/>
      <c r="BJ124" s="1063"/>
      <c r="BK124" s="1063"/>
      <c r="BL124" s="1063"/>
      <c r="BM124" s="1063"/>
      <c r="BN124" s="1063"/>
      <c r="BO124" s="1063"/>
      <c r="BP124" s="1064"/>
      <c r="BQ124" s="1065" t="s">
        <v>122</v>
      </c>
      <c r="BR124" s="1030"/>
      <c r="BS124" s="1030"/>
      <c r="BT124" s="1030"/>
      <c r="BU124" s="1030"/>
      <c r="BV124" s="1030" t="s">
        <v>122</v>
      </c>
      <c r="BW124" s="1030"/>
      <c r="BX124" s="1030"/>
      <c r="BY124" s="1030"/>
      <c r="BZ124" s="1030"/>
      <c r="CA124" s="1030" t="s">
        <v>122</v>
      </c>
      <c r="CB124" s="1030"/>
      <c r="CC124" s="1030"/>
      <c r="CD124" s="1030"/>
      <c r="CE124" s="1030"/>
      <c r="CF124" s="1031"/>
      <c r="CG124" s="1032"/>
      <c r="CH124" s="1032"/>
      <c r="CI124" s="1032"/>
      <c r="CJ124" s="1033"/>
      <c r="CK124" s="1015"/>
      <c r="CL124" s="1015"/>
      <c r="CM124" s="1015"/>
      <c r="CN124" s="1015"/>
      <c r="CO124" s="1016"/>
      <c r="CP124" s="1022" t="s">
        <v>453</v>
      </c>
      <c r="CQ124" s="1023"/>
      <c r="CR124" s="1023"/>
      <c r="CS124" s="1023"/>
      <c r="CT124" s="1023"/>
      <c r="CU124" s="1023"/>
      <c r="CV124" s="1023"/>
      <c r="CW124" s="1023"/>
      <c r="CX124" s="1023"/>
      <c r="CY124" s="1023"/>
      <c r="CZ124" s="1023"/>
      <c r="DA124" s="1023"/>
      <c r="DB124" s="1023"/>
      <c r="DC124" s="1023"/>
      <c r="DD124" s="1023"/>
      <c r="DE124" s="1023"/>
      <c r="DF124" s="1024"/>
      <c r="DG124" s="1007">
        <v>2931939</v>
      </c>
      <c r="DH124" s="989"/>
      <c r="DI124" s="989"/>
      <c r="DJ124" s="989"/>
      <c r="DK124" s="990"/>
      <c r="DL124" s="988">
        <v>2589292</v>
      </c>
      <c r="DM124" s="989"/>
      <c r="DN124" s="989"/>
      <c r="DO124" s="989"/>
      <c r="DP124" s="990"/>
      <c r="DQ124" s="988" t="s">
        <v>122</v>
      </c>
      <c r="DR124" s="989"/>
      <c r="DS124" s="989"/>
      <c r="DT124" s="989"/>
      <c r="DU124" s="990"/>
      <c r="DV124" s="991" t="s">
        <v>122</v>
      </c>
      <c r="DW124" s="992"/>
      <c r="DX124" s="992"/>
      <c r="DY124" s="992"/>
      <c r="DZ124" s="993"/>
    </row>
    <row r="125" spans="1:130" s="218" customFormat="1" ht="26.25" customHeight="1" x14ac:dyDescent="0.2">
      <c r="A125" s="1060"/>
      <c r="B125" s="952"/>
      <c r="C125" s="925" t="s">
        <v>442</v>
      </c>
      <c r="D125" s="926"/>
      <c r="E125" s="926"/>
      <c r="F125" s="926"/>
      <c r="G125" s="926"/>
      <c r="H125" s="926"/>
      <c r="I125" s="926"/>
      <c r="J125" s="926"/>
      <c r="K125" s="926"/>
      <c r="L125" s="926"/>
      <c r="M125" s="926"/>
      <c r="N125" s="926"/>
      <c r="O125" s="926"/>
      <c r="P125" s="926"/>
      <c r="Q125" s="926"/>
      <c r="R125" s="926"/>
      <c r="S125" s="926"/>
      <c r="T125" s="926"/>
      <c r="U125" s="926"/>
      <c r="V125" s="926"/>
      <c r="W125" s="926"/>
      <c r="X125" s="926"/>
      <c r="Y125" s="926"/>
      <c r="Z125" s="927"/>
      <c r="AA125" s="961" t="s">
        <v>122</v>
      </c>
      <c r="AB125" s="962"/>
      <c r="AC125" s="962"/>
      <c r="AD125" s="962"/>
      <c r="AE125" s="963"/>
      <c r="AF125" s="964" t="s">
        <v>122</v>
      </c>
      <c r="AG125" s="962"/>
      <c r="AH125" s="962"/>
      <c r="AI125" s="962"/>
      <c r="AJ125" s="963"/>
      <c r="AK125" s="964" t="s">
        <v>122</v>
      </c>
      <c r="AL125" s="962"/>
      <c r="AM125" s="962"/>
      <c r="AN125" s="962"/>
      <c r="AO125" s="963"/>
      <c r="AP125" s="965" t="s">
        <v>122</v>
      </c>
      <c r="AQ125" s="966"/>
      <c r="AR125" s="966"/>
      <c r="AS125" s="966"/>
      <c r="AT125" s="967"/>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5" t="s">
        <v>454</v>
      </c>
      <c r="CL125" s="1010"/>
      <c r="CM125" s="1010"/>
      <c r="CN125" s="1010"/>
      <c r="CO125" s="1011"/>
      <c r="CP125" s="932" t="s">
        <v>455</v>
      </c>
      <c r="CQ125" s="900"/>
      <c r="CR125" s="900"/>
      <c r="CS125" s="900"/>
      <c r="CT125" s="900"/>
      <c r="CU125" s="900"/>
      <c r="CV125" s="900"/>
      <c r="CW125" s="900"/>
      <c r="CX125" s="900"/>
      <c r="CY125" s="900"/>
      <c r="CZ125" s="900"/>
      <c r="DA125" s="900"/>
      <c r="DB125" s="900"/>
      <c r="DC125" s="900"/>
      <c r="DD125" s="900"/>
      <c r="DE125" s="900"/>
      <c r="DF125" s="901"/>
      <c r="DG125" s="933" t="s">
        <v>122</v>
      </c>
      <c r="DH125" s="934"/>
      <c r="DI125" s="934"/>
      <c r="DJ125" s="934"/>
      <c r="DK125" s="934"/>
      <c r="DL125" s="934" t="s">
        <v>122</v>
      </c>
      <c r="DM125" s="934"/>
      <c r="DN125" s="934"/>
      <c r="DO125" s="934"/>
      <c r="DP125" s="934"/>
      <c r="DQ125" s="934" t="s">
        <v>122</v>
      </c>
      <c r="DR125" s="934"/>
      <c r="DS125" s="934"/>
      <c r="DT125" s="934"/>
      <c r="DU125" s="934"/>
      <c r="DV125" s="935" t="s">
        <v>122</v>
      </c>
      <c r="DW125" s="935"/>
      <c r="DX125" s="935"/>
      <c r="DY125" s="935"/>
      <c r="DZ125" s="936"/>
    </row>
    <row r="126" spans="1:130" s="218" customFormat="1" ht="26.25" customHeight="1" thickBot="1" x14ac:dyDescent="0.25">
      <c r="A126" s="1060"/>
      <c r="B126" s="952"/>
      <c r="C126" s="925" t="s">
        <v>444</v>
      </c>
      <c r="D126" s="926"/>
      <c r="E126" s="926"/>
      <c r="F126" s="926"/>
      <c r="G126" s="926"/>
      <c r="H126" s="926"/>
      <c r="I126" s="926"/>
      <c r="J126" s="926"/>
      <c r="K126" s="926"/>
      <c r="L126" s="926"/>
      <c r="M126" s="926"/>
      <c r="N126" s="926"/>
      <c r="O126" s="926"/>
      <c r="P126" s="926"/>
      <c r="Q126" s="926"/>
      <c r="R126" s="926"/>
      <c r="S126" s="926"/>
      <c r="T126" s="926"/>
      <c r="U126" s="926"/>
      <c r="V126" s="926"/>
      <c r="W126" s="926"/>
      <c r="X126" s="926"/>
      <c r="Y126" s="926"/>
      <c r="Z126" s="927"/>
      <c r="AA126" s="961">
        <v>7095</v>
      </c>
      <c r="AB126" s="962"/>
      <c r="AC126" s="962"/>
      <c r="AD126" s="962"/>
      <c r="AE126" s="963"/>
      <c r="AF126" s="964">
        <v>2500</v>
      </c>
      <c r="AG126" s="962"/>
      <c r="AH126" s="962"/>
      <c r="AI126" s="962"/>
      <c r="AJ126" s="963"/>
      <c r="AK126" s="964">
        <v>2500</v>
      </c>
      <c r="AL126" s="962"/>
      <c r="AM126" s="962"/>
      <c r="AN126" s="962"/>
      <c r="AO126" s="963"/>
      <c r="AP126" s="965">
        <v>0</v>
      </c>
      <c r="AQ126" s="966"/>
      <c r="AR126" s="966"/>
      <c r="AS126" s="966"/>
      <c r="AT126" s="967"/>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6"/>
      <c r="CL126" s="1013"/>
      <c r="CM126" s="1013"/>
      <c r="CN126" s="1013"/>
      <c r="CO126" s="1014"/>
      <c r="CP126" s="925" t="s">
        <v>456</v>
      </c>
      <c r="CQ126" s="926"/>
      <c r="CR126" s="926"/>
      <c r="CS126" s="926"/>
      <c r="CT126" s="926"/>
      <c r="CU126" s="926"/>
      <c r="CV126" s="926"/>
      <c r="CW126" s="926"/>
      <c r="CX126" s="926"/>
      <c r="CY126" s="926"/>
      <c r="CZ126" s="926"/>
      <c r="DA126" s="926"/>
      <c r="DB126" s="926"/>
      <c r="DC126" s="926"/>
      <c r="DD126" s="926"/>
      <c r="DE126" s="926"/>
      <c r="DF126" s="927"/>
      <c r="DG126" s="928" t="s">
        <v>122</v>
      </c>
      <c r="DH126" s="929"/>
      <c r="DI126" s="929"/>
      <c r="DJ126" s="929"/>
      <c r="DK126" s="929"/>
      <c r="DL126" s="929" t="s">
        <v>122</v>
      </c>
      <c r="DM126" s="929"/>
      <c r="DN126" s="929"/>
      <c r="DO126" s="929"/>
      <c r="DP126" s="929"/>
      <c r="DQ126" s="929" t="s">
        <v>122</v>
      </c>
      <c r="DR126" s="929"/>
      <c r="DS126" s="929"/>
      <c r="DT126" s="929"/>
      <c r="DU126" s="929"/>
      <c r="DV126" s="930" t="s">
        <v>122</v>
      </c>
      <c r="DW126" s="930"/>
      <c r="DX126" s="930"/>
      <c r="DY126" s="930"/>
      <c r="DZ126" s="931"/>
    </row>
    <row r="127" spans="1:130" s="218" customFormat="1" ht="26.25" customHeight="1" x14ac:dyDescent="0.2">
      <c r="A127" s="1061"/>
      <c r="B127" s="954"/>
      <c r="C127" s="976" t="s">
        <v>457</v>
      </c>
      <c r="D127" s="968"/>
      <c r="E127" s="968"/>
      <c r="F127" s="968"/>
      <c r="G127" s="968"/>
      <c r="H127" s="968"/>
      <c r="I127" s="968"/>
      <c r="J127" s="968"/>
      <c r="K127" s="968"/>
      <c r="L127" s="968"/>
      <c r="M127" s="968"/>
      <c r="N127" s="968"/>
      <c r="O127" s="968"/>
      <c r="P127" s="968"/>
      <c r="Q127" s="968"/>
      <c r="R127" s="968"/>
      <c r="S127" s="968"/>
      <c r="T127" s="968"/>
      <c r="U127" s="968"/>
      <c r="V127" s="968"/>
      <c r="W127" s="968"/>
      <c r="X127" s="968"/>
      <c r="Y127" s="968"/>
      <c r="Z127" s="969"/>
      <c r="AA127" s="961">
        <v>51</v>
      </c>
      <c r="AB127" s="962"/>
      <c r="AC127" s="962"/>
      <c r="AD127" s="962"/>
      <c r="AE127" s="963"/>
      <c r="AF127" s="964" t="s">
        <v>122</v>
      </c>
      <c r="AG127" s="962"/>
      <c r="AH127" s="962"/>
      <c r="AI127" s="962"/>
      <c r="AJ127" s="963"/>
      <c r="AK127" s="964" t="s">
        <v>122</v>
      </c>
      <c r="AL127" s="962"/>
      <c r="AM127" s="962"/>
      <c r="AN127" s="962"/>
      <c r="AO127" s="963"/>
      <c r="AP127" s="965" t="s">
        <v>122</v>
      </c>
      <c r="AQ127" s="966"/>
      <c r="AR127" s="966"/>
      <c r="AS127" s="966"/>
      <c r="AT127" s="967"/>
      <c r="AU127" s="220"/>
      <c r="AV127" s="220"/>
      <c r="AW127" s="220"/>
      <c r="AX127" s="1034" t="s">
        <v>458</v>
      </c>
      <c r="AY127" s="1035"/>
      <c r="AZ127" s="1035"/>
      <c r="BA127" s="1035"/>
      <c r="BB127" s="1035"/>
      <c r="BC127" s="1035"/>
      <c r="BD127" s="1035"/>
      <c r="BE127" s="1036"/>
      <c r="BF127" s="1037" t="s">
        <v>459</v>
      </c>
      <c r="BG127" s="1035"/>
      <c r="BH127" s="1035"/>
      <c r="BI127" s="1035"/>
      <c r="BJ127" s="1035"/>
      <c r="BK127" s="1035"/>
      <c r="BL127" s="1036"/>
      <c r="BM127" s="1037" t="s">
        <v>460</v>
      </c>
      <c r="BN127" s="1035"/>
      <c r="BO127" s="1035"/>
      <c r="BP127" s="1035"/>
      <c r="BQ127" s="1035"/>
      <c r="BR127" s="1035"/>
      <c r="BS127" s="1036"/>
      <c r="BT127" s="1037" t="s">
        <v>461</v>
      </c>
      <c r="BU127" s="1035"/>
      <c r="BV127" s="1035"/>
      <c r="BW127" s="1035"/>
      <c r="BX127" s="1035"/>
      <c r="BY127" s="1035"/>
      <c r="BZ127" s="1058"/>
      <c r="CA127" s="220"/>
      <c r="CB127" s="220"/>
      <c r="CC127" s="220"/>
      <c r="CD127" s="243"/>
      <c r="CE127" s="243"/>
      <c r="CF127" s="243"/>
      <c r="CG127" s="220"/>
      <c r="CH127" s="220"/>
      <c r="CI127" s="220"/>
      <c r="CJ127" s="242"/>
      <c r="CK127" s="1026"/>
      <c r="CL127" s="1013"/>
      <c r="CM127" s="1013"/>
      <c r="CN127" s="1013"/>
      <c r="CO127" s="1014"/>
      <c r="CP127" s="925" t="s">
        <v>462</v>
      </c>
      <c r="CQ127" s="926"/>
      <c r="CR127" s="926"/>
      <c r="CS127" s="926"/>
      <c r="CT127" s="926"/>
      <c r="CU127" s="926"/>
      <c r="CV127" s="926"/>
      <c r="CW127" s="926"/>
      <c r="CX127" s="926"/>
      <c r="CY127" s="926"/>
      <c r="CZ127" s="926"/>
      <c r="DA127" s="926"/>
      <c r="DB127" s="926"/>
      <c r="DC127" s="926"/>
      <c r="DD127" s="926"/>
      <c r="DE127" s="926"/>
      <c r="DF127" s="927"/>
      <c r="DG127" s="928" t="s">
        <v>122</v>
      </c>
      <c r="DH127" s="929"/>
      <c r="DI127" s="929"/>
      <c r="DJ127" s="929"/>
      <c r="DK127" s="929"/>
      <c r="DL127" s="929" t="s">
        <v>122</v>
      </c>
      <c r="DM127" s="929"/>
      <c r="DN127" s="929"/>
      <c r="DO127" s="929"/>
      <c r="DP127" s="929"/>
      <c r="DQ127" s="929" t="s">
        <v>122</v>
      </c>
      <c r="DR127" s="929"/>
      <c r="DS127" s="929"/>
      <c r="DT127" s="929"/>
      <c r="DU127" s="929"/>
      <c r="DV127" s="930" t="s">
        <v>122</v>
      </c>
      <c r="DW127" s="930"/>
      <c r="DX127" s="930"/>
      <c r="DY127" s="930"/>
      <c r="DZ127" s="931"/>
    </row>
    <row r="128" spans="1:130" s="218" customFormat="1" ht="26.25" customHeight="1" thickBot="1" x14ac:dyDescent="0.25">
      <c r="A128" s="1044" t="s">
        <v>463</v>
      </c>
      <c r="B128" s="1045"/>
      <c r="C128" s="1045"/>
      <c r="D128" s="1045"/>
      <c r="E128" s="1045"/>
      <c r="F128" s="1045"/>
      <c r="G128" s="1045"/>
      <c r="H128" s="1045"/>
      <c r="I128" s="1045"/>
      <c r="J128" s="1045"/>
      <c r="K128" s="1045"/>
      <c r="L128" s="1045"/>
      <c r="M128" s="1045"/>
      <c r="N128" s="1045"/>
      <c r="O128" s="1045"/>
      <c r="P128" s="1045"/>
      <c r="Q128" s="1045"/>
      <c r="R128" s="1045"/>
      <c r="S128" s="1045"/>
      <c r="T128" s="1045"/>
      <c r="U128" s="1045"/>
      <c r="V128" s="1045"/>
      <c r="W128" s="1046" t="s">
        <v>464</v>
      </c>
      <c r="X128" s="1046"/>
      <c r="Y128" s="1046"/>
      <c r="Z128" s="1047"/>
      <c r="AA128" s="1048">
        <v>181840</v>
      </c>
      <c r="AB128" s="1049"/>
      <c r="AC128" s="1049"/>
      <c r="AD128" s="1049"/>
      <c r="AE128" s="1050"/>
      <c r="AF128" s="1051">
        <v>211719</v>
      </c>
      <c r="AG128" s="1049"/>
      <c r="AH128" s="1049"/>
      <c r="AI128" s="1049"/>
      <c r="AJ128" s="1050"/>
      <c r="AK128" s="1051">
        <v>219687</v>
      </c>
      <c r="AL128" s="1049"/>
      <c r="AM128" s="1049"/>
      <c r="AN128" s="1049"/>
      <c r="AO128" s="1050"/>
      <c r="AP128" s="1052"/>
      <c r="AQ128" s="1053"/>
      <c r="AR128" s="1053"/>
      <c r="AS128" s="1053"/>
      <c r="AT128" s="1054"/>
      <c r="AU128" s="220"/>
      <c r="AV128" s="220"/>
      <c r="AW128" s="220"/>
      <c r="AX128" s="899" t="s">
        <v>465</v>
      </c>
      <c r="AY128" s="900"/>
      <c r="AZ128" s="900"/>
      <c r="BA128" s="900"/>
      <c r="BB128" s="900"/>
      <c r="BC128" s="900"/>
      <c r="BD128" s="900"/>
      <c r="BE128" s="901"/>
      <c r="BF128" s="1055" t="s">
        <v>122</v>
      </c>
      <c r="BG128" s="1056"/>
      <c r="BH128" s="1056"/>
      <c r="BI128" s="1056"/>
      <c r="BJ128" s="1056"/>
      <c r="BK128" s="1056"/>
      <c r="BL128" s="1057"/>
      <c r="BM128" s="1055">
        <v>11.71</v>
      </c>
      <c r="BN128" s="1056"/>
      <c r="BO128" s="1056"/>
      <c r="BP128" s="1056"/>
      <c r="BQ128" s="1056"/>
      <c r="BR128" s="1056"/>
      <c r="BS128" s="1057"/>
      <c r="BT128" s="1055">
        <v>20</v>
      </c>
      <c r="BU128" s="1056"/>
      <c r="BV128" s="1056"/>
      <c r="BW128" s="1056"/>
      <c r="BX128" s="1056"/>
      <c r="BY128" s="1056"/>
      <c r="BZ128" s="1079"/>
      <c r="CA128" s="243"/>
      <c r="CB128" s="243"/>
      <c r="CC128" s="243"/>
      <c r="CD128" s="243"/>
      <c r="CE128" s="243"/>
      <c r="CF128" s="243"/>
      <c r="CG128" s="220"/>
      <c r="CH128" s="220"/>
      <c r="CI128" s="220"/>
      <c r="CJ128" s="242"/>
      <c r="CK128" s="1027"/>
      <c r="CL128" s="1028"/>
      <c r="CM128" s="1028"/>
      <c r="CN128" s="1028"/>
      <c r="CO128" s="1029"/>
      <c r="CP128" s="1038" t="s">
        <v>466</v>
      </c>
      <c r="CQ128" s="726"/>
      <c r="CR128" s="726"/>
      <c r="CS128" s="726"/>
      <c r="CT128" s="726"/>
      <c r="CU128" s="726"/>
      <c r="CV128" s="726"/>
      <c r="CW128" s="726"/>
      <c r="CX128" s="726"/>
      <c r="CY128" s="726"/>
      <c r="CZ128" s="726"/>
      <c r="DA128" s="726"/>
      <c r="DB128" s="726"/>
      <c r="DC128" s="726"/>
      <c r="DD128" s="726"/>
      <c r="DE128" s="726"/>
      <c r="DF128" s="1039"/>
      <c r="DG128" s="1040">
        <v>155000</v>
      </c>
      <c r="DH128" s="1041"/>
      <c r="DI128" s="1041"/>
      <c r="DJ128" s="1041"/>
      <c r="DK128" s="1041"/>
      <c r="DL128" s="1041">
        <v>155577</v>
      </c>
      <c r="DM128" s="1041"/>
      <c r="DN128" s="1041"/>
      <c r="DO128" s="1041"/>
      <c r="DP128" s="1041"/>
      <c r="DQ128" s="1041">
        <v>155000</v>
      </c>
      <c r="DR128" s="1041"/>
      <c r="DS128" s="1041"/>
      <c r="DT128" s="1041"/>
      <c r="DU128" s="1041"/>
      <c r="DV128" s="1042">
        <v>0.6</v>
      </c>
      <c r="DW128" s="1042"/>
      <c r="DX128" s="1042"/>
      <c r="DY128" s="1042"/>
      <c r="DZ128" s="1043"/>
    </row>
    <row r="129" spans="1:131" s="218" customFormat="1" ht="26.25" customHeight="1" x14ac:dyDescent="0.2">
      <c r="A129" s="937" t="s">
        <v>102</v>
      </c>
      <c r="B129" s="938"/>
      <c r="C129" s="938"/>
      <c r="D129" s="938"/>
      <c r="E129" s="938"/>
      <c r="F129" s="938"/>
      <c r="G129" s="938"/>
      <c r="H129" s="938"/>
      <c r="I129" s="938"/>
      <c r="J129" s="938"/>
      <c r="K129" s="938"/>
      <c r="L129" s="938"/>
      <c r="M129" s="938"/>
      <c r="N129" s="938"/>
      <c r="O129" s="938"/>
      <c r="P129" s="938"/>
      <c r="Q129" s="938"/>
      <c r="R129" s="938"/>
      <c r="S129" s="938"/>
      <c r="T129" s="938"/>
      <c r="U129" s="938"/>
      <c r="V129" s="938"/>
      <c r="W129" s="1073" t="s">
        <v>467</v>
      </c>
      <c r="X129" s="1074"/>
      <c r="Y129" s="1074"/>
      <c r="Z129" s="1075"/>
      <c r="AA129" s="961">
        <v>31140241</v>
      </c>
      <c r="AB129" s="962"/>
      <c r="AC129" s="962"/>
      <c r="AD129" s="962"/>
      <c r="AE129" s="963"/>
      <c r="AF129" s="964">
        <v>31544854</v>
      </c>
      <c r="AG129" s="962"/>
      <c r="AH129" s="962"/>
      <c r="AI129" s="962"/>
      <c r="AJ129" s="963"/>
      <c r="AK129" s="964">
        <v>32100795</v>
      </c>
      <c r="AL129" s="962"/>
      <c r="AM129" s="962"/>
      <c r="AN129" s="962"/>
      <c r="AO129" s="963"/>
      <c r="AP129" s="1076"/>
      <c r="AQ129" s="1077"/>
      <c r="AR129" s="1077"/>
      <c r="AS129" s="1077"/>
      <c r="AT129" s="1078"/>
      <c r="AU129" s="221"/>
      <c r="AV129" s="221"/>
      <c r="AW129" s="221"/>
      <c r="AX129" s="1068" t="s">
        <v>468</v>
      </c>
      <c r="AY129" s="926"/>
      <c r="AZ129" s="926"/>
      <c r="BA129" s="926"/>
      <c r="BB129" s="926"/>
      <c r="BC129" s="926"/>
      <c r="BD129" s="926"/>
      <c r="BE129" s="927"/>
      <c r="BF129" s="1069" t="s">
        <v>122</v>
      </c>
      <c r="BG129" s="1070"/>
      <c r="BH129" s="1070"/>
      <c r="BI129" s="1070"/>
      <c r="BJ129" s="1070"/>
      <c r="BK129" s="1070"/>
      <c r="BL129" s="1071"/>
      <c r="BM129" s="1069">
        <v>16.71</v>
      </c>
      <c r="BN129" s="1070"/>
      <c r="BO129" s="1070"/>
      <c r="BP129" s="1070"/>
      <c r="BQ129" s="1070"/>
      <c r="BR129" s="1070"/>
      <c r="BS129" s="1071"/>
      <c r="BT129" s="1069">
        <v>30</v>
      </c>
      <c r="BU129" s="1070"/>
      <c r="BV129" s="1070"/>
      <c r="BW129" s="1070"/>
      <c r="BX129" s="1070"/>
      <c r="BY129" s="1070"/>
      <c r="BZ129" s="1072"/>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7" t="s">
        <v>469</v>
      </c>
      <c r="B130" s="938"/>
      <c r="C130" s="938"/>
      <c r="D130" s="938"/>
      <c r="E130" s="938"/>
      <c r="F130" s="938"/>
      <c r="G130" s="938"/>
      <c r="H130" s="938"/>
      <c r="I130" s="938"/>
      <c r="J130" s="938"/>
      <c r="K130" s="938"/>
      <c r="L130" s="938"/>
      <c r="M130" s="938"/>
      <c r="N130" s="938"/>
      <c r="O130" s="938"/>
      <c r="P130" s="938"/>
      <c r="Q130" s="938"/>
      <c r="R130" s="938"/>
      <c r="S130" s="938"/>
      <c r="T130" s="938"/>
      <c r="U130" s="938"/>
      <c r="V130" s="938"/>
      <c r="W130" s="1073" t="s">
        <v>470</v>
      </c>
      <c r="X130" s="1074"/>
      <c r="Y130" s="1074"/>
      <c r="Z130" s="1075"/>
      <c r="AA130" s="961">
        <v>5726923</v>
      </c>
      <c r="AB130" s="962"/>
      <c r="AC130" s="962"/>
      <c r="AD130" s="962"/>
      <c r="AE130" s="963"/>
      <c r="AF130" s="964">
        <v>5454321</v>
      </c>
      <c r="AG130" s="962"/>
      <c r="AH130" s="962"/>
      <c r="AI130" s="962"/>
      <c r="AJ130" s="963"/>
      <c r="AK130" s="964">
        <v>5386928</v>
      </c>
      <c r="AL130" s="962"/>
      <c r="AM130" s="962"/>
      <c r="AN130" s="962"/>
      <c r="AO130" s="963"/>
      <c r="AP130" s="1076"/>
      <c r="AQ130" s="1077"/>
      <c r="AR130" s="1077"/>
      <c r="AS130" s="1077"/>
      <c r="AT130" s="1078"/>
      <c r="AU130" s="221"/>
      <c r="AV130" s="221"/>
      <c r="AW130" s="221"/>
      <c r="AX130" s="1068" t="s">
        <v>471</v>
      </c>
      <c r="AY130" s="926"/>
      <c r="AZ130" s="926"/>
      <c r="BA130" s="926"/>
      <c r="BB130" s="926"/>
      <c r="BC130" s="926"/>
      <c r="BD130" s="926"/>
      <c r="BE130" s="927"/>
      <c r="BF130" s="1104">
        <v>6.6</v>
      </c>
      <c r="BG130" s="1105"/>
      <c r="BH130" s="1105"/>
      <c r="BI130" s="1105"/>
      <c r="BJ130" s="1105"/>
      <c r="BK130" s="1105"/>
      <c r="BL130" s="1106"/>
      <c r="BM130" s="1104">
        <v>25</v>
      </c>
      <c r="BN130" s="1105"/>
      <c r="BO130" s="1105"/>
      <c r="BP130" s="1105"/>
      <c r="BQ130" s="1105"/>
      <c r="BR130" s="1105"/>
      <c r="BS130" s="1106"/>
      <c r="BT130" s="1104">
        <v>35</v>
      </c>
      <c r="BU130" s="1105"/>
      <c r="BV130" s="1105"/>
      <c r="BW130" s="1105"/>
      <c r="BX130" s="1105"/>
      <c r="BY130" s="1105"/>
      <c r="BZ130" s="110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8"/>
      <c r="B131" s="1109"/>
      <c r="C131" s="1109"/>
      <c r="D131" s="1109"/>
      <c r="E131" s="1109"/>
      <c r="F131" s="1109"/>
      <c r="G131" s="1109"/>
      <c r="H131" s="1109"/>
      <c r="I131" s="1109"/>
      <c r="J131" s="1109"/>
      <c r="K131" s="1109"/>
      <c r="L131" s="1109"/>
      <c r="M131" s="1109"/>
      <c r="N131" s="1109"/>
      <c r="O131" s="1109"/>
      <c r="P131" s="1109"/>
      <c r="Q131" s="1109"/>
      <c r="R131" s="1109"/>
      <c r="S131" s="1109"/>
      <c r="T131" s="1109"/>
      <c r="U131" s="1109"/>
      <c r="V131" s="1109"/>
      <c r="W131" s="1110" t="s">
        <v>472</v>
      </c>
      <c r="X131" s="1111"/>
      <c r="Y131" s="1111"/>
      <c r="Z131" s="1112"/>
      <c r="AA131" s="1007">
        <v>25413318</v>
      </c>
      <c r="AB131" s="989"/>
      <c r="AC131" s="989"/>
      <c r="AD131" s="989"/>
      <c r="AE131" s="990"/>
      <c r="AF131" s="988">
        <v>26090533</v>
      </c>
      <c r="AG131" s="989"/>
      <c r="AH131" s="989"/>
      <c r="AI131" s="989"/>
      <c r="AJ131" s="990"/>
      <c r="AK131" s="988">
        <v>26713867</v>
      </c>
      <c r="AL131" s="989"/>
      <c r="AM131" s="989"/>
      <c r="AN131" s="989"/>
      <c r="AO131" s="990"/>
      <c r="AP131" s="1113"/>
      <c r="AQ131" s="1114"/>
      <c r="AR131" s="1114"/>
      <c r="AS131" s="1114"/>
      <c r="AT131" s="1115"/>
      <c r="AU131" s="221"/>
      <c r="AV131" s="221"/>
      <c r="AW131" s="221"/>
      <c r="AX131" s="1086" t="s">
        <v>473</v>
      </c>
      <c r="AY131" s="726"/>
      <c r="AZ131" s="726"/>
      <c r="BA131" s="726"/>
      <c r="BB131" s="726"/>
      <c r="BC131" s="726"/>
      <c r="BD131" s="726"/>
      <c r="BE131" s="1039"/>
      <c r="BF131" s="1087" t="s">
        <v>122</v>
      </c>
      <c r="BG131" s="1088"/>
      <c r="BH131" s="1088"/>
      <c r="BI131" s="1088"/>
      <c r="BJ131" s="1088"/>
      <c r="BK131" s="1088"/>
      <c r="BL131" s="1089"/>
      <c r="BM131" s="1087">
        <v>350</v>
      </c>
      <c r="BN131" s="1088"/>
      <c r="BO131" s="1088"/>
      <c r="BP131" s="1088"/>
      <c r="BQ131" s="1088"/>
      <c r="BR131" s="1088"/>
      <c r="BS131" s="1089"/>
      <c r="BT131" s="1090"/>
      <c r="BU131" s="1091"/>
      <c r="BV131" s="1091"/>
      <c r="BW131" s="1091"/>
      <c r="BX131" s="1091"/>
      <c r="BY131" s="1091"/>
      <c r="BZ131" s="1092"/>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3" t="s">
        <v>474</v>
      </c>
      <c r="B132" s="1094"/>
      <c r="C132" s="1094"/>
      <c r="D132" s="1094"/>
      <c r="E132" s="1094"/>
      <c r="F132" s="1094"/>
      <c r="G132" s="1094"/>
      <c r="H132" s="1094"/>
      <c r="I132" s="1094"/>
      <c r="J132" s="1094"/>
      <c r="K132" s="1094"/>
      <c r="L132" s="1094"/>
      <c r="M132" s="1094"/>
      <c r="N132" s="1094"/>
      <c r="O132" s="1094"/>
      <c r="P132" s="1094"/>
      <c r="Q132" s="1094"/>
      <c r="R132" s="1094"/>
      <c r="S132" s="1094"/>
      <c r="T132" s="1094"/>
      <c r="U132" s="1094"/>
      <c r="V132" s="1097" t="s">
        <v>475</v>
      </c>
      <c r="W132" s="1097"/>
      <c r="X132" s="1097"/>
      <c r="Y132" s="1097"/>
      <c r="Z132" s="1098"/>
      <c r="AA132" s="1099">
        <v>5.1204608540000001</v>
      </c>
      <c r="AB132" s="1100"/>
      <c r="AC132" s="1100"/>
      <c r="AD132" s="1100"/>
      <c r="AE132" s="1101"/>
      <c r="AF132" s="1102">
        <v>4.8355585530000003</v>
      </c>
      <c r="AG132" s="1100"/>
      <c r="AH132" s="1100"/>
      <c r="AI132" s="1100"/>
      <c r="AJ132" s="1101"/>
      <c r="AK132" s="1102">
        <v>9.9141094019999993</v>
      </c>
      <c r="AL132" s="1100"/>
      <c r="AM132" s="1100"/>
      <c r="AN132" s="1100"/>
      <c r="AO132" s="1101"/>
      <c r="AP132" s="1004"/>
      <c r="AQ132" s="1005"/>
      <c r="AR132" s="1005"/>
      <c r="AS132" s="1005"/>
      <c r="AT132" s="1103"/>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5"/>
      <c r="B133" s="1096"/>
      <c r="C133" s="1096"/>
      <c r="D133" s="1096"/>
      <c r="E133" s="1096"/>
      <c r="F133" s="1096"/>
      <c r="G133" s="1096"/>
      <c r="H133" s="1096"/>
      <c r="I133" s="1096"/>
      <c r="J133" s="1096"/>
      <c r="K133" s="1096"/>
      <c r="L133" s="1096"/>
      <c r="M133" s="1096"/>
      <c r="N133" s="1096"/>
      <c r="O133" s="1096"/>
      <c r="P133" s="1096"/>
      <c r="Q133" s="1096"/>
      <c r="R133" s="1096"/>
      <c r="S133" s="1096"/>
      <c r="T133" s="1096"/>
      <c r="U133" s="1096"/>
      <c r="V133" s="1080" t="s">
        <v>476</v>
      </c>
      <c r="W133" s="1080"/>
      <c r="X133" s="1080"/>
      <c r="Y133" s="1080"/>
      <c r="Z133" s="1081"/>
      <c r="AA133" s="1082">
        <v>7.3</v>
      </c>
      <c r="AB133" s="1083"/>
      <c r="AC133" s="1083"/>
      <c r="AD133" s="1083"/>
      <c r="AE133" s="1084"/>
      <c r="AF133" s="1082">
        <v>6</v>
      </c>
      <c r="AG133" s="1083"/>
      <c r="AH133" s="1083"/>
      <c r="AI133" s="1083"/>
      <c r="AJ133" s="1084"/>
      <c r="AK133" s="1082">
        <v>6.6</v>
      </c>
      <c r="AL133" s="1083"/>
      <c r="AM133" s="1083"/>
      <c r="AN133" s="1083"/>
      <c r="AO133" s="1084"/>
      <c r="AP133" s="1031"/>
      <c r="AQ133" s="1032"/>
      <c r="AR133" s="1032"/>
      <c r="AS133" s="1032"/>
      <c r="AT133" s="1085"/>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EEt0vEYkjeetHy8ASpscru9oi2oH2RLp6XhKLPpnXMXTrEkEDRIiE6ffrdSC5PefZxs+h912hUz3m1mcMkIf0g==" saltValue="dzvU10Oc2UYYTn+fHxT6E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O48" zoomScale="90" zoomScaleNormal="85" zoomScaleSheetLayoutView="90" workbookViewId="0">
      <selection activeCell="AS96" sqref="AS96"/>
    </sheetView>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477</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1Nd+CwJPPOWF66PJFxG2XGN8B20VU+J8cuYclihuw5WhE0ojoFSk8rlWMjz83CDLWd5tBNRj76MHxJHl7yPilg==" saltValue="2lqShiJE+Bf4MHAEKbNM8w=="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abSelected="1" topLeftCell="S44"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TR0xLwf2jI8bmFdQRoJP7/fTH/sKpxgPKKUW8E3KOmQwhdriB2uLpjnNRZL4h3yPlbAVYUj+6al4yHg0zOj6nw==" saltValue="04n+S+P6ipYISGX+OmZlq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35" workbookViewId="0">
      <selection activeCell="AJ49" sqref="AJ49"/>
    </sheetView>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478</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479</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7" t="s">
        <v>480</v>
      </c>
      <c r="AP7" s="260"/>
      <c r="AQ7" s="261" t="s">
        <v>481</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8"/>
      <c r="AP8" s="266" t="s">
        <v>482</v>
      </c>
      <c r="AQ8" s="267" t="s">
        <v>483</v>
      </c>
      <c r="AR8" s="268" t="s">
        <v>484</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9" t="s">
        <v>485</v>
      </c>
      <c r="AL9" s="1120"/>
      <c r="AM9" s="1120"/>
      <c r="AN9" s="1121"/>
      <c r="AO9" s="269">
        <v>10118794</v>
      </c>
      <c r="AP9" s="269">
        <v>90875</v>
      </c>
      <c r="AQ9" s="270">
        <v>74190</v>
      </c>
      <c r="AR9" s="271">
        <v>22.5</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9" t="s">
        <v>486</v>
      </c>
      <c r="AL10" s="1120"/>
      <c r="AM10" s="1120"/>
      <c r="AN10" s="1121"/>
      <c r="AO10" s="272">
        <v>1197232</v>
      </c>
      <c r="AP10" s="272">
        <v>10752</v>
      </c>
      <c r="AQ10" s="273">
        <v>4494</v>
      </c>
      <c r="AR10" s="274">
        <v>139.30000000000001</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9" t="s">
        <v>487</v>
      </c>
      <c r="AL11" s="1120"/>
      <c r="AM11" s="1120"/>
      <c r="AN11" s="1121"/>
      <c r="AO11" s="272" t="s">
        <v>488</v>
      </c>
      <c r="AP11" s="272" t="s">
        <v>488</v>
      </c>
      <c r="AQ11" s="273">
        <v>2274</v>
      </c>
      <c r="AR11" s="274" t="s">
        <v>488</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9" t="s">
        <v>489</v>
      </c>
      <c r="AL12" s="1120"/>
      <c r="AM12" s="1120"/>
      <c r="AN12" s="1121"/>
      <c r="AO12" s="272" t="s">
        <v>488</v>
      </c>
      <c r="AP12" s="272" t="s">
        <v>488</v>
      </c>
      <c r="AQ12" s="273">
        <v>23</v>
      </c>
      <c r="AR12" s="274" t="s">
        <v>488</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9" t="s">
        <v>490</v>
      </c>
      <c r="AL13" s="1120"/>
      <c r="AM13" s="1120"/>
      <c r="AN13" s="1121"/>
      <c r="AO13" s="272">
        <v>416853</v>
      </c>
      <c r="AP13" s="272">
        <v>3744</v>
      </c>
      <c r="AQ13" s="273">
        <v>2538</v>
      </c>
      <c r="AR13" s="274">
        <v>47.5</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9" t="s">
        <v>491</v>
      </c>
      <c r="AL14" s="1120"/>
      <c r="AM14" s="1120"/>
      <c r="AN14" s="1121"/>
      <c r="AO14" s="272">
        <v>150492</v>
      </c>
      <c r="AP14" s="272">
        <v>1352</v>
      </c>
      <c r="AQ14" s="273">
        <v>2009</v>
      </c>
      <c r="AR14" s="274">
        <v>-32.700000000000003</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2" t="s">
        <v>492</v>
      </c>
      <c r="AL15" s="1123"/>
      <c r="AM15" s="1123"/>
      <c r="AN15" s="1124"/>
      <c r="AO15" s="272">
        <v>-569519</v>
      </c>
      <c r="AP15" s="272">
        <v>-5115</v>
      </c>
      <c r="AQ15" s="273">
        <v>-4396</v>
      </c>
      <c r="AR15" s="274">
        <v>16.399999999999999</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2" t="s">
        <v>177</v>
      </c>
      <c r="AL16" s="1123"/>
      <c r="AM16" s="1123"/>
      <c r="AN16" s="1124"/>
      <c r="AO16" s="272">
        <v>11313852</v>
      </c>
      <c r="AP16" s="272">
        <v>101607</v>
      </c>
      <c r="AQ16" s="273">
        <v>81133</v>
      </c>
      <c r="AR16" s="274">
        <v>25.2</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493</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494</v>
      </c>
      <c r="AP20" s="281" t="s">
        <v>495</v>
      </c>
      <c r="AQ20" s="282" t="s">
        <v>496</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5" t="s">
        <v>497</v>
      </c>
      <c r="AL21" s="1126"/>
      <c r="AM21" s="1126"/>
      <c r="AN21" s="1127"/>
      <c r="AO21" s="285">
        <v>8.57</v>
      </c>
      <c r="AP21" s="286">
        <v>7.09</v>
      </c>
      <c r="AQ21" s="287">
        <v>1.48</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5" t="s">
        <v>498</v>
      </c>
      <c r="AL22" s="1126"/>
      <c r="AM22" s="1126"/>
      <c r="AN22" s="1127"/>
      <c r="AO22" s="290">
        <v>100.3</v>
      </c>
      <c r="AP22" s="291">
        <v>99.1</v>
      </c>
      <c r="AQ22" s="292">
        <v>1.2</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6" t="s">
        <v>499</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c r="AT26" s="255"/>
    </row>
    <row r="27" spans="1:46" ht="13" x14ac:dyDescent="0.2">
      <c r="A27" s="297"/>
      <c r="AO27" s="250"/>
      <c r="AP27" s="250"/>
      <c r="AQ27" s="250"/>
      <c r="AR27" s="250"/>
      <c r="AS27" s="250"/>
      <c r="AT27" s="250"/>
    </row>
    <row r="28" spans="1:46" ht="16.5" x14ac:dyDescent="0.2">
      <c r="A28" s="251" t="s">
        <v>500</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501</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7" t="s">
        <v>480</v>
      </c>
      <c r="AP30" s="260"/>
      <c r="AQ30" s="261" t="s">
        <v>481</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8"/>
      <c r="AP31" s="266" t="s">
        <v>482</v>
      </c>
      <c r="AQ31" s="267" t="s">
        <v>483</v>
      </c>
      <c r="AR31" s="268" t="s">
        <v>484</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3" t="s">
        <v>502</v>
      </c>
      <c r="AL32" s="1134"/>
      <c r="AM32" s="1134"/>
      <c r="AN32" s="1135"/>
      <c r="AO32" s="300">
        <v>5655510</v>
      </c>
      <c r="AP32" s="300">
        <v>50791</v>
      </c>
      <c r="AQ32" s="301">
        <v>38069</v>
      </c>
      <c r="AR32" s="302">
        <v>33.4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3" t="s">
        <v>503</v>
      </c>
      <c r="AL33" s="1134"/>
      <c r="AM33" s="1134"/>
      <c r="AN33" s="1135"/>
      <c r="AO33" s="300" t="s">
        <v>488</v>
      </c>
      <c r="AP33" s="300" t="s">
        <v>488</v>
      </c>
      <c r="AQ33" s="301" t="s">
        <v>488</v>
      </c>
      <c r="AR33" s="302" t="s">
        <v>488</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3" t="s">
        <v>504</v>
      </c>
      <c r="AL34" s="1134"/>
      <c r="AM34" s="1134"/>
      <c r="AN34" s="1135"/>
      <c r="AO34" s="300" t="s">
        <v>488</v>
      </c>
      <c r="AP34" s="300" t="s">
        <v>488</v>
      </c>
      <c r="AQ34" s="301" t="s">
        <v>488</v>
      </c>
      <c r="AR34" s="302" t="s">
        <v>488</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3" t="s">
        <v>505</v>
      </c>
      <c r="AL35" s="1134"/>
      <c r="AM35" s="1134"/>
      <c r="AN35" s="1135"/>
      <c r="AO35" s="300">
        <v>1172565</v>
      </c>
      <c r="AP35" s="300">
        <v>10531</v>
      </c>
      <c r="AQ35" s="301">
        <v>11274</v>
      </c>
      <c r="AR35" s="302">
        <v>-6.6</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3" t="s">
        <v>506</v>
      </c>
      <c r="AL36" s="1134"/>
      <c r="AM36" s="1134"/>
      <c r="AN36" s="1135"/>
      <c r="AO36" s="300">
        <v>97903</v>
      </c>
      <c r="AP36" s="300">
        <v>879</v>
      </c>
      <c r="AQ36" s="301">
        <v>1710</v>
      </c>
      <c r="AR36" s="302">
        <v>-48.6</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3" t="s">
        <v>507</v>
      </c>
      <c r="AL37" s="1134"/>
      <c r="AM37" s="1134"/>
      <c r="AN37" s="1135"/>
      <c r="AO37" s="300">
        <v>1329079</v>
      </c>
      <c r="AP37" s="300">
        <v>11936</v>
      </c>
      <c r="AQ37" s="301">
        <v>731</v>
      </c>
      <c r="AR37" s="302">
        <v>1532.8</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6" t="s">
        <v>508</v>
      </c>
      <c r="AL38" s="1137"/>
      <c r="AM38" s="1137"/>
      <c r="AN38" s="1138"/>
      <c r="AO38" s="303" t="s">
        <v>488</v>
      </c>
      <c r="AP38" s="303" t="s">
        <v>488</v>
      </c>
      <c r="AQ38" s="304">
        <v>1</v>
      </c>
      <c r="AR38" s="292" t="s">
        <v>488</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6" t="s">
        <v>509</v>
      </c>
      <c r="AL39" s="1137"/>
      <c r="AM39" s="1137"/>
      <c r="AN39" s="1138"/>
      <c r="AO39" s="300">
        <v>-219687</v>
      </c>
      <c r="AP39" s="300">
        <v>-1973</v>
      </c>
      <c r="AQ39" s="301">
        <v>-7408</v>
      </c>
      <c r="AR39" s="302">
        <v>-73.400000000000006</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3" t="s">
        <v>510</v>
      </c>
      <c r="AL40" s="1134"/>
      <c r="AM40" s="1134"/>
      <c r="AN40" s="1135"/>
      <c r="AO40" s="300">
        <v>-5386928</v>
      </c>
      <c r="AP40" s="300">
        <v>-48379</v>
      </c>
      <c r="AQ40" s="301">
        <v>-32910</v>
      </c>
      <c r="AR40" s="302">
        <v>47</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9" t="s">
        <v>287</v>
      </c>
      <c r="AL41" s="1140"/>
      <c r="AM41" s="1140"/>
      <c r="AN41" s="1141"/>
      <c r="AO41" s="300">
        <v>2648442</v>
      </c>
      <c r="AP41" s="300">
        <v>23785</v>
      </c>
      <c r="AQ41" s="301">
        <v>11466</v>
      </c>
      <c r="AR41" s="302">
        <v>107.4</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511</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512</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8" t="s">
        <v>480</v>
      </c>
      <c r="AN49" s="1130" t="s">
        <v>513</v>
      </c>
      <c r="AO49" s="1131"/>
      <c r="AP49" s="1131"/>
      <c r="AQ49" s="1131"/>
      <c r="AR49" s="1132"/>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9"/>
      <c r="AN50" s="316" t="s">
        <v>514</v>
      </c>
      <c r="AO50" s="317" t="s">
        <v>515</v>
      </c>
      <c r="AP50" s="318" t="s">
        <v>516</v>
      </c>
      <c r="AQ50" s="319" t="s">
        <v>517</v>
      </c>
      <c r="AR50" s="320" t="s">
        <v>518</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519</v>
      </c>
      <c r="AL51" s="313"/>
      <c r="AM51" s="321">
        <v>6567881</v>
      </c>
      <c r="AN51" s="322">
        <v>57794</v>
      </c>
      <c r="AO51" s="323">
        <v>16.8</v>
      </c>
      <c r="AP51" s="324">
        <v>56416</v>
      </c>
      <c r="AQ51" s="325">
        <v>-15</v>
      </c>
      <c r="AR51" s="326">
        <v>31.8</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520</v>
      </c>
      <c r="AM52" s="329">
        <v>2317825</v>
      </c>
      <c r="AN52" s="330">
        <v>20396</v>
      </c>
      <c r="AO52" s="331">
        <v>2</v>
      </c>
      <c r="AP52" s="332">
        <v>32623</v>
      </c>
      <c r="AQ52" s="333">
        <v>-5.5</v>
      </c>
      <c r="AR52" s="334">
        <v>7.5</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521</v>
      </c>
      <c r="AL53" s="313"/>
      <c r="AM53" s="321">
        <v>4729763</v>
      </c>
      <c r="AN53" s="322">
        <v>41852</v>
      </c>
      <c r="AO53" s="323">
        <v>-27.6</v>
      </c>
      <c r="AP53" s="324">
        <v>49217</v>
      </c>
      <c r="AQ53" s="325">
        <v>-12.8</v>
      </c>
      <c r="AR53" s="326">
        <v>-14.8</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520</v>
      </c>
      <c r="AM54" s="329">
        <v>1589896</v>
      </c>
      <c r="AN54" s="330">
        <v>14068</v>
      </c>
      <c r="AO54" s="331">
        <v>-31</v>
      </c>
      <c r="AP54" s="332">
        <v>27232</v>
      </c>
      <c r="AQ54" s="333">
        <v>-16.5</v>
      </c>
      <c r="AR54" s="334">
        <v>-14.5</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522</v>
      </c>
      <c r="AL55" s="313"/>
      <c r="AM55" s="321">
        <v>3558978</v>
      </c>
      <c r="AN55" s="322">
        <v>31611</v>
      </c>
      <c r="AO55" s="323">
        <v>-24.5</v>
      </c>
      <c r="AP55" s="324">
        <v>49211</v>
      </c>
      <c r="AQ55" s="325">
        <v>0</v>
      </c>
      <c r="AR55" s="326">
        <v>-24.5</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520</v>
      </c>
      <c r="AM56" s="329">
        <v>1536820</v>
      </c>
      <c r="AN56" s="330">
        <v>13650</v>
      </c>
      <c r="AO56" s="331">
        <v>-3</v>
      </c>
      <c r="AP56" s="332">
        <v>28367</v>
      </c>
      <c r="AQ56" s="333">
        <v>4.2</v>
      </c>
      <c r="AR56" s="334">
        <v>-7.2</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523</v>
      </c>
      <c r="AL57" s="313"/>
      <c r="AM57" s="321">
        <v>3607770</v>
      </c>
      <c r="AN57" s="322">
        <v>32194</v>
      </c>
      <c r="AO57" s="323">
        <v>1.8</v>
      </c>
      <c r="AP57" s="324">
        <v>51738</v>
      </c>
      <c r="AQ57" s="325">
        <v>5.0999999999999996</v>
      </c>
      <c r="AR57" s="326">
        <v>-3.3</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520</v>
      </c>
      <c r="AM58" s="329">
        <v>1988285</v>
      </c>
      <c r="AN58" s="330">
        <v>17742</v>
      </c>
      <c r="AO58" s="331">
        <v>30</v>
      </c>
      <c r="AP58" s="332">
        <v>30360</v>
      </c>
      <c r="AQ58" s="333">
        <v>7</v>
      </c>
      <c r="AR58" s="334">
        <v>23</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524</v>
      </c>
      <c r="AL59" s="313"/>
      <c r="AM59" s="321">
        <v>6851720</v>
      </c>
      <c r="AN59" s="322">
        <v>61534</v>
      </c>
      <c r="AO59" s="323">
        <v>91.1</v>
      </c>
      <c r="AP59" s="324">
        <v>67158</v>
      </c>
      <c r="AQ59" s="325">
        <v>29.8</v>
      </c>
      <c r="AR59" s="326">
        <v>61.3</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520</v>
      </c>
      <c r="AM60" s="329">
        <v>3895637</v>
      </c>
      <c r="AN60" s="330">
        <v>34986</v>
      </c>
      <c r="AO60" s="331">
        <v>97.2</v>
      </c>
      <c r="AP60" s="332">
        <v>42077</v>
      </c>
      <c r="AQ60" s="333">
        <v>38.6</v>
      </c>
      <c r="AR60" s="334">
        <v>58.6</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525</v>
      </c>
      <c r="AL61" s="335"/>
      <c r="AM61" s="336">
        <v>5063222</v>
      </c>
      <c r="AN61" s="337">
        <v>44997</v>
      </c>
      <c r="AO61" s="338">
        <v>11.5</v>
      </c>
      <c r="AP61" s="339">
        <v>54748</v>
      </c>
      <c r="AQ61" s="340">
        <v>1.4</v>
      </c>
      <c r="AR61" s="326">
        <v>10.1</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520</v>
      </c>
      <c r="AM62" s="329">
        <v>2265693</v>
      </c>
      <c r="AN62" s="330">
        <v>20168</v>
      </c>
      <c r="AO62" s="331">
        <v>19</v>
      </c>
      <c r="AP62" s="332">
        <v>32132</v>
      </c>
      <c r="AQ62" s="333">
        <v>5.6</v>
      </c>
      <c r="AR62" s="334">
        <v>13.4</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CkaLkkNWpNPoBZkSSUrgTp7OjrD5BFFP+8WkR7ZZI3i/sB1orC9QSmc+oOlxNCwRpAPRwIL4mTY6Ri6gXy0PGQ==" saltValue="v/Y0HDtKIuD8GvsmRozwX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K67" zoomScale="90" zoomScaleNormal="90" zoomScaleSheetLayoutView="55" workbookViewId="0">
      <selection activeCell="CN99" sqref="CN99"/>
    </sheetView>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477</v>
      </c>
    </row>
    <row r="121" spans="125:125" ht="13.5" hidden="1" customHeight="1" x14ac:dyDescent="0.2">
      <c r="DU121" s="247"/>
    </row>
  </sheetData>
  <sheetProtection algorithmName="SHA-512" hashValue="hBd9WBJtB8+nVx3x9uD8uqmjCSCoykwurrv8KUpJsbkPN0qMCZ8OaFcO/kfrxe6PMGxziFs9VZksOito6dtokA==" saltValue="NcCx5W9FFKnycfKr1Lzn7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9" zoomScale="80" zoomScaleNormal="80" zoomScaleSheetLayoutView="55" workbookViewId="0">
      <selection activeCell="AE103" sqref="AE103"/>
    </sheetView>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477</v>
      </c>
    </row>
  </sheetData>
  <sheetProtection algorithmName="SHA-512" hashValue="jvkbSi7/IxSbZi0XJvD97JMgLPua1j7JtaApxTO/MthnyNBufNKNzR6wW5x5YJr5yCUDu2DgJ8WqLL/mkaJzZg==" saltValue="O274/FBZQaFEfj1/qpPHx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5"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527</v>
      </c>
      <c r="G46" s="8" t="s">
        <v>528</v>
      </c>
      <c r="H46" s="8" t="s">
        <v>529</v>
      </c>
      <c r="I46" s="8" t="s">
        <v>530</v>
      </c>
      <c r="J46" s="9" t="s">
        <v>531</v>
      </c>
    </row>
    <row r="47" spans="2:10" ht="57.75" customHeight="1" x14ac:dyDescent="0.2">
      <c r="B47" s="10"/>
      <c r="C47" s="1142" t="s">
        <v>3</v>
      </c>
      <c r="D47" s="1142"/>
      <c r="E47" s="1143"/>
      <c r="F47" s="11">
        <v>17.97</v>
      </c>
      <c r="G47" s="12">
        <v>19.61</v>
      </c>
      <c r="H47" s="12">
        <v>24.39</v>
      </c>
      <c r="I47" s="12">
        <v>21.25</v>
      </c>
      <c r="J47" s="13">
        <v>19.36</v>
      </c>
    </row>
    <row r="48" spans="2:10" ht="57.75" customHeight="1" x14ac:dyDescent="0.2">
      <c r="B48" s="14"/>
      <c r="C48" s="1144" t="s">
        <v>4</v>
      </c>
      <c r="D48" s="1144"/>
      <c r="E48" s="1145"/>
      <c r="F48" s="15">
        <v>5.48</v>
      </c>
      <c r="G48" s="16">
        <v>6.72</v>
      </c>
      <c r="H48" s="16">
        <v>4.72</v>
      </c>
      <c r="I48" s="16">
        <v>4.8899999999999997</v>
      </c>
      <c r="J48" s="17">
        <v>4.8899999999999997</v>
      </c>
    </row>
    <row r="49" spans="2:10" ht="57.75" customHeight="1" thickBot="1" x14ac:dyDescent="0.25">
      <c r="B49" s="18"/>
      <c r="C49" s="1146" t="s">
        <v>5</v>
      </c>
      <c r="D49" s="1146"/>
      <c r="E49" s="1147"/>
      <c r="F49" s="19">
        <v>0.45</v>
      </c>
      <c r="G49" s="20">
        <v>3.45</v>
      </c>
      <c r="H49" s="20">
        <v>2.23</v>
      </c>
      <c r="I49" s="20" t="s">
        <v>532</v>
      </c>
      <c r="J49" s="21" t="s">
        <v>533</v>
      </c>
    </row>
    <row r="50" spans="2:10" ht="13" x14ac:dyDescent="0.2"/>
  </sheetData>
  <sheetProtection algorithmName="SHA-512" hashValue="PKplrEKCNUeeRH44FCFpJcLib/12pcMt8sq30bQAWbii0Wl7NqbeLyZ/dh7u1aB2kdWZS41tNyTIPYvH4ZmfKg==" saltValue="PuksxdRlgbAdqqrE/AF7o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ﾔｽﾀﾞ ﾋﾄｼ</cp:lastModifiedBy>
  <cp:lastPrinted>2026-03-19T05:55:24Z</cp:lastPrinted>
  <dcterms:created xsi:type="dcterms:W3CDTF">2026-02-23T07:27:23Z</dcterms:created>
  <dcterms:modified xsi:type="dcterms:W3CDTF">2026-03-19T07:36:33Z</dcterms:modified>
  <cp:category/>
</cp:coreProperties>
</file>