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erver3\F1030\★財政係\2025(令和7)年度\070公会計\照会\R8.3.25〆令和６年度財政状 況資料集の確認事項\回答\"/>
    </mc:Choice>
  </mc:AlternateContent>
  <xr:revisionPtr revIDLastSave="0" documentId="13_ncr:1_{A13E83CC-1CFC-41C4-AA13-CB5D9559D166}" xr6:coauthVersionLast="47" xr6:coauthVersionMax="47" xr10:uidLastSave="{00000000-0000-0000-0000-000000000000}"/>
  <bookViews>
    <workbookView xWindow="-120" yWindow="-120" windowWidth="29040" windowHeight="15720" firstSheet="9" activeTab="1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O36" i="10"/>
  <c r="BW36" i="10"/>
  <c r="BE36" i="10"/>
  <c r="AM36" i="10"/>
  <c r="CO35" i="10"/>
  <c r="BE35" i="10"/>
  <c r="C35" i="10"/>
  <c r="C36" i="10" s="1"/>
  <c r="BW34" i="10"/>
  <c r="BW35" i="10" s="1"/>
  <c r="C34" i="10"/>
  <c r="CO34" i="10" l="1"/>
  <c r="U34" i="10"/>
  <c r="U35" i="10" s="1"/>
  <c r="U36" i="10" s="1"/>
  <c r="C37" i="10"/>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alcChain>
</file>

<file path=xl/sharedStrings.xml><?xml version="1.0" encoding="utf-8"?>
<sst xmlns="http://schemas.openxmlformats.org/spreadsheetml/2006/main" count="1087" uniqueCount="567">
  <si>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</si>
  <si>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</si>
  <si>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</si>
  <si>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</si>
  <si>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</si>
  <si>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</si>
  <si>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</si>
  <si>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</si>
  <si>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</si>
  <si>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</si>
  <si>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</si>
  <si>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</si>
  <si>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</si>
  <si>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</si>
  <si>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</si>
  <si>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</si>
  <si>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</si>
  <si>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</si>
  <si>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</si>
  <si>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</si>
  <si>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</si>
  <si>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</si>
  <si>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</si>
  <si>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</si>
  <si>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</si>
  <si>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</si>
  <si>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</si>
  <si>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</si>
  <si>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</si>
  <si>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</si>
  <si>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</si>
  <si>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</si>
  <si>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</si>
  <si>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</si>
  <si>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</si>
  <si>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</si>
  <si>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</si>
  <si>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</si>
  <si>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</si>
  <si>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</si>
  <si>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</si>
  <si>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</si>
  <si>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</si>
  <si>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</si>
  <si>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</si>
  <si>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</si>
  <si>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</si>
  <si>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</si>
  <si>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</si>
  <si>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</si>
  <si>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</si>
  <si>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</si>
  <si>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</si>
  <si>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</si>
  <si>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</si>
  <si>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</si>
  <si>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</si>
  <si>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</si>
  <si>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</si>
  <si>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</si>
  <si>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</si>
  <si>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</si>
  <si>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</si>
  <si>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</si>
  <si>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</si>
  <si>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</si>
  <si>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</si>
  <si>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</si>
  <si>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</si>
  <si>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</si>
  <si>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</si>
  <si>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</si>
  <si>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</si>
  <si>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</si>
  <si>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</si>
  <si>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</si>
  <si>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</si>
  <si>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</si>
  <si>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</si>
  <si>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</si>
  <si>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</si>
  <si>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</si>
  <si>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</si>
  <si>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</si>
  <si>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</si>
  <si>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</si>
  <si>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</si>
  <si>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</si>
  <si>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</si>
  <si>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</si>
  <si>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</si>
  <si>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</si>
  <si>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</si>
  <si>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</si>
  <si>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栗東市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</si>
  <si>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</si>
  <si>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</si>
  <si>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</si>
  <si>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</si>
  <si>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</si>
  <si>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</si>
  <si>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</si>
  <si>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</si>
  <si>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</si>
  <si>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</si>
  <si>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</si>
  <si>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</si>
  <si>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</si>
  <si>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</si>
  <si>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</si>
  <si>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</si>
  <si>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</si>
  <si>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</si>
  <si>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</si>
  <si>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</si>
  <si>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</si>
  <si>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</si>
  <si>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</si>
  <si>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</si>
  <si>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</si>
  <si>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</si>
  <si>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</si>
  <si>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</si>
  <si>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</si>
  <si>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</si>
  <si>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</si>
  <si>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</si>
  <si>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</si>
  <si>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</si>
  <si>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</si>
  <si>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</si>
  <si>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</si>
  <si>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</si>
  <si>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</si>
  <si>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</si>
  <si>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</si>
  <si>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</si>
  <si>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</si>
  <si>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</si>
  <si>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</si>
  <si>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</si>
  <si>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</si>
  <si>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</si>
  <si>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</si>
  <si>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</si>
  <si>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</si>
  <si>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</si>
  <si>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</si>
  <si>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</si>
  <si>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</si>
  <si>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</si>
  <si>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</si>
  <si>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</si>
  <si>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</si>
  <si>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</si>
  <si>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</si>
  <si>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</si>
  <si>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</si>
  <si>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</si>
  <si>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</si>
  <si>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</si>
  <si>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</si>
  <si>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</si>
  <si>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</si>
  <si>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</si>
  <si>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</si>
  <si>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</si>
  <si>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</si>
  <si>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</si>
  <si>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</si>
  <si>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</si>
  <si>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</si>
  <si>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</si>
  <si>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</si>
  <si>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</si>
  <si>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</si>
  <si>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</si>
  <si>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</si>
  <si>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</si>
  <si>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</si>
  <si>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</si>
  <si>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</si>
  <si>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</si>
  <si>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</si>
  <si>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</si>
  <si>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</si>
  <si>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</si>
  <si>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</si>
  <si>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</si>
  <si>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</si>
  <si>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</si>
  <si>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</si>
  <si>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</si>
  <si>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</si>
  <si>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</si>
  <si>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</si>
  <si>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</si>
  <si>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</si>
  <si>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</si>
  <si>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</si>
  <si>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</si>
  <si>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</si>
  <si>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</si>
  <si>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滋賀県栗東市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</si>
  <si>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</si>
  <si>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</si>
  <si>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</si>
  <si>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</si>
  <si>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</si>
  <si>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</si>
  <si>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</si>
  <si>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</si>
  <si>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</si>
  <si>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</si>
  <si>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</si>
  <si>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</si>
  <si>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</si>
  <si>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</si>
  <si>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</si>
  <si>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</si>
  <si>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</si>
  <si>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</si>
  <si>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</si>
  <si>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</si>
  <si>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</si>
  <si>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</si>
  <si>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</si>
  <si>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</si>
  <si>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</si>
  <si>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</si>
  <si>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</si>
  <si>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</si>
  <si>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</si>
  <si>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</si>
  <si>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</si>
  <si>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</si>
  <si>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</si>
  <si>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</si>
  <si>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</si>
  <si>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</si>
  <si>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</si>
  <si>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</si>
  <si>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</si>
  <si>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</si>
  <si>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</si>
  <si>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</si>
  <si>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</si>
  <si>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</si>
  <si>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</si>
  <si>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</si>
  <si>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</si>
  <si>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</si>
  <si>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</si>
  <si>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</si>
  <si>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</si>
  <si>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</si>
  <si>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</si>
  <si>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</si>
  <si>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</si>
  <si>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</si>
  <si>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</si>
  <si>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</si>
  <si>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</si>
  <si>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</si>
  <si>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</si>
  <si>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</si>
  <si>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</si>
  <si>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</si>
  <si>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</si>
  <si>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</si>
  <si>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</si>
  <si>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</si>
  <si>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</si>
  <si>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</si>
  <si>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</si>
  <si>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</si>
  <si>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</si>
  <si>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</si>
  <si>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</si>
  <si>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</si>
  <si>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</si>
  <si>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</si>
  <si>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</si>
  <si>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</si>
  <si>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</si>
  <si>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</si>
  <si>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</si>
  <si>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</si>
  <si>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</si>
  <si>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</si>
  <si>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</si>
  <si>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</si>
  <si>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</si>
  <si>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</si>
  <si>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</si>
  <si>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</si>
  <si>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</si>
  <si>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</si>
  <si>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</si>
  <si>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</si>
  <si>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</si>
  <si>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</si>
  <si>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</si>
  <si>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</si>
  <si>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</si>
  <si>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</si>
  <si>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</si>
  <si>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</si>
  <si>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</si>
  <si>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</si>
  <si>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</si>
  <si>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</si>
  <si>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</si>
  <si>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</si>
  <si>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</si>
  <si>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</si>
  <si>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</si>
  <si>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</si>
  <si>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</si>
  <si>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</si>
  <si>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</si>
  <si>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</si>
  <si>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</si>
  <si>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</si>
  <si>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</si>
  <si>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</si>
  <si>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</si>
  <si>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</si>
  <si>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</si>
  <si>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</si>
  <si>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</si>
  <si>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</si>
  <si>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</si>
  <si>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</si>
  <si>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</si>
  <si>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</si>
  <si>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</si>
  <si>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</si>
  <si>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</si>
  <si>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</si>
  <si>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</si>
  <si>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</si>
  <si>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</si>
  <si>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</si>
  <si>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</si>
  <si>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</si>
  <si>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</si>
  <si>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</si>
  <si>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</si>
  <si>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</si>
  <si>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</si>
  <si>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</si>
  <si>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</si>
  <si>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</si>
  <si>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滋賀県栗東市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</si>
  <si>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</si>
  <si>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</si>
  <si>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</si>
  <si>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</si>
  <si>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</si>
  <si>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</si>
  <si>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</si>
  <si>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</si>
  <si>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</si>
  <si>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</si>
  <si>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</si>
  <si>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</si>
  <si>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</si>
  <si>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</si>
  <si>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</si>
  <si>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</si>
  <si>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</si>
  <si>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</si>
  <si>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</si>
  <si>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</si>
  <si>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</si>
  <si>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栗東墓地公園特別会計</t>
    <phoneticPr fontId="5"/>
  </si>
  <si>
    <t>大津湖南都市計画事業栗東新都心土地区画整理事業特別会計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</si>
  <si>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</si>
  <si>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</si>
  <si>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</si>
  <si>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</si>
  <si>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</si>
  <si>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</si>
  <si>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</si>
  <si>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</si>
  <si>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</si>
  <si>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</si>
  <si>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</si>
  <si>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</si>
  <si>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</si>
  <si>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</si>
  <si>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</si>
  <si>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</si>
  <si>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</si>
  <si>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</si>
  <si>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公共下水道事業会計</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</si>
  <si>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</si>
  <si>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</si>
  <si>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</si>
  <si>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</si>
  <si>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</si>
  <si>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</si>
  <si>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</si>
  <si>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</si>
  <si>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</si>
  <si>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</si>
  <si>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</si>
  <si>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</si>
  <si>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</si>
  <si>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</si>
  <si>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</si>
  <si>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</si>
  <si>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</si>
  <si>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</si>
  <si>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</si>
  <si>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</si>
  <si>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</si>
  <si>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</si>
  <si>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</si>
  <si>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</si>
  <si>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</si>
  <si>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</si>
  <si>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</si>
  <si>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</si>
  <si>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</si>
  <si>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</si>
  <si>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</si>
  <si>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</si>
  <si>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</si>
  <si>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</si>
  <si>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</si>
  <si>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</si>
  <si>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</si>
  <si>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</si>
  <si>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</si>
  <si>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</si>
  <si>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</si>
  <si>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</si>
  <si>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</si>
  <si>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</si>
  <si>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</si>
  <si>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</si>
  <si>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</si>
  <si>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</si>
  <si>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</si>
  <si>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</si>
  <si>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</si>
  <si>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</si>
  <si>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</si>
  <si>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</si>
  <si>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</si>
  <si>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</si>
  <si>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</si>
  <si>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</si>
  <si>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</si>
  <si>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</si>
  <si>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</si>
  <si>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</si>
  <si>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</si>
  <si>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</si>
  <si>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</si>
  <si>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</si>
  <si>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</si>
  <si>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</si>
  <si>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</si>
  <si>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</si>
  <si>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</si>
  <si>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</si>
  <si>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</si>
  <si>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</si>
  <si>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</si>
  <si>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</si>
  <si>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</si>
  <si>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</si>
  <si>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</si>
  <si>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</si>
  <si>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</si>
  <si>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</si>
  <si>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</si>
  <si>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</si>
  <si>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</si>
  <si>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</si>
  <si>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</si>
  <si>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</si>
  <si>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</si>
  <si>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</si>
  <si>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</si>
  <si>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</si>
  <si>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</si>
  <si>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</si>
  <si>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</si>
  <si>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</si>
  <si>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</si>
  <si>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</si>
  <si>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</si>
  <si>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</si>
  <si>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</si>
  <si>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</si>
  <si>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</si>
  <si>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</si>
  <si>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</si>
  <si>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</si>
  <si>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</si>
  <si>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</si>
  <si>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</si>
  <si>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</si>
  <si>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</si>
  <si>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</si>
  <si>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</si>
  <si>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</si>
  <si>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</si>
  <si>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</si>
  <si>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</si>
  <si>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</si>
  <si>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</si>
  <si>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</si>
  <si>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</si>
  <si>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</si>
  <si>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</si>
  <si>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</si>
  <si>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</si>
  <si>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</si>
  <si>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</si>
  <si>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</si>
  <si>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</si>
  <si>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</si>
  <si>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</si>
  <si>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</si>
  <si>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</si>
  <si>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</si>
  <si>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</si>
  <si>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</si>
  <si>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</si>
  <si>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0.04</t>
  </si>
  <si>
    <t>水道事業会計</t>
  </si>
  <si>
    <t>公共下水道事業会計</t>
  </si>
  <si>
    <t>一般会計</t>
  </si>
  <si>
    <t>国民健康保険特別会計</t>
  </si>
  <si>
    <t>介護保険特別会計</t>
  </si>
  <si>
    <t>後期高齢者医療特別会計</t>
  </si>
  <si>
    <t>農業集落排水事業特別会計</t>
  </si>
  <si>
    <t>土地取得特別会計</t>
  </si>
  <si>
    <t>その他会計（赤字）</t>
  </si>
  <si>
    <t>その他会計（黒字）</t>
  </si>
  <si>
    <t>R02</t>
    <phoneticPr fontId="5"/>
  </si>
  <si>
    <t>R03</t>
    <phoneticPr fontId="5"/>
  </si>
  <si>
    <t>R04</t>
    <phoneticPr fontId="5"/>
  </si>
  <si>
    <t>R05</t>
    <phoneticPr fontId="5"/>
  </si>
  <si>
    <t>R06</t>
    <phoneticPr fontId="5"/>
  </si>
  <si>
    <t>-</t>
    <phoneticPr fontId="2"/>
  </si>
  <si>
    <t>滋賀県市町村職員退職手当組合</t>
    <phoneticPr fontId="2"/>
  </si>
  <si>
    <t>湖南広域行政組合</t>
    <rPh sb="0" eb="2">
      <t>コナン</t>
    </rPh>
    <rPh sb="2" eb="4">
      <t>コウイキ</t>
    </rPh>
    <rPh sb="4" eb="6">
      <t>ギョウセイ</t>
    </rPh>
    <rPh sb="6" eb="8">
      <t>クミアイ</t>
    </rPh>
    <phoneticPr fontId="2"/>
  </si>
  <si>
    <t>滋賀県市町村職員研修センター</t>
    <phoneticPr fontId="2"/>
  </si>
  <si>
    <t>滋賀県後期高齢者医療広域連合（一般会計）</t>
    <phoneticPr fontId="2"/>
  </si>
  <si>
    <t>滋賀県後期高齢者医療広域連合（後期高齢者医療特別会計）</t>
    <phoneticPr fontId="2"/>
  </si>
  <si>
    <t>草津栗東行政事務組合</t>
    <phoneticPr fontId="2"/>
  </si>
  <si>
    <t>栗東市スポーツ協会</t>
    <phoneticPr fontId="2"/>
  </si>
  <si>
    <t>栗東都市整備</t>
    <phoneticPr fontId="2"/>
  </si>
  <si>
    <t>アグリの郷栗東</t>
    <phoneticPr fontId="2"/>
  </si>
  <si>
    <t>ふるさとりっとう応援基金</t>
    <phoneticPr fontId="5"/>
  </si>
  <si>
    <t>墓地公園等整備基金</t>
    <phoneticPr fontId="5"/>
  </si>
  <si>
    <t>森林環境譲与税基金</t>
    <phoneticPr fontId="5"/>
  </si>
  <si>
    <t>都市基盤整備事業基金</t>
    <phoneticPr fontId="5"/>
  </si>
  <si>
    <t>-</t>
    <phoneticPr fontId="2"/>
  </si>
  <si>
    <t>-</t>
    <phoneticPr fontId="2"/>
  </si>
  <si>
    <t>ふるさと・水と土保全基金</t>
    <rPh sb="5" eb="6">
      <t>ミズ</t>
    </rPh>
    <rPh sb="7" eb="8">
      <t>ツチ</t>
    </rPh>
    <rPh sb="8" eb="12">
      <t>ホゼンキキン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</si>
</sst>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63812</c:v>
                </c:pt>
                <c:pt idx="1">
                  <c:v>54225</c:v>
                </c:pt>
                <c:pt idx="2">
                  <c:v>54016</c:v>
                </c:pt>
                <c:pt idx="3">
                  <c:v>52786</c:v>
                </c:pt>
                <c:pt idx="4">
                  <c:v>58465</c:v>
                </c:pt>
              </c:numCache>
            </c:numRef>
          </c:val>
          <c:smooth val="0"/>
          <c:extLst>
            <c:ext xmlns:c16="http://schemas.microsoft.com/office/drawing/2014/chart" uri="{C3380CC4-5D6E-409C-BE32-E72D297353CC}">
              <c16:uniqueId val="{00000000-9B48-4613-871B-73CB15CCE05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40810</c:v>
                </c:pt>
                <c:pt idx="1">
                  <c:v>42189</c:v>
                </c:pt>
                <c:pt idx="2">
                  <c:v>35517</c:v>
                </c:pt>
                <c:pt idx="3">
                  <c:v>38864</c:v>
                </c:pt>
                <c:pt idx="4">
                  <c:v>40194</c:v>
                </c:pt>
              </c:numCache>
            </c:numRef>
          </c:val>
          <c:smooth val="0"/>
          <c:extLst>
            <c:ext xmlns:c16="http://schemas.microsoft.com/office/drawing/2014/chart" uri="{C3380CC4-5D6E-409C-BE32-E72D297353CC}">
              <c16:uniqueId val="{00000001-9B48-4613-871B-73CB15CCE05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3.04</c:v>
                </c:pt>
                <c:pt idx="1">
                  <c:v>5.46</c:v>
                </c:pt>
                <c:pt idx="2">
                  <c:v>4.8499999999999996</c:v>
                </c:pt>
                <c:pt idx="3">
                  <c:v>5.08</c:v>
                </c:pt>
                <c:pt idx="4">
                  <c:v>5.14</c:v>
                </c:pt>
              </c:numCache>
            </c:numRef>
          </c:val>
          <c:extLst>
            <c:ext xmlns:c16="http://schemas.microsoft.com/office/drawing/2014/chart" uri="{C3380CC4-5D6E-409C-BE32-E72D297353CC}">
              <c16:uniqueId val="{00000000-C6E5-4B71-B0BB-3886A621166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11.03</c:v>
                </c:pt>
                <c:pt idx="1">
                  <c:v>12.8</c:v>
                </c:pt>
                <c:pt idx="2">
                  <c:v>13.62</c:v>
                </c:pt>
                <c:pt idx="3">
                  <c:v>13.51</c:v>
                </c:pt>
                <c:pt idx="4">
                  <c:v>12.67</c:v>
                </c:pt>
              </c:numCache>
            </c:numRef>
          </c:val>
          <c:extLst>
            <c:ext xmlns:c16="http://schemas.microsoft.com/office/drawing/2014/chart" uri="{C3380CC4-5D6E-409C-BE32-E72D297353CC}">
              <c16:uniqueId val="{00000001-C6E5-4B71-B0BB-3886A621166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0.84</c:v>
                </c:pt>
                <c:pt idx="1">
                  <c:v>4.6399999999999997</c:v>
                </c:pt>
                <c:pt idx="2">
                  <c:v>-0.04</c:v>
                </c:pt>
                <c:pt idx="3">
                  <c:v>0.25</c:v>
                </c:pt>
                <c:pt idx="4">
                  <c:v>0.04</c:v>
                </c:pt>
              </c:numCache>
            </c:numRef>
          </c:val>
          <c:smooth val="0"/>
          <c:extLst>
            <c:ext xmlns:c16="http://schemas.microsoft.com/office/drawing/2014/chart" uri="{C3380CC4-5D6E-409C-BE32-E72D297353CC}">
              <c16:uniqueId val="{00000002-C6E5-4B71-B0BB-3886A621166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0.05</c:v>
                </c:pt>
                <c:pt idx="2">
                  <c:v>#N/A</c:v>
                </c:pt>
                <c:pt idx="3">
                  <c:v>0.05</c:v>
                </c:pt>
                <c:pt idx="4">
                  <c:v>#N/A</c:v>
                </c:pt>
                <c:pt idx="5">
                  <c:v>0.04</c:v>
                </c:pt>
                <c:pt idx="6">
                  <c:v>#N/A</c:v>
                </c:pt>
                <c:pt idx="7">
                  <c:v>0.04</c:v>
                </c:pt>
                <c:pt idx="8">
                  <c:v>#N/A</c:v>
                </c:pt>
                <c:pt idx="9">
                  <c:v>0.02</c:v>
                </c:pt>
              </c:numCache>
            </c:numRef>
          </c:val>
          <c:extLst>
            <c:ext xmlns:c16="http://schemas.microsoft.com/office/drawing/2014/chart" uri="{C3380CC4-5D6E-409C-BE32-E72D297353CC}">
              <c16:uniqueId val="{00000000-D451-4258-9606-CC6E61281FF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451-4258-9606-CC6E61281FF0}"/>
            </c:ext>
          </c:extLst>
        </c:ser>
        <c:ser>
          <c:idx val="2"/>
          <c:order val="2"/>
          <c:tx>
            <c:strRef>
              <c:f>データシート!$A$29</c:f>
              <c:strCache>
                <c:ptCount val="1"/>
                <c:pt idx="0">
                  <c:v>土地取得特別会計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0.02</c:v>
                </c:pt>
                <c:pt idx="2">
                  <c:v>#N/A</c:v>
                </c:pt>
                <c:pt idx="3">
                  <c:v>0.01</c:v>
                </c:pt>
                <c:pt idx="4">
                  <c:v>#N/A</c:v>
                </c:pt>
                <c:pt idx="5">
                  <c:v>0.01</c:v>
                </c:pt>
                <c:pt idx="6">
                  <c:v>#N/A</c:v>
                </c:pt>
                <c:pt idx="7">
                  <c:v>0.01</c:v>
                </c:pt>
                <c:pt idx="8">
                  <c:v>#N/A</c:v>
                </c:pt>
                <c:pt idx="9">
                  <c:v>0.01</c:v>
                </c:pt>
              </c:numCache>
            </c:numRef>
          </c:val>
          <c:extLst>
            <c:ext xmlns:c16="http://schemas.microsoft.com/office/drawing/2014/chart" uri="{C3380CC4-5D6E-409C-BE32-E72D297353CC}">
              <c16:uniqueId val="{00000002-D451-4258-9606-CC6E61281FF0}"/>
            </c:ext>
          </c:extLst>
        </c:ser>
        <c:ser>
          <c:idx val="3"/>
          <c:order val="3"/>
          <c:tx>
            <c:strRef>
              <c:f>データシート!$A$30</c:f>
              <c:strCache>
                <c:ptCount val="1"/>
                <c:pt idx="0">
                  <c:v>農業集落排水事業特別会計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0.02</c:v>
                </c:pt>
                <c:pt idx="2">
                  <c:v>#N/A</c:v>
                </c:pt>
                <c:pt idx="3">
                  <c:v>0.02</c:v>
                </c:pt>
                <c:pt idx="4">
                  <c:v>#N/A</c:v>
                </c:pt>
                <c:pt idx="5">
                  <c:v>0.01</c:v>
                </c:pt>
                <c:pt idx="6">
                  <c:v>#N/A</c:v>
                </c:pt>
                <c:pt idx="7">
                  <c:v>0.02</c:v>
                </c:pt>
                <c:pt idx="8">
                  <c:v>#N/A</c:v>
                </c:pt>
                <c:pt idx="9">
                  <c:v>0.02</c:v>
                </c:pt>
              </c:numCache>
            </c:numRef>
          </c:val>
          <c:extLst>
            <c:ext xmlns:c16="http://schemas.microsoft.com/office/drawing/2014/chart" uri="{C3380CC4-5D6E-409C-BE32-E72D297353CC}">
              <c16:uniqueId val="{00000003-D451-4258-9606-CC6E61281FF0}"/>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0.12</c:v>
                </c:pt>
                <c:pt idx="2">
                  <c:v>#N/A</c:v>
                </c:pt>
                <c:pt idx="3">
                  <c:v>0.13</c:v>
                </c:pt>
                <c:pt idx="4">
                  <c:v>#N/A</c:v>
                </c:pt>
                <c:pt idx="5">
                  <c:v>0.13</c:v>
                </c:pt>
                <c:pt idx="6">
                  <c:v>#N/A</c:v>
                </c:pt>
                <c:pt idx="7">
                  <c:v>0.18</c:v>
                </c:pt>
                <c:pt idx="8">
                  <c:v>#N/A</c:v>
                </c:pt>
                <c:pt idx="9">
                  <c:v>0.22</c:v>
                </c:pt>
              </c:numCache>
            </c:numRef>
          </c:val>
          <c:extLst>
            <c:ext xmlns:c16="http://schemas.microsoft.com/office/drawing/2014/chart" uri="{C3380CC4-5D6E-409C-BE32-E72D297353CC}">
              <c16:uniqueId val="{00000004-D451-4258-9606-CC6E61281FF0}"/>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0.67</c:v>
                </c:pt>
                <c:pt idx="2">
                  <c:v>#N/A</c:v>
                </c:pt>
                <c:pt idx="3">
                  <c:v>0.84</c:v>
                </c:pt>
                <c:pt idx="4">
                  <c:v>#N/A</c:v>
                </c:pt>
                <c:pt idx="5">
                  <c:v>0.92</c:v>
                </c:pt>
                <c:pt idx="6">
                  <c:v>#N/A</c:v>
                </c:pt>
                <c:pt idx="7">
                  <c:v>2.23</c:v>
                </c:pt>
                <c:pt idx="8">
                  <c:v>#N/A</c:v>
                </c:pt>
                <c:pt idx="9">
                  <c:v>1.79</c:v>
                </c:pt>
              </c:numCache>
            </c:numRef>
          </c:val>
          <c:extLst>
            <c:ext xmlns:c16="http://schemas.microsoft.com/office/drawing/2014/chart" uri="{C3380CC4-5D6E-409C-BE32-E72D297353CC}">
              <c16:uniqueId val="{00000005-D451-4258-9606-CC6E61281FF0}"/>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3.54</c:v>
                </c:pt>
                <c:pt idx="2">
                  <c:v>#N/A</c:v>
                </c:pt>
                <c:pt idx="3">
                  <c:v>3.77</c:v>
                </c:pt>
                <c:pt idx="4">
                  <c:v>#N/A</c:v>
                </c:pt>
                <c:pt idx="5">
                  <c:v>3.73</c:v>
                </c:pt>
                <c:pt idx="6">
                  <c:v>#N/A</c:v>
                </c:pt>
                <c:pt idx="7">
                  <c:v>2.79</c:v>
                </c:pt>
                <c:pt idx="8">
                  <c:v>#N/A</c:v>
                </c:pt>
                <c:pt idx="9">
                  <c:v>1.88</c:v>
                </c:pt>
              </c:numCache>
            </c:numRef>
          </c:val>
          <c:extLst>
            <c:ext xmlns:c16="http://schemas.microsoft.com/office/drawing/2014/chart" uri="{C3380CC4-5D6E-409C-BE32-E72D297353CC}">
              <c16:uniqueId val="{00000006-D451-4258-9606-CC6E61281FF0}"/>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2.96</c:v>
                </c:pt>
                <c:pt idx="2">
                  <c:v>#N/A</c:v>
                </c:pt>
                <c:pt idx="3">
                  <c:v>5.38</c:v>
                </c:pt>
                <c:pt idx="4">
                  <c:v>#N/A</c:v>
                </c:pt>
                <c:pt idx="5">
                  <c:v>4.78</c:v>
                </c:pt>
                <c:pt idx="6">
                  <c:v>#N/A</c:v>
                </c:pt>
                <c:pt idx="7">
                  <c:v>5.01</c:v>
                </c:pt>
                <c:pt idx="8">
                  <c:v>#N/A</c:v>
                </c:pt>
                <c:pt idx="9">
                  <c:v>5.09</c:v>
                </c:pt>
              </c:numCache>
            </c:numRef>
          </c:val>
          <c:extLst>
            <c:ext xmlns:c16="http://schemas.microsoft.com/office/drawing/2014/chart" uri="{C3380CC4-5D6E-409C-BE32-E72D297353CC}">
              <c16:uniqueId val="{00000007-D451-4258-9606-CC6E61281FF0}"/>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5.9</c:v>
                </c:pt>
                <c:pt idx="2">
                  <c:v>#N/A</c:v>
                </c:pt>
                <c:pt idx="3">
                  <c:v>5.85</c:v>
                </c:pt>
                <c:pt idx="4">
                  <c:v>#N/A</c:v>
                </c:pt>
                <c:pt idx="5">
                  <c:v>5.59</c:v>
                </c:pt>
                <c:pt idx="6">
                  <c:v>#N/A</c:v>
                </c:pt>
                <c:pt idx="7">
                  <c:v>5.47</c:v>
                </c:pt>
                <c:pt idx="8">
                  <c:v>#N/A</c:v>
                </c:pt>
                <c:pt idx="9">
                  <c:v>5.29</c:v>
                </c:pt>
              </c:numCache>
            </c:numRef>
          </c:val>
          <c:extLst>
            <c:ext xmlns:c16="http://schemas.microsoft.com/office/drawing/2014/chart" uri="{C3380CC4-5D6E-409C-BE32-E72D297353CC}">
              <c16:uniqueId val="{00000008-D451-4258-9606-CC6E61281FF0}"/>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7.92</c:v>
                </c:pt>
                <c:pt idx="2">
                  <c:v>#N/A</c:v>
                </c:pt>
                <c:pt idx="3">
                  <c:v>7.81</c:v>
                </c:pt>
                <c:pt idx="4">
                  <c:v>#N/A</c:v>
                </c:pt>
                <c:pt idx="5">
                  <c:v>6.98</c:v>
                </c:pt>
                <c:pt idx="6">
                  <c:v>#N/A</c:v>
                </c:pt>
                <c:pt idx="7">
                  <c:v>5.58</c:v>
                </c:pt>
                <c:pt idx="8">
                  <c:v>#N/A</c:v>
                </c:pt>
                <c:pt idx="9">
                  <c:v>5.62</c:v>
                </c:pt>
              </c:numCache>
            </c:numRef>
          </c:val>
          <c:extLst>
            <c:ext xmlns:c16="http://schemas.microsoft.com/office/drawing/2014/chart" uri="{C3380CC4-5D6E-409C-BE32-E72D297353CC}">
              <c16:uniqueId val="{00000009-D451-4258-9606-CC6E61281FF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2536</c:v>
                </c:pt>
                <c:pt idx="5">
                  <c:v>2197</c:v>
                </c:pt>
                <c:pt idx="8">
                  <c:v>2150</c:v>
                </c:pt>
                <c:pt idx="11">
                  <c:v>2094</c:v>
                </c:pt>
                <c:pt idx="14">
                  <c:v>2041</c:v>
                </c:pt>
              </c:numCache>
            </c:numRef>
          </c:val>
          <c:extLst>
            <c:ext xmlns:c16="http://schemas.microsoft.com/office/drawing/2014/chart" uri="{C3380CC4-5D6E-409C-BE32-E72D297353CC}">
              <c16:uniqueId val="{00000000-B2A0-444F-A547-E70B7204CFB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2A0-444F-A547-E70B7204CFB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69</c:v>
                </c:pt>
                <c:pt idx="3">
                  <c:v>72</c:v>
                </c:pt>
                <c:pt idx="6">
                  <c:v>30</c:v>
                </c:pt>
                <c:pt idx="9">
                  <c:v>56</c:v>
                </c:pt>
                <c:pt idx="12">
                  <c:v>80</c:v>
                </c:pt>
              </c:numCache>
            </c:numRef>
          </c:val>
          <c:extLst>
            <c:ext xmlns:c16="http://schemas.microsoft.com/office/drawing/2014/chart" uri="{C3380CC4-5D6E-409C-BE32-E72D297353CC}">
              <c16:uniqueId val="{00000002-B2A0-444F-A547-E70B7204CFB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72</c:v>
                </c:pt>
                <c:pt idx="3">
                  <c:v>70</c:v>
                </c:pt>
                <c:pt idx="6">
                  <c:v>77</c:v>
                </c:pt>
                <c:pt idx="9">
                  <c:v>73</c:v>
                </c:pt>
                <c:pt idx="12">
                  <c:v>98</c:v>
                </c:pt>
              </c:numCache>
            </c:numRef>
          </c:val>
          <c:extLst>
            <c:ext xmlns:c16="http://schemas.microsoft.com/office/drawing/2014/chart" uri="{C3380CC4-5D6E-409C-BE32-E72D297353CC}">
              <c16:uniqueId val="{00000003-B2A0-444F-A547-E70B7204CFB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271</c:v>
                </c:pt>
                <c:pt idx="3">
                  <c:v>213</c:v>
                </c:pt>
                <c:pt idx="6">
                  <c:v>259</c:v>
                </c:pt>
                <c:pt idx="9">
                  <c:v>265</c:v>
                </c:pt>
                <c:pt idx="12">
                  <c:v>294</c:v>
                </c:pt>
              </c:numCache>
            </c:numRef>
          </c:val>
          <c:extLst>
            <c:ext xmlns:c16="http://schemas.microsoft.com/office/drawing/2014/chart" uri="{C3380CC4-5D6E-409C-BE32-E72D297353CC}">
              <c16:uniqueId val="{00000004-B2A0-444F-A547-E70B7204CFB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2A0-444F-A547-E70B7204CFB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2A0-444F-A547-E70B7204CFB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3744</c:v>
                </c:pt>
                <c:pt idx="3">
                  <c:v>3489</c:v>
                </c:pt>
                <c:pt idx="6">
                  <c:v>3480</c:v>
                </c:pt>
                <c:pt idx="9">
                  <c:v>3360</c:v>
                </c:pt>
                <c:pt idx="12">
                  <c:v>3336</c:v>
                </c:pt>
              </c:numCache>
            </c:numRef>
          </c:val>
          <c:extLst>
            <c:ext xmlns:c16="http://schemas.microsoft.com/office/drawing/2014/chart" uri="{C3380CC4-5D6E-409C-BE32-E72D297353CC}">
              <c16:uniqueId val="{00000007-B2A0-444F-A547-E70B7204CFB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1620</c:v>
                </c:pt>
                <c:pt idx="2">
                  <c:v>#N/A</c:v>
                </c:pt>
                <c:pt idx="3">
                  <c:v>#N/A</c:v>
                </c:pt>
                <c:pt idx="4">
                  <c:v>1647</c:v>
                </c:pt>
                <c:pt idx="5">
                  <c:v>#N/A</c:v>
                </c:pt>
                <c:pt idx="6">
                  <c:v>#N/A</c:v>
                </c:pt>
                <c:pt idx="7">
                  <c:v>1696</c:v>
                </c:pt>
                <c:pt idx="8">
                  <c:v>#N/A</c:v>
                </c:pt>
                <c:pt idx="9">
                  <c:v>#N/A</c:v>
                </c:pt>
                <c:pt idx="10">
                  <c:v>1660</c:v>
                </c:pt>
                <c:pt idx="11">
                  <c:v>#N/A</c:v>
                </c:pt>
                <c:pt idx="12">
                  <c:v>#N/A</c:v>
                </c:pt>
                <c:pt idx="13">
                  <c:v>1767</c:v>
                </c:pt>
                <c:pt idx="14">
                  <c:v>#N/A</c:v>
                </c:pt>
              </c:numCache>
            </c:numRef>
          </c:val>
          <c:smooth val="0"/>
          <c:extLst>
            <c:ext xmlns:c16="http://schemas.microsoft.com/office/drawing/2014/chart" uri="{C3380CC4-5D6E-409C-BE32-E72D297353CC}">
              <c16:uniqueId val="{00000008-B2A0-444F-A547-E70B7204CFB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17055</c:v>
                </c:pt>
                <c:pt idx="5">
                  <c:v>16612</c:v>
                </c:pt>
                <c:pt idx="8">
                  <c:v>15706</c:v>
                </c:pt>
                <c:pt idx="11">
                  <c:v>14989</c:v>
                </c:pt>
                <c:pt idx="14">
                  <c:v>13982</c:v>
                </c:pt>
              </c:numCache>
            </c:numRef>
          </c:val>
          <c:extLst>
            <c:ext xmlns:c16="http://schemas.microsoft.com/office/drawing/2014/chart" uri="{C3380CC4-5D6E-409C-BE32-E72D297353CC}">
              <c16:uniqueId val="{00000000-923A-4205-987E-9B2D4010252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7350</c:v>
                </c:pt>
                <c:pt idx="5">
                  <c:v>7145</c:v>
                </c:pt>
                <c:pt idx="8">
                  <c:v>6539</c:v>
                </c:pt>
                <c:pt idx="11">
                  <c:v>6300</c:v>
                </c:pt>
                <c:pt idx="14">
                  <c:v>5921</c:v>
                </c:pt>
              </c:numCache>
            </c:numRef>
          </c:val>
          <c:extLst>
            <c:ext xmlns:c16="http://schemas.microsoft.com/office/drawing/2014/chart" uri="{C3380CC4-5D6E-409C-BE32-E72D297353CC}">
              <c16:uniqueId val="{00000001-923A-4205-987E-9B2D4010252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5573</c:v>
                </c:pt>
                <c:pt idx="5">
                  <c:v>6430</c:v>
                </c:pt>
                <c:pt idx="8">
                  <c:v>6861</c:v>
                </c:pt>
                <c:pt idx="11">
                  <c:v>7186</c:v>
                </c:pt>
                <c:pt idx="14">
                  <c:v>7386</c:v>
                </c:pt>
              </c:numCache>
            </c:numRef>
          </c:val>
          <c:extLst>
            <c:ext xmlns:c16="http://schemas.microsoft.com/office/drawing/2014/chart" uri="{C3380CC4-5D6E-409C-BE32-E72D297353CC}">
              <c16:uniqueId val="{00000002-923A-4205-987E-9B2D4010252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23A-4205-987E-9B2D4010252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23A-4205-987E-9B2D4010252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23A-4205-987E-9B2D4010252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0</c:v>
                </c:pt>
                <c:pt idx="3">
                  <c:v>0</c:v>
                </c:pt>
                <c:pt idx="6">
                  <c:v>63</c:v>
                </c:pt>
                <c:pt idx="9">
                  <c:v>219</c:v>
                </c:pt>
                <c:pt idx="12">
                  <c:v>445</c:v>
                </c:pt>
              </c:numCache>
            </c:numRef>
          </c:val>
          <c:extLst>
            <c:ext xmlns:c16="http://schemas.microsoft.com/office/drawing/2014/chart" uri="{C3380CC4-5D6E-409C-BE32-E72D297353CC}">
              <c16:uniqueId val="{00000006-923A-4205-987E-9B2D4010252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561</c:v>
                </c:pt>
                <c:pt idx="3">
                  <c:v>557</c:v>
                </c:pt>
                <c:pt idx="6">
                  <c:v>539</c:v>
                </c:pt>
                <c:pt idx="9">
                  <c:v>650</c:v>
                </c:pt>
                <c:pt idx="12">
                  <c:v>664</c:v>
                </c:pt>
              </c:numCache>
            </c:numRef>
          </c:val>
          <c:extLst>
            <c:ext xmlns:c16="http://schemas.microsoft.com/office/drawing/2014/chart" uri="{C3380CC4-5D6E-409C-BE32-E72D297353CC}">
              <c16:uniqueId val="{00000007-923A-4205-987E-9B2D4010252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3750</c:v>
                </c:pt>
                <c:pt idx="3">
                  <c:v>3220</c:v>
                </c:pt>
                <c:pt idx="6">
                  <c:v>3141</c:v>
                </c:pt>
                <c:pt idx="9">
                  <c:v>3015</c:v>
                </c:pt>
                <c:pt idx="12">
                  <c:v>3236</c:v>
                </c:pt>
              </c:numCache>
            </c:numRef>
          </c:val>
          <c:extLst>
            <c:ext xmlns:c16="http://schemas.microsoft.com/office/drawing/2014/chart" uri="{C3380CC4-5D6E-409C-BE32-E72D297353CC}">
              <c16:uniqueId val="{00000008-923A-4205-987E-9B2D4010252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719</c:v>
                </c:pt>
                <c:pt idx="3">
                  <c:v>610</c:v>
                </c:pt>
                <c:pt idx="6">
                  <c:v>502</c:v>
                </c:pt>
                <c:pt idx="9">
                  <c:v>400</c:v>
                </c:pt>
                <c:pt idx="12">
                  <c:v>300</c:v>
                </c:pt>
              </c:numCache>
            </c:numRef>
          </c:val>
          <c:extLst>
            <c:ext xmlns:c16="http://schemas.microsoft.com/office/drawing/2014/chart" uri="{C3380CC4-5D6E-409C-BE32-E72D297353CC}">
              <c16:uniqueId val="{00000009-923A-4205-987E-9B2D4010252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39997</c:v>
                </c:pt>
                <c:pt idx="3">
                  <c:v>38770</c:v>
                </c:pt>
                <c:pt idx="6">
                  <c:v>36978</c:v>
                </c:pt>
                <c:pt idx="9">
                  <c:v>35189</c:v>
                </c:pt>
                <c:pt idx="12">
                  <c:v>33601</c:v>
                </c:pt>
              </c:numCache>
            </c:numRef>
          </c:val>
          <c:extLst>
            <c:ext xmlns:c16="http://schemas.microsoft.com/office/drawing/2014/chart" uri="{C3380CC4-5D6E-409C-BE32-E72D297353CC}">
              <c16:uniqueId val="{0000000A-923A-4205-987E-9B2D4010252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15049</c:v>
                </c:pt>
                <c:pt idx="2">
                  <c:v>#N/A</c:v>
                </c:pt>
                <c:pt idx="3">
                  <c:v>#N/A</c:v>
                </c:pt>
                <c:pt idx="4">
                  <c:v>12971</c:v>
                </c:pt>
                <c:pt idx="5">
                  <c:v>#N/A</c:v>
                </c:pt>
                <c:pt idx="6">
                  <c:v>#N/A</c:v>
                </c:pt>
                <c:pt idx="7">
                  <c:v>12117</c:v>
                </c:pt>
                <c:pt idx="8">
                  <c:v>#N/A</c:v>
                </c:pt>
                <c:pt idx="9">
                  <c:v>#N/A</c:v>
                </c:pt>
                <c:pt idx="10">
                  <c:v>10998</c:v>
                </c:pt>
                <c:pt idx="11">
                  <c:v>#N/A</c:v>
                </c:pt>
                <c:pt idx="12">
                  <c:v>#N/A</c:v>
                </c:pt>
                <c:pt idx="13">
                  <c:v>10957</c:v>
                </c:pt>
                <c:pt idx="14">
                  <c:v>#N/A</c:v>
                </c:pt>
              </c:numCache>
            </c:numRef>
          </c:val>
          <c:smooth val="0"/>
          <c:extLst>
            <c:ext xmlns:c16="http://schemas.microsoft.com/office/drawing/2014/chart" uri="{C3380CC4-5D6E-409C-BE32-E72D297353CC}">
              <c16:uniqueId val="{0000000B-923A-4205-987E-9B2D4010252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2107</c:v>
                </c:pt>
                <c:pt idx="1">
                  <c:v>2104</c:v>
                </c:pt>
                <c:pt idx="2">
                  <c:v>2065</c:v>
                </c:pt>
              </c:numCache>
            </c:numRef>
          </c:val>
          <c:extLst>
            <c:ext xmlns:c16="http://schemas.microsoft.com/office/drawing/2014/chart" uri="{C3380CC4-5D6E-409C-BE32-E72D297353CC}">
              <c16:uniqueId val="{00000000-1EF0-4B43-8673-8A9BE42BB77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3689</c:v>
                </c:pt>
                <c:pt idx="1">
                  <c:v>4009</c:v>
                </c:pt>
                <c:pt idx="2">
                  <c:v>4356</c:v>
                </c:pt>
              </c:numCache>
            </c:numRef>
          </c:val>
          <c:extLst>
            <c:ext xmlns:c16="http://schemas.microsoft.com/office/drawing/2014/chart" uri="{C3380CC4-5D6E-409C-BE32-E72D297353CC}">
              <c16:uniqueId val="{00000001-1EF0-4B43-8673-8A9BE42BB77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637</c:v>
                </c:pt>
                <c:pt idx="1">
                  <c:v>636</c:v>
                </c:pt>
                <c:pt idx="2">
                  <c:v>531</c:v>
                </c:pt>
              </c:numCache>
            </c:numRef>
          </c:val>
          <c:extLst>
            <c:ext xmlns:c16="http://schemas.microsoft.com/office/drawing/2014/chart" uri="{C3380CC4-5D6E-409C-BE32-E72D297353CC}">
              <c16:uniqueId val="{00000002-1EF0-4B43-8673-8A9BE42BB77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実質公債費比率の分子は、（新）集中改革プランなどにより普通建設事業を平準化させ、地方債の発行額を抑制しプライマリーバランスの黒字化に努めてきたことで近年は横ばい・減少傾向</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だった</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が、今年度は、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公共下水道事業の元利償還金に対する繰入金の増や一部事務組合の地方債の元利償還金に対する負担金の増</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などにより、昨年度から</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今後も引き続きプライマリーバランスの黒字を維持することで数値の低減に努める。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endParaRPr kumimoji="1" lang="en-US" altLang="ja-JP" sz="1000">
            <a:latin typeface="ＭＳ ゴシック" pitchFamily="49" charset="-128"/>
            <a:ea typeface="ＭＳ ゴシック" pitchFamily="49" charset="-128"/>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制度開始以来、全国でも上位を占める指数を示してきたが、これは、人口の急増に対応するための施設を比較的短期間の間に整備したこと（地方債残高の増加）、また、新幹線新駅建設に伴う区画整理用地の土地開発公社による先行取得が主な要因で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現在では（新）集中改革プランなどにより、普通建設事業を平準化させ、地方債発行額の抑制に努めており、表中最下段にある将来負担比率の分子は減少を続けている。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また、新駅建設中止後の跡地の問題については、後継プランに基づき必要なインフラ整備を進め、企業誘致を積極的に行ってきた。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今後もプライマリーバランスの黒字を維持することなどにより、引き続き数値の低減に努める。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滋賀県栗東市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財政調整基金は不測の事態により必要となる経費に充てる財源として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百万円積み立てた一方、</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80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百万円取崩ししたことにより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百万円減少し、減債基金は積み立てをして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347</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百万円増加、その他特定目的基金は、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ふるさとりっとう応援</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基金から</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116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百万円取り崩したことなどにより</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105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百万円減少し、基金全体としては</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203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百万円の増となった。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rgbClr val="FF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（新）集中改革プランの改革効果を持続し財政健全化に努めることで、長期的には財政調整基金及び減債基金の残高の標準財政規模比が県内市町平均以上を維持することを目指す。</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・ふるさとりっとう応援基金：明日を担う子どもを育てる元気なまちづくり事業など元気なまちづくりに資することを目的とした事業に要する経費。</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・墓地公園等整備基金：墓地公園用地取得及び火葬場建設を促進するために要する経費。</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・東海道新幹線（仮称）びわこ栗東駅建設等整備基金：東海道新幹線（仮称）びわこ栗東駅の建設等整備（当該整備の中止への対応を含む。）を円滑かつ効率的に行うために要する経費。</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・ふるさとりっとう応援基金：使途に応じて対象事業費充当分を</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116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百万円取り崩した一方、ふるさとりっとう応援寄附金など</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83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百万円積み立てたことにより、今年度の残高は</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279</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百万円となった。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・墓地公園等整備基金：永代使用料等</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百万円を積み立てた一方、使用榮地の返還による永代使用料の還付及び火葬場の整備かかる経費として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37</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百万円取り崩したことにより、今年度の残高は</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196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百万円となった。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・東海道新幹線（仮称）びわこ栗東駅建設等整備基金：、新幹線新駅中止に係る県から市への財政上の支援などにより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百万円積み立てた一方、「まちづくり基本構想（後継プラン）」の実施に係る経費等の財源として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百万円を取り崩したことにより、今年度の残高は</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百万円となった。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ふるさとりっとう応援基金：市の特名産や「馬」に関するグッズ・体験型返礼品の充実などにより、更なる寄附の推進につなげることで基金を確保しつつ、元気なまちづくりに資することを目的とした事業を実施す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・墓地公園等整備基金：火葬場の整備が進み、今後は減少する見通しである。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・東海道新幹線（仮称）びわこ栗東駅建設等整備基金：「まちづくり基本構想（後継プラン）」に基づく整備が進み、今後は減少していく見通しである。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不測の事態により必要となる経費に充てる財源として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百万円積み立てた一方、</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80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百万円取崩ししたことにより、今年度の残高は</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2,065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百万円となった。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（新）集中改革プランの改革効果を持続し財政健全化に努めることで、減債基金を合算した残高が短期的には標準財政規模比の</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12.80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％以上を維持・確保し、長期的には県内市町平均以上を維持することを目指す。</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減債基金へ今後の第三セクター等改革推進債をはじめとした地方債の償還に充てるための財源として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347</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百万円積み立てたことにより、今年度の残高は昨年度から</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347</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百万円増の</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4,356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百万円となった。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（新）集中改革プランの改革効果を持続し財政健全化に努めることで、財政調整基金を合算した残高が短期的には標準財政規模比の</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12.80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％以上を維持・確保し、長期的には県内市町平均以上を維持することを目指す。</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70,412
68,680
52.69
30,539,868
29,617,730
837,448
16,295,232
33,594,241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73.2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近年はほぼ横ばいの数値であるが、昨年度に引き続き交付団体となっている。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固定資産の評価替えによる固定資産税の増加により基準財政収入額が増加しているが、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物価</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高騰対応</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や人件費の増加</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などにより基準財政需要額</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も増加。結果として</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単年度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は微減だが、</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３か年平均</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は横ばい</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類似団体平均・全国平均・滋賀県平均を上回っているが、依然として厳しい財政状況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にあるため、「（新）集中改革プラン」の改革効果を持続し、安定した歳入の確保と歳出の抑制に引き続き努める。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20461</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41533"/>
          <a:ext cx="0" cy="13941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163988</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0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20461</xdr:rowOff>
    </xdr:from>
    <xdr:to>
      <xdr:col>24</xdr:col>
      <xdr:colOff>12700</xdr:colOff>
      <xdr:row>45</xdr:row>
      <xdr:rowOff>20461</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3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46567</xdr:rowOff>
    </xdr:from>
    <xdr:to>
      <xdr:col>23</xdr:col>
      <xdr:colOff>133350</xdr:colOff>
      <xdr:row>40</xdr:row>
      <xdr:rowOff>46567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90456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144938</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74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33161</xdr:rowOff>
    </xdr:from>
    <xdr:to>
      <xdr:col>19</xdr:col>
      <xdr:colOff>133350</xdr:colOff>
      <xdr:row>40</xdr:row>
      <xdr:rowOff>46567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89116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1411</xdr:rowOff>
    </xdr:from>
    <xdr:to>
      <xdr:col>19</xdr:col>
      <xdr:colOff>184150</xdr:colOff>
      <xdr:row>42</xdr:row>
      <xdr:rowOff>103011</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87788</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88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19755</xdr:rowOff>
    </xdr:from>
    <xdr:to>
      <xdr:col>15</xdr:col>
      <xdr:colOff>82550</xdr:colOff>
      <xdr:row>40</xdr:row>
      <xdr:rowOff>33161</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8777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159455</xdr:rowOff>
    </xdr:from>
    <xdr:to>
      <xdr:col>15</xdr:col>
      <xdr:colOff>133350</xdr:colOff>
      <xdr:row>42</xdr:row>
      <xdr:rowOff>89605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74382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7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6350</xdr:rowOff>
    </xdr:from>
    <xdr:to>
      <xdr:col>11</xdr:col>
      <xdr:colOff>31750</xdr:colOff>
      <xdr:row>40</xdr:row>
      <xdr:rowOff>19755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8643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20760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167217</xdr:rowOff>
    </xdr:from>
    <xdr:to>
      <xdr:col>23</xdr:col>
      <xdr:colOff>184150</xdr:colOff>
      <xdr:row>40</xdr:row>
      <xdr:rowOff>97367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12294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69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167217</xdr:rowOff>
    </xdr:from>
    <xdr:to>
      <xdr:col>19</xdr:col>
      <xdr:colOff>184150</xdr:colOff>
      <xdr:row>40</xdr:row>
      <xdr:rowOff>97367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107544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62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153811</xdr:rowOff>
    </xdr:from>
    <xdr:to>
      <xdr:col>15</xdr:col>
      <xdr:colOff>133350</xdr:colOff>
      <xdr:row>40</xdr:row>
      <xdr:rowOff>83961</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94138</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140405</xdr:rowOff>
    </xdr:from>
    <xdr:to>
      <xdr:col>11</xdr:col>
      <xdr:colOff>82550</xdr:colOff>
      <xdr:row>40</xdr:row>
      <xdr:rowOff>70555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80732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127000</xdr:rowOff>
    </xdr:from>
    <xdr:to>
      <xdr:col>7</xdr:col>
      <xdr:colOff>31750</xdr:colOff>
      <xdr:row>40</xdr:row>
      <xdr:rowOff>57150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67327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近年はほぼ横ばいの数値であるが、今年度は昨年度と比べると</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ポイント増加し</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94.8</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％となった。これは扶助費や人件費が増加したことが主な要因である。全国平均・類似団体平均・滋賀県平均を上回っており、引き続き財政構造が硬直している状況である。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歳出面では、公債費を主な要因として類似団体を上回る数値となっている。公債費については、普通建設事業の平準化による市債発行の抑制などにより比率の低減に努める。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96838</xdr:rowOff>
    </xdr:from>
    <xdr:to>
      <xdr:col>23</xdr:col>
      <xdr:colOff>133350</xdr:colOff>
      <xdr:row>66</xdr:row>
      <xdr:rowOff>52388</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40938"/>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24465</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4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52388</xdr:rowOff>
    </xdr:from>
    <xdr:to>
      <xdr:col>24</xdr:col>
      <xdr:colOff>12700</xdr:colOff>
      <xdr:row>66</xdr:row>
      <xdr:rowOff>52388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68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11765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78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96838</xdr:rowOff>
    </xdr:from>
    <xdr:to>
      <xdr:col>24</xdr:col>
      <xdr:colOff>12700</xdr:colOff>
      <xdr:row>58</xdr:row>
      <xdr:rowOff>96838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4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93663</xdr:rowOff>
    </xdr:from>
    <xdr:to>
      <xdr:col>23</xdr:col>
      <xdr:colOff>133350</xdr:colOff>
      <xdr:row>64</xdr:row>
      <xdr:rowOff>111760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066463"/>
          <a:ext cx="8382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128287</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75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33338</xdr:rowOff>
    </xdr:from>
    <xdr:to>
      <xdr:col>19</xdr:col>
      <xdr:colOff>133350</xdr:colOff>
      <xdr:row>64</xdr:row>
      <xdr:rowOff>93663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1006138"/>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81597</xdr:rowOff>
    </xdr:from>
    <xdr:to>
      <xdr:col>19</xdr:col>
      <xdr:colOff>184150</xdr:colOff>
      <xdr:row>64</xdr:row>
      <xdr:rowOff>11747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8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21924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651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20320</xdr:rowOff>
    </xdr:from>
    <xdr:to>
      <xdr:col>15</xdr:col>
      <xdr:colOff>82550</xdr:colOff>
      <xdr:row>64</xdr:row>
      <xdr:rowOff>33338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650220"/>
          <a:ext cx="889000" cy="355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3175</xdr:rowOff>
    </xdr:from>
    <xdr:to>
      <xdr:col>15</xdr:col>
      <xdr:colOff>133350</xdr:colOff>
      <xdr:row>63</xdr:row>
      <xdr:rowOff>104775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114952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57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20320</xdr:rowOff>
    </xdr:from>
    <xdr:to>
      <xdr:col>11</xdr:col>
      <xdr:colOff>31750</xdr:colOff>
      <xdr:row>63</xdr:row>
      <xdr:rowOff>150495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650220"/>
          <a:ext cx="889000" cy="30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122872</xdr:rowOff>
    </xdr:from>
    <xdr:to>
      <xdr:col>11</xdr:col>
      <xdr:colOff>82550</xdr:colOff>
      <xdr:row>62</xdr:row>
      <xdr:rowOff>53022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63199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350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51435</xdr:rowOff>
    </xdr:from>
    <xdr:to>
      <xdr:col>7</xdr:col>
      <xdr:colOff>31750</xdr:colOff>
      <xdr:row>63</xdr:row>
      <xdr:rowOff>153035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163212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62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60960</xdr:rowOff>
    </xdr:from>
    <xdr:to>
      <xdr:col>23</xdr:col>
      <xdr:colOff>184150</xdr:colOff>
      <xdr:row>64</xdr:row>
      <xdr:rowOff>162560</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03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33037</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00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42863</xdr:rowOff>
    </xdr:from>
    <xdr:to>
      <xdr:col>19</xdr:col>
      <xdr:colOff>184150</xdr:colOff>
      <xdr:row>64</xdr:row>
      <xdr:rowOff>144463</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01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129240</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102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153988</xdr:rowOff>
    </xdr:from>
    <xdr:to>
      <xdr:col>15</xdr:col>
      <xdr:colOff>133350</xdr:colOff>
      <xdr:row>64</xdr:row>
      <xdr:rowOff>84138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95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68915</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04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140970</xdr:rowOff>
    </xdr:from>
    <xdr:to>
      <xdr:col>11</xdr:col>
      <xdr:colOff>82550</xdr:colOff>
      <xdr:row>62</xdr:row>
      <xdr:rowOff>71120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55897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68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99695</xdr:rowOff>
    </xdr:from>
    <xdr:to>
      <xdr:col>7</xdr:col>
      <xdr:colOff>31750</xdr:colOff>
      <xdr:row>64</xdr:row>
      <xdr:rowOff>29845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90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14622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98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[140,797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年度までは類似団体平均を上回っていたが、平成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年度に全国平均・滋賀県平均を下回り、近年は横ばいで推移している。令和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年度も類似団体平均・全国平均・滋賀県平均を下回っており、これは、諸改革による経費の削減による効果であり、今後も引き続き改革効果を持続し、経費削減に努める。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2901</xdr:rowOff>
    </xdr:from>
    <xdr:to>
      <xdr:col>23</xdr:col>
      <xdr:colOff>133350</xdr:colOff>
      <xdr:row>90</xdr:row>
      <xdr:rowOff>7299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90351"/>
          <a:ext cx="0" cy="15474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150826</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409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7299</xdr:rowOff>
    </xdr:from>
    <xdr:to>
      <xdr:col>24</xdr:col>
      <xdr:colOff>12700</xdr:colOff>
      <xdr:row>90</xdr:row>
      <xdr:rowOff>7299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43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89278</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33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2901</xdr:rowOff>
    </xdr:from>
    <xdr:to>
      <xdr:col>24</xdr:col>
      <xdr:colOff>12700</xdr:colOff>
      <xdr:row>81</xdr:row>
      <xdr:rowOff>2901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9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169002</xdr:rowOff>
    </xdr:from>
    <xdr:to>
      <xdr:col>23</xdr:col>
      <xdr:colOff>133350</xdr:colOff>
      <xdr:row>82</xdr:row>
      <xdr:rowOff>69910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056452"/>
          <a:ext cx="838200" cy="7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147099</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2059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3572</xdr:rowOff>
    </xdr:from>
    <xdr:to>
      <xdr:col>23</xdr:col>
      <xdr:colOff>184150</xdr:colOff>
      <xdr:row>83</xdr:row>
      <xdr:rowOff>105172</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3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169002</xdr:rowOff>
    </xdr:from>
    <xdr:to>
      <xdr:col>19</xdr:col>
      <xdr:colOff>133350</xdr:colOff>
      <xdr:row>82</xdr:row>
      <xdr:rowOff>16011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3225800" y="14056452"/>
          <a:ext cx="889000" cy="1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92514</xdr:rowOff>
    </xdr:from>
    <xdr:to>
      <xdr:col>19</xdr:col>
      <xdr:colOff>184150</xdr:colOff>
      <xdr:row>83</xdr:row>
      <xdr:rowOff>22664</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5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7441</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377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164571</xdr:rowOff>
    </xdr:from>
    <xdr:to>
      <xdr:col>15</xdr:col>
      <xdr:colOff>82550</xdr:colOff>
      <xdr:row>82</xdr:row>
      <xdr:rowOff>16011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052021"/>
          <a:ext cx="889000" cy="22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95297</xdr:rowOff>
    </xdr:from>
    <xdr:to>
      <xdr:col>15</xdr:col>
      <xdr:colOff>133350</xdr:colOff>
      <xdr:row>83</xdr:row>
      <xdr:rowOff>25447</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10224</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240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140666</xdr:rowOff>
    </xdr:from>
    <xdr:to>
      <xdr:col>11</xdr:col>
      <xdr:colOff>31750</xdr:colOff>
      <xdr:row>81</xdr:row>
      <xdr:rowOff>164571</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028116"/>
          <a:ext cx="889000" cy="23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53367</xdr:rowOff>
    </xdr:from>
    <xdr:to>
      <xdr:col>11</xdr:col>
      <xdr:colOff>82550</xdr:colOff>
      <xdr:row>82</xdr:row>
      <xdr:rowOff>154967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139744</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198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170242</xdr:rowOff>
    </xdr:from>
    <xdr:to>
      <xdr:col>7</xdr:col>
      <xdr:colOff>31750</xdr:colOff>
      <xdr:row>82</xdr:row>
      <xdr:rowOff>100392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85169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14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19110</xdr:rowOff>
    </xdr:from>
    <xdr:to>
      <xdr:col>23</xdr:col>
      <xdr:colOff>184150</xdr:colOff>
      <xdr:row>82</xdr:row>
      <xdr:rowOff>120710</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7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35637</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923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118202</xdr:rowOff>
    </xdr:from>
    <xdr:to>
      <xdr:col>19</xdr:col>
      <xdr:colOff>184150</xdr:colOff>
      <xdr:row>82</xdr:row>
      <xdr:rowOff>48352</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05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58529</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774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136661</xdr:rowOff>
    </xdr:from>
    <xdr:to>
      <xdr:col>15</xdr:col>
      <xdr:colOff>133350</xdr:colOff>
      <xdr:row>82</xdr:row>
      <xdr:rowOff>66811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024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76988</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792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113771</xdr:rowOff>
    </xdr:from>
    <xdr:to>
      <xdr:col>11</xdr:col>
      <xdr:colOff>82550</xdr:colOff>
      <xdr:row>82</xdr:row>
      <xdr:rowOff>43921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001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54098</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770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89866</xdr:rowOff>
    </xdr:from>
    <xdr:to>
      <xdr:col>7</xdr:col>
      <xdr:colOff>31750</xdr:colOff>
      <xdr:row>82</xdr:row>
      <xdr:rowOff>20016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977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30193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746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職員の適正化を図ってきたことを主な要因として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98.1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と類似団体・全国市平均と同程度である。今後も事務事業の見直しなどにより、職員数の適正化に努める。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90</xdr:row>
      <xdr:rowOff>1814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15571"/>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32657</xdr:rowOff>
    </xdr:from>
    <xdr:to>
      <xdr:col>81</xdr:col>
      <xdr:colOff>44450</xdr:colOff>
      <xdr:row>86</xdr:row>
      <xdr:rowOff>49893</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77735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5641</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750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77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32657</xdr:rowOff>
    </xdr:from>
    <xdr:to>
      <xdr:col>77</xdr:col>
      <xdr:colOff>44450</xdr:colOff>
      <xdr:row>86</xdr:row>
      <xdr:rowOff>84364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777357"/>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16329</xdr:rowOff>
    </xdr:from>
    <xdr:to>
      <xdr:col>77</xdr:col>
      <xdr:colOff>95250</xdr:colOff>
      <xdr:row>86</xdr:row>
      <xdr:rowOff>117929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102706</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847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84364</xdr:rowOff>
    </xdr:from>
    <xdr:to>
      <xdr:col>72</xdr:col>
      <xdr:colOff>203200</xdr:colOff>
      <xdr:row>87</xdr:row>
      <xdr:rowOff>16329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829064"/>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87</xdr:row>
      <xdr:rowOff>16329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846300"/>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8363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170543</xdr:rowOff>
    </xdr:from>
    <xdr:to>
      <xdr:col>81</xdr:col>
      <xdr:colOff>95250</xdr:colOff>
      <xdr:row>86</xdr:row>
      <xdr:rowOff>100693</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15620</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588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153307</xdr:rowOff>
    </xdr:from>
    <xdr:to>
      <xdr:col>77</xdr:col>
      <xdr:colOff>95250</xdr:colOff>
      <xdr:row>86</xdr:row>
      <xdr:rowOff>83457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93634</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495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33564</xdr:rowOff>
    </xdr:from>
    <xdr:to>
      <xdr:col>73</xdr:col>
      <xdr:colOff>44450</xdr:colOff>
      <xdr:row>86</xdr:row>
      <xdr:rowOff>135164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77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145341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547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136979</xdr:rowOff>
    </xdr:from>
    <xdr:to>
      <xdr:col>68</xdr:col>
      <xdr:colOff>203200</xdr:colOff>
      <xdr:row>87</xdr:row>
      <xdr:rowOff>67129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51906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96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職員数の適正化を図ってきたことを主な要因として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6.42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人と類似団体平均・全国平均・滋賀県平均を下回っている。今後も事務事業の見直しなどにより、職員数の適正化に努める。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121829</xdr:rowOff>
    </xdr:from>
    <xdr:to>
      <xdr:col>81</xdr:col>
      <xdr:colOff>44450</xdr:colOff>
      <xdr:row>66</xdr:row>
      <xdr:rowOff>144599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65929"/>
          <a:ext cx="0" cy="13943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116676</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32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144599</xdr:rowOff>
    </xdr:from>
    <xdr:to>
      <xdr:col>81</xdr:col>
      <xdr:colOff>133350</xdr:colOff>
      <xdr:row>66</xdr:row>
      <xdr:rowOff>144599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60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36756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09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121829</xdr:rowOff>
    </xdr:from>
    <xdr:to>
      <xdr:col>81</xdr:col>
      <xdr:colOff>133350</xdr:colOff>
      <xdr:row>58</xdr:row>
      <xdr:rowOff>121829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6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37465</xdr:rowOff>
    </xdr:from>
    <xdr:to>
      <xdr:col>81</xdr:col>
      <xdr:colOff>44450</xdr:colOff>
      <xdr:row>60</xdr:row>
      <xdr:rowOff>63319</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324465"/>
          <a:ext cx="838200" cy="25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35486</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939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63409</xdr:rowOff>
    </xdr:from>
    <xdr:to>
      <xdr:col>81</xdr:col>
      <xdr:colOff>95250</xdr:colOff>
      <xdr:row>61</xdr:row>
      <xdr:rowOff>165009</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2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34018</xdr:rowOff>
    </xdr:from>
    <xdr:to>
      <xdr:col>77</xdr:col>
      <xdr:colOff>44450</xdr:colOff>
      <xdr:row>60</xdr:row>
      <xdr:rowOff>37465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321018"/>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42726</xdr:rowOff>
    </xdr:from>
    <xdr:to>
      <xdr:col>77</xdr:col>
      <xdr:colOff>95250</xdr:colOff>
      <xdr:row>61</xdr:row>
      <xdr:rowOff>144326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0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129103</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87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9888</xdr:rowOff>
    </xdr:from>
    <xdr:to>
      <xdr:col>72</xdr:col>
      <xdr:colOff>203200</xdr:colOff>
      <xdr:row>60</xdr:row>
      <xdr:rowOff>34018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296888"/>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41003</xdr:rowOff>
    </xdr:from>
    <xdr:to>
      <xdr:col>73</xdr:col>
      <xdr:colOff>44450</xdr:colOff>
      <xdr:row>61</xdr:row>
      <xdr:rowOff>142603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9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127380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85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9888</xdr:rowOff>
    </xdr:from>
    <xdr:to>
      <xdr:col>68</xdr:col>
      <xdr:colOff>152400</xdr:colOff>
      <xdr:row>60</xdr:row>
      <xdr:rowOff>9888</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2968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27215</xdr:rowOff>
    </xdr:from>
    <xdr:to>
      <xdr:col>68</xdr:col>
      <xdr:colOff>203200</xdr:colOff>
      <xdr:row>61</xdr:row>
      <xdr:rowOff>128815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8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113592</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7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165916</xdr:rowOff>
    </xdr:from>
    <xdr:to>
      <xdr:col>64</xdr:col>
      <xdr:colOff>152400</xdr:colOff>
      <xdr:row>61</xdr:row>
      <xdr:rowOff>96066</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5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80843</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39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12519</xdr:rowOff>
    </xdr:from>
    <xdr:to>
      <xdr:col>81</xdr:col>
      <xdr:colOff>95250</xdr:colOff>
      <xdr:row>60</xdr:row>
      <xdr:rowOff>114119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29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29046</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144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158115</xdr:rowOff>
    </xdr:from>
    <xdr:to>
      <xdr:col>77</xdr:col>
      <xdr:colOff>95250</xdr:colOff>
      <xdr:row>60</xdr:row>
      <xdr:rowOff>88265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27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98442</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0425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154668</xdr:rowOff>
    </xdr:from>
    <xdr:to>
      <xdr:col>73</xdr:col>
      <xdr:colOff>44450</xdr:colOff>
      <xdr:row>60</xdr:row>
      <xdr:rowOff>84818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27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94995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039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130538</xdr:rowOff>
    </xdr:from>
    <xdr:to>
      <xdr:col>68</xdr:col>
      <xdr:colOff>203200</xdr:colOff>
      <xdr:row>60</xdr:row>
      <xdr:rowOff>60688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246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70865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014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130538</xdr:rowOff>
    </xdr:from>
    <xdr:to>
      <xdr:col>64</xdr:col>
      <xdr:colOff>152400</xdr:colOff>
      <xdr:row>60</xdr:row>
      <xdr:rowOff>60688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246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70865</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014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小学校、総合福祉保健センターなどの建設やインフラ整備を比較的短期間に実施したことによる市債発行を主な要因として実質公債費比率の数値は類似団体平均を大きく上回っている。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近年は改善傾向にあり、今年度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は公営企業債の元利償還金に対する繰入金や一部事務組合への補助金又は負担金も増加したため単年度比率は増加したが、</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３か年平均は前年度同様で横ばいとなった。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今後もプライマリーバランスの黒字を維持することで、引き続き地方債現在高の低減に努める。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94403</xdr:rowOff>
    </xdr:from>
    <xdr:to>
      <xdr:col>81</xdr:col>
      <xdr:colOff>44450</xdr:colOff>
      <xdr:row>45</xdr:row>
      <xdr:rowOff>66040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438053"/>
          <a:ext cx="0" cy="13432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38117</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66040</xdr:rowOff>
    </xdr:from>
    <xdr:to>
      <xdr:col>81</xdr:col>
      <xdr:colOff>133350</xdr:colOff>
      <xdr:row>45</xdr:row>
      <xdr:rowOff>66040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9330</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8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94403</xdr:rowOff>
    </xdr:from>
    <xdr:to>
      <xdr:col>81</xdr:col>
      <xdr:colOff>133350</xdr:colOff>
      <xdr:row>37</xdr:row>
      <xdr:rowOff>94403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438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159596</xdr:rowOff>
    </xdr:from>
    <xdr:to>
      <xdr:col>81</xdr:col>
      <xdr:colOff>44450</xdr:colOff>
      <xdr:row>43</xdr:row>
      <xdr:rowOff>159596</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753194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41927</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159596</xdr:rowOff>
    </xdr:from>
    <xdr:to>
      <xdr:col>77</xdr:col>
      <xdr:colOff>44450</xdr:colOff>
      <xdr:row>43</xdr:row>
      <xdr:rowOff>159596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753194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41487</xdr:rowOff>
    </xdr:from>
    <xdr:to>
      <xdr:col>77</xdr:col>
      <xdr:colOff>95250</xdr:colOff>
      <xdr:row>41</xdr:row>
      <xdr:rowOff>143087</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707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153264</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8398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159596</xdr:rowOff>
    </xdr:from>
    <xdr:to>
      <xdr:col>72</xdr:col>
      <xdr:colOff>203200</xdr:colOff>
      <xdr:row>44</xdr:row>
      <xdr:rowOff>28363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7531946"/>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145221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28363</xdr:rowOff>
    </xdr:from>
    <xdr:to>
      <xdr:col>68</xdr:col>
      <xdr:colOff>152400</xdr:colOff>
      <xdr:row>44</xdr:row>
      <xdr:rowOff>108796</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7572163"/>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145221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129133</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81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108796</xdr:rowOff>
    </xdr:from>
    <xdr:to>
      <xdr:col>81</xdr:col>
      <xdr:colOff>95250</xdr:colOff>
      <xdr:row>44</xdr:row>
      <xdr:rowOff>38946</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48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80873</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745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108796</xdr:rowOff>
    </xdr:from>
    <xdr:to>
      <xdr:col>77</xdr:col>
      <xdr:colOff>95250</xdr:colOff>
      <xdr:row>44</xdr:row>
      <xdr:rowOff>38946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48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44</xdr:row>
      <xdr:rowOff>23723</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75675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108796</xdr:rowOff>
    </xdr:from>
    <xdr:to>
      <xdr:col>73</xdr:col>
      <xdr:colOff>44450</xdr:colOff>
      <xdr:row>44</xdr:row>
      <xdr:rowOff>38946</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48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23723</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567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149013</xdr:rowOff>
    </xdr:from>
    <xdr:to>
      <xdr:col>68</xdr:col>
      <xdr:colOff>203200</xdr:colOff>
      <xdr:row>44</xdr:row>
      <xdr:rowOff>79163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52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63940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607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57996</xdr:rowOff>
    </xdr:from>
    <xdr:to>
      <xdr:col>64</xdr:col>
      <xdr:colOff>152400</xdr:colOff>
      <xdr:row>44</xdr:row>
      <xdr:rowOff>159596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60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144373</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768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小学校、総合福祉保健センターなどの建設やインフラ設備を比較的短期間に実施したことによる市債発行を主な要因として将来負担比率の数値は類似団体平均を大きく上回っている。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近年は改善傾向にあり、今年度は前年度と比較すると</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ポイント減少したが、これは、プライマリーバランスの黒字を維持することで地方債の現在高を低減し、将来負担額を減少させてきた結果である。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今後も引き続き地方債現在高の低減に努める。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113736</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864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85813</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2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113736</xdr:rowOff>
    </xdr:from>
    <xdr:to>
      <xdr:col>81</xdr:col>
      <xdr:colOff>133350</xdr:colOff>
      <xdr:row>23</xdr:row>
      <xdr:rowOff>113736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57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94403</xdr:rowOff>
    </xdr:from>
    <xdr:to>
      <xdr:col>81</xdr:col>
      <xdr:colOff>44450</xdr:colOff>
      <xdr:row>19</xdr:row>
      <xdr:rowOff>150707</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6179800" y="3351953"/>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16527</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24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150707</xdr:rowOff>
    </xdr:from>
    <xdr:to>
      <xdr:col>77</xdr:col>
      <xdr:colOff>44450</xdr:colOff>
      <xdr:row>20</xdr:row>
      <xdr:rowOff>99907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290800" y="340825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53622</xdr:rowOff>
    </xdr:from>
    <xdr:to>
      <xdr:col>77</xdr:col>
      <xdr:colOff>95250</xdr:colOff>
      <xdr:row>14</xdr:row>
      <xdr:rowOff>155222</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5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165399</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222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20</xdr:row>
      <xdr:rowOff>99907</xdr:rowOff>
    </xdr:from>
    <xdr:to>
      <xdr:col>72</xdr:col>
      <xdr:colOff>203200</xdr:colOff>
      <xdr:row>20</xdr:row>
      <xdr:rowOff>166934</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3528907"/>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89817</xdr:rowOff>
    </xdr:from>
    <xdr:to>
      <xdr:col>73</xdr:col>
      <xdr:colOff>44450</xdr:colOff>
      <xdr:row>15</xdr:row>
      <xdr:rowOff>19967</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49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30144</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258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20</xdr:row>
      <xdr:rowOff>166934</xdr:rowOff>
    </xdr:from>
    <xdr:to>
      <xdr:col>68</xdr:col>
      <xdr:colOff>152400</xdr:colOff>
      <xdr:row>22</xdr:row>
      <xdr:rowOff>77400</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3595934"/>
          <a:ext cx="889000" cy="253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160867</xdr:rowOff>
    </xdr:from>
    <xdr:to>
      <xdr:col>68</xdr:col>
      <xdr:colOff>203200</xdr:colOff>
      <xdr:row>15</xdr:row>
      <xdr:rowOff>91017</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56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101194</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33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84596</xdr:rowOff>
    </xdr:from>
    <xdr:to>
      <xdr:col>64</xdr:col>
      <xdr:colOff>152400</xdr:colOff>
      <xdr:row>16</xdr:row>
      <xdr:rowOff>14746</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65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24923</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425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19</xdr:row>
      <xdr:rowOff>43603</xdr:rowOff>
    </xdr:from>
    <xdr:to>
      <xdr:col>81</xdr:col>
      <xdr:colOff>95250</xdr:colOff>
      <xdr:row>19</xdr:row>
      <xdr:rowOff>145203</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3301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19</xdr:row>
      <xdr:rowOff>15680</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3273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99907</xdr:rowOff>
    </xdr:from>
    <xdr:to>
      <xdr:col>77</xdr:col>
      <xdr:colOff>95250</xdr:colOff>
      <xdr:row>20</xdr:row>
      <xdr:rowOff>30057</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335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20</xdr:row>
      <xdr:rowOff>14834</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3443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20</xdr:row>
      <xdr:rowOff>49107</xdr:rowOff>
    </xdr:from>
    <xdr:to>
      <xdr:col>73</xdr:col>
      <xdr:colOff>44450</xdr:colOff>
      <xdr:row>20</xdr:row>
      <xdr:rowOff>150707</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3478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20</xdr:row>
      <xdr:rowOff>135484</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3564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20</xdr:row>
      <xdr:rowOff>116134</xdr:rowOff>
    </xdr:from>
    <xdr:to>
      <xdr:col>68</xdr:col>
      <xdr:colOff>203200</xdr:colOff>
      <xdr:row>21</xdr:row>
      <xdr:rowOff>46284</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354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21</xdr:row>
      <xdr:rowOff>31061</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363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22</xdr:row>
      <xdr:rowOff>26600</xdr:rowOff>
    </xdr:from>
    <xdr:to>
      <xdr:col>64</xdr:col>
      <xdr:colOff>152400</xdr:colOff>
      <xdr:row>22</xdr:row>
      <xdr:rowOff>128200</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379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112977</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388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70,412
68,680
52.69
30,539,868
29,617,730
837,448
16,295,232
33,594,241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73.2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今年度は前年度と比較して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ポイント増加した。これは、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勤勉手当導入による会計年度任用職員の人件費増や</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人事院勧告改定による職員の給与費等の増加などが主な要因である。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昨年度から増加し、類似団体平均より高い水準となっていることから、今後も事務事業の見直しなどにより、職員数の適正化に努める。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33274</xdr:rowOff>
    </xdr:from>
    <xdr:to>
      <xdr:col>24</xdr:col>
      <xdr:colOff>25400</xdr:colOff>
      <xdr:row>40</xdr:row>
      <xdr:rowOff>122428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4024"/>
          <a:ext cx="0" cy="946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94505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122428</xdr:rowOff>
    </xdr:from>
    <xdr:to>
      <xdr:col>24</xdr:col>
      <xdr:colOff>114300</xdr:colOff>
      <xdr:row>40</xdr:row>
      <xdr:rowOff>122428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119651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77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33274</xdr:rowOff>
    </xdr:from>
    <xdr:to>
      <xdr:col>24</xdr:col>
      <xdr:colOff>114300</xdr:colOff>
      <xdr:row>35</xdr:row>
      <xdr:rowOff>33274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4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120142</xdr:rowOff>
    </xdr:from>
    <xdr:to>
      <xdr:col>24</xdr:col>
      <xdr:colOff>25400</xdr:colOff>
      <xdr:row>38</xdr:row>
      <xdr:rowOff>8128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63792"/>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49293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21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32766</xdr:rowOff>
    </xdr:from>
    <xdr:to>
      <xdr:col>24</xdr:col>
      <xdr:colOff>76200</xdr:colOff>
      <xdr:row>37</xdr:row>
      <xdr:rowOff>134366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88138</xdr:rowOff>
    </xdr:from>
    <xdr:to>
      <xdr:col>19</xdr:col>
      <xdr:colOff>187325</xdr:colOff>
      <xdr:row>37</xdr:row>
      <xdr:rowOff>120142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3178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149352</xdr:rowOff>
    </xdr:from>
    <xdr:to>
      <xdr:col>20</xdr:col>
      <xdr:colOff>38100</xdr:colOff>
      <xdr:row>37</xdr:row>
      <xdr:rowOff>79502</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89679</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0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14986</xdr:rowOff>
    </xdr:from>
    <xdr:to>
      <xdr:col>15</xdr:col>
      <xdr:colOff>98425</xdr:colOff>
      <xdr:row>37</xdr:row>
      <xdr:rowOff>88138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5863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153924</xdr:rowOff>
    </xdr:from>
    <xdr:to>
      <xdr:col>15</xdr:col>
      <xdr:colOff>149225</xdr:colOff>
      <xdr:row>37</xdr:row>
      <xdr:rowOff>84074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94251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14986</xdr:rowOff>
    </xdr:from>
    <xdr:to>
      <xdr:col>11</xdr:col>
      <xdr:colOff>9525</xdr:colOff>
      <xdr:row>37</xdr:row>
      <xdr:rowOff>65278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5863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28194</xdr:rowOff>
    </xdr:from>
    <xdr:to>
      <xdr:col>6</xdr:col>
      <xdr:colOff>171450</xdr:colOff>
      <xdr:row>37</xdr:row>
      <xdr:rowOff>129794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114571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128778</xdr:rowOff>
    </xdr:from>
    <xdr:to>
      <xdr:col>24</xdr:col>
      <xdr:colOff>76200</xdr:colOff>
      <xdr:row>38</xdr:row>
      <xdr:rowOff>58928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100855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69342</xdr:rowOff>
    </xdr:from>
    <xdr:to>
      <xdr:col>20</xdr:col>
      <xdr:colOff>38100</xdr:colOff>
      <xdr:row>37</xdr:row>
      <xdr:rowOff>170942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155719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99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37338</xdr:rowOff>
    </xdr:from>
    <xdr:to>
      <xdr:col>15</xdr:col>
      <xdr:colOff>149225</xdr:colOff>
      <xdr:row>37</xdr:row>
      <xdr:rowOff>138938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123715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135636</xdr:rowOff>
    </xdr:from>
    <xdr:to>
      <xdr:col>11</xdr:col>
      <xdr:colOff>60325</xdr:colOff>
      <xdr:row>37</xdr:row>
      <xdr:rowOff>65786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50563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14478</xdr:rowOff>
    </xdr:from>
    <xdr:to>
      <xdr:col>6</xdr:col>
      <xdr:colOff>171450</xdr:colOff>
      <xdr:row>37</xdr:row>
      <xdr:rowOff>116078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126255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今年度は前年度と比較して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0.5</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ポイント減少した。これは、</a:t>
          </a:r>
          <a:r>
            <a:rPr kumimoji="1" lang="ja-JP" altLang="en-US" sz="1100" i="0">
              <a:solidFill>
                <a:sysClr val="windowText" lastClr="000000"/>
              </a:solidFill>
              <a:effectLst/>
              <a:latin typeface="ＭＳ Ｐゴシック" panose="020B0600070205080204" pitchFamily="50" charset="-128"/>
              <a:ea typeface="ＭＳ Ｐゴシック" panose="020B0600070205080204" pitchFamily="50" charset="-128"/>
              <a:cs typeface="+mn-cs"/>
            </a:rPr>
            <a:t>物価高騰等により歳出も増えたが、歳入も増えたことが要因である。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依然として、類似団体平均・全国平均・滋賀県平均を上回っており、今後も「（新）集中改革プラン」の改革効果を持続させることにより、比率の適正化に努める。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96520</xdr:rowOff>
    </xdr:from>
    <xdr:to>
      <xdr:col>82</xdr:col>
      <xdr:colOff>107950</xdr:colOff>
      <xdr:row>20</xdr:row>
      <xdr:rowOff>88900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5392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11447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897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96520</xdr:rowOff>
    </xdr:from>
    <xdr:to>
      <xdr:col>82</xdr:col>
      <xdr:colOff>196850</xdr:colOff>
      <xdr:row>12</xdr:row>
      <xdr:rowOff>96520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53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20320</xdr:rowOff>
    </xdr:from>
    <xdr:to>
      <xdr:col>82</xdr:col>
      <xdr:colOff>107950</xdr:colOff>
      <xdr:row>16</xdr:row>
      <xdr:rowOff>58420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27635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104157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504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58420</xdr:rowOff>
    </xdr:from>
    <xdr:to>
      <xdr:col>78</xdr:col>
      <xdr:colOff>69850</xdr:colOff>
      <xdr:row>16</xdr:row>
      <xdr:rowOff>58420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801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80010</xdr:rowOff>
    </xdr:from>
    <xdr:to>
      <xdr:col>78</xdr:col>
      <xdr:colOff>120650</xdr:colOff>
      <xdr:row>16</xdr:row>
      <xdr:rowOff>10160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20337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420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100330</xdr:rowOff>
    </xdr:from>
    <xdr:to>
      <xdr:col>73</xdr:col>
      <xdr:colOff>180975</xdr:colOff>
      <xdr:row>16</xdr:row>
      <xdr:rowOff>58420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67208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41910</xdr:rowOff>
    </xdr:from>
    <xdr:to>
      <xdr:col>74</xdr:col>
      <xdr:colOff>31750</xdr:colOff>
      <xdr:row>15</xdr:row>
      <xdr:rowOff>143510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153687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38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100330</xdr:rowOff>
    </xdr:from>
    <xdr:to>
      <xdr:col>69</xdr:col>
      <xdr:colOff>92075</xdr:colOff>
      <xdr:row>16</xdr:row>
      <xdr:rowOff>20320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6720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114300</xdr:rowOff>
    </xdr:from>
    <xdr:to>
      <xdr:col>69</xdr:col>
      <xdr:colOff>142875</xdr:colOff>
      <xdr:row>15</xdr:row>
      <xdr:rowOff>44450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54627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28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26670</xdr:rowOff>
    </xdr:from>
    <xdr:to>
      <xdr:col>65</xdr:col>
      <xdr:colOff>53975</xdr:colOff>
      <xdr:row>15</xdr:row>
      <xdr:rowOff>128270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138447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36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140970</xdr:rowOff>
    </xdr:from>
    <xdr:to>
      <xdr:col>82</xdr:col>
      <xdr:colOff>158750</xdr:colOff>
      <xdr:row>16</xdr:row>
      <xdr:rowOff>71120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71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113047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68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7620</xdr:rowOff>
    </xdr:from>
    <xdr:to>
      <xdr:col>78</xdr:col>
      <xdr:colOff>120650</xdr:colOff>
      <xdr:row>16</xdr:row>
      <xdr:rowOff>109220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93997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83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7620</xdr:rowOff>
    </xdr:from>
    <xdr:to>
      <xdr:col>74</xdr:col>
      <xdr:colOff>31750</xdr:colOff>
      <xdr:row>16</xdr:row>
      <xdr:rowOff>109220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93997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49530</xdr:rowOff>
    </xdr:from>
    <xdr:to>
      <xdr:col>69</xdr:col>
      <xdr:colOff>142875</xdr:colOff>
      <xdr:row>15</xdr:row>
      <xdr:rowOff>151130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62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135907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70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140970</xdr:rowOff>
    </xdr:from>
    <xdr:to>
      <xdr:col>65</xdr:col>
      <xdr:colOff>53975</xdr:colOff>
      <xdr:row>16</xdr:row>
      <xdr:rowOff>71120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71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55897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79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市単独事業の見直しを行ったことにより、近年は類似団体平均と同程度であるものの、今年度は類似団体平均・滋賀県平均を上回っている。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今年度は前年度から</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ポイント増加し、</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12.8</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％となったが、これは自立支援給付費の増などが主な要因である。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45357</xdr:rowOff>
    </xdr:from>
    <xdr:to>
      <xdr:col>24</xdr:col>
      <xdr:colOff>25400</xdr:colOff>
      <xdr:row>61</xdr:row>
      <xdr:rowOff>69850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8960757"/>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131734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0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45357</xdr:rowOff>
    </xdr:from>
    <xdr:to>
      <xdr:col>24</xdr:col>
      <xdr:colOff>114300</xdr:colOff>
      <xdr:row>52</xdr:row>
      <xdr:rowOff>45357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8960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20865</xdr:rowOff>
    </xdr:from>
    <xdr:to>
      <xdr:col>24</xdr:col>
      <xdr:colOff>25400</xdr:colOff>
      <xdr:row>57</xdr:row>
      <xdr:rowOff>37193</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793515"/>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117220</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375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100693</xdr:rowOff>
    </xdr:from>
    <xdr:to>
      <xdr:col>24</xdr:col>
      <xdr:colOff>76200</xdr:colOff>
      <xdr:row>56</xdr:row>
      <xdr:rowOff>30843</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151493</xdr:rowOff>
    </xdr:from>
    <xdr:to>
      <xdr:col>19</xdr:col>
      <xdr:colOff>187325</xdr:colOff>
      <xdr:row>57</xdr:row>
      <xdr:rowOff>20865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581243"/>
          <a:ext cx="889000" cy="21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35378</xdr:rowOff>
    </xdr:from>
    <xdr:to>
      <xdr:col>20</xdr:col>
      <xdr:colOff>38100</xdr:colOff>
      <xdr:row>55</xdr:row>
      <xdr:rowOff>136978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147155</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234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4535</xdr:rowOff>
    </xdr:from>
    <xdr:to>
      <xdr:col>15</xdr:col>
      <xdr:colOff>98425</xdr:colOff>
      <xdr:row>55</xdr:row>
      <xdr:rowOff>151493</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434285"/>
          <a:ext cx="889000" cy="146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92528</xdr:rowOff>
    </xdr:from>
    <xdr:to>
      <xdr:col>15</xdr:col>
      <xdr:colOff>149225</xdr:colOff>
      <xdr:row>55</xdr:row>
      <xdr:rowOff>22678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35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32855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159657</xdr:rowOff>
    </xdr:from>
    <xdr:to>
      <xdr:col>11</xdr:col>
      <xdr:colOff>9525</xdr:colOff>
      <xdr:row>55</xdr:row>
      <xdr:rowOff>4535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417957"/>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10885</xdr:rowOff>
    </xdr:from>
    <xdr:to>
      <xdr:col>11</xdr:col>
      <xdr:colOff>60325</xdr:colOff>
      <xdr:row>54</xdr:row>
      <xdr:rowOff>112485</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26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122662</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03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108857</xdr:rowOff>
    </xdr:from>
    <xdr:to>
      <xdr:col>6</xdr:col>
      <xdr:colOff>171450</xdr:colOff>
      <xdr:row>55</xdr:row>
      <xdr:rowOff>39007</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36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49184</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157843</xdr:rowOff>
    </xdr:from>
    <xdr:to>
      <xdr:col>24</xdr:col>
      <xdr:colOff>76200</xdr:colOff>
      <xdr:row>57</xdr:row>
      <xdr:rowOff>87993</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129920</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141515</xdr:rowOff>
    </xdr:from>
    <xdr:to>
      <xdr:col>20</xdr:col>
      <xdr:colOff>38100</xdr:colOff>
      <xdr:row>57</xdr:row>
      <xdr:rowOff>71665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74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56442</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829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100693</xdr:rowOff>
    </xdr:from>
    <xdr:to>
      <xdr:col>15</xdr:col>
      <xdr:colOff>149225</xdr:colOff>
      <xdr:row>56</xdr:row>
      <xdr:rowOff>30843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15620</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61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125185</xdr:rowOff>
    </xdr:from>
    <xdr:to>
      <xdr:col>11</xdr:col>
      <xdr:colOff>60325</xdr:colOff>
      <xdr:row>55</xdr:row>
      <xdr:rowOff>55335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38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40112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469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108857</xdr:rowOff>
    </xdr:from>
    <xdr:to>
      <xdr:col>6</xdr:col>
      <xdr:colOff>171450</xdr:colOff>
      <xdr:row>55</xdr:row>
      <xdr:rowOff>39007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23784</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45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近年は横ばいの数値であるが、今年度は前年度と比較して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した。これは、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後期高齢者医療事業会計や、介護保険事業会計への繰出金の増加等</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が主な要因である。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今後も「（新）集中改革プラン」の改革効果を持続させることにより、比率の適正化に努める。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80735</xdr:rowOff>
    </xdr:from>
    <xdr:to>
      <xdr:col>82</xdr:col>
      <xdr:colOff>107950</xdr:colOff>
      <xdr:row>61</xdr:row>
      <xdr:rowOff>37193</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67585"/>
          <a:ext cx="0" cy="132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9270</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37193</xdr:rowOff>
    </xdr:from>
    <xdr:to>
      <xdr:col>82</xdr:col>
      <xdr:colOff>196850</xdr:colOff>
      <xdr:row>61</xdr:row>
      <xdr:rowOff>37193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167112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80735</xdr:rowOff>
    </xdr:from>
    <xdr:to>
      <xdr:col>82</xdr:col>
      <xdr:colOff>196850</xdr:colOff>
      <xdr:row>53</xdr:row>
      <xdr:rowOff>80735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34472</xdr:rowOff>
    </xdr:from>
    <xdr:to>
      <xdr:col>82</xdr:col>
      <xdr:colOff>107950</xdr:colOff>
      <xdr:row>56</xdr:row>
      <xdr:rowOff>67128</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6356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154412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927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xdr:rowOff>
    </xdr:from>
    <xdr:to>
      <xdr:col>82</xdr:col>
      <xdr:colOff>158750</xdr:colOff>
      <xdr:row>58</xdr:row>
      <xdr:rowOff>112485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34472</xdr:rowOff>
    </xdr:from>
    <xdr:to>
      <xdr:col>78</xdr:col>
      <xdr:colOff>69850</xdr:colOff>
      <xdr:row>56</xdr:row>
      <xdr:rowOff>56243</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635672"/>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32657</xdr:rowOff>
    </xdr:from>
    <xdr:to>
      <xdr:col>78</xdr:col>
      <xdr:colOff>120650</xdr:colOff>
      <xdr:row>58</xdr:row>
      <xdr:rowOff>134257</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119034</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063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23585</xdr:rowOff>
    </xdr:from>
    <xdr:to>
      <xdr:col>73</xdr:col>
      <xdr:colOff>180975</xdr:colOff>
      <xdr:row>56</xdr:row>
      <xdr:rowOff>56243</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6247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32657</xdr:rowOff>
    </xdr:from>
    <xdr:to>
      <xdr:col>74</xdr:col>
      <xdr:colOff>31750</xdr:colOff>
      <xdr:row>58</xdr:row>
      <xdr:rowOff>134257</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119034</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151493</xdr:rowOff>
    </xdr:from>
    <xdr:to>
      <xdr:col>69</xdr:col>
      <xdr:colOff>92075</xdr:colOff>
      <xdr:row>56</xdr:row>
      <xdr:rowOff>23585</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5812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149678</xdr:rowOff>
    </xdr:from>
    <xdr:to>
      <xdr:col>69</xdr:col>
      <xdr:colOff>142875</xdr:colOff>
      <xdr:row>58</xdr:row>
      <xdr:rowOff>79828</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64605</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10885</xdr:rowOff>
    </xdr:from>
    <xdr:to>
      <xdr:col>65</xdr:col>
      <xdr:colOff>53975</xdr:colOff>
      <xdr:row>58</xdr:row>
      <xdr:rowOff>112485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97262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16328</xdr:rowOff>
    </xdr:from>
    <xdr:to>
      <xdr:col>82</xdr:col>
      <xdr:colOff>158750</xdr:colOff>
      <xdr:row>56</xdr:row>
      <xdr:rowOff>117928</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61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32855</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155122</xdr:rowOff>
    </xdr:from>
    <xdr:to>
      <xdr:col>78</xdr:col>
      <xdr:colOff>120650</xdr:colOff>
      <xdr:row>56</xdr:row>
      <xdr:rowOff>85272</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95449</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353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5443</xdr:rowOff>
    </xdr:from>
    <xdr:to>
      <xdr:col>74</xdr:col>
      <xdr:colOff>31750</xdr:colOff>
      <xdr:row>56</xdr:row>
      <xdr:rowOff>107043</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117220</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144235</xdr:rowOff>
    </xdr:from>
    <xdr:to>
      <xdr:col>69</xdr:col>
      <xdr:colOff>142875</xdr:colOff>
      <xdr:row>56</xdr:row>
      <xdr:rowOff>74385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84562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100693</xdr:rowOff>
    </xdr:from>
    <xdr:to>
      <xdr:col>65</xdr:col>
      <xdr:colOff>53975</xdr:colOff>
      <xdr:row>56</xdr:row>
      <xdr:rowOff>30843</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41020</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低下傾向にあった比率は、平成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年度に類似団体の平均値を下回った。前年度と比較すると</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ポイント増加したものの、依然として類似団体平均を下回っている。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今後も「（新）集中改革プラン」の改革効果を持続させることにより、比率の適正化に努める。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99568</xdr:rowOff>
    </xdr:from>
    <xdr:to>
      <xdr:col>82</xdr:col>
      <xdr:colOff>107950</xdr:colOff>
      <xdr:row>39</xdr:row>
      <xdr:rowOff>161290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28868"/>
          <a:ext cx="0" cy="918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133367</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161290</xdr:rowOff>
    </xdr:from>
    <xdr:to>
      <xdr:col>82</xdr:col>
      <xdr:colOff>196850</xdr:colOff>
      <xdr:row>39</xdr:row>
      <xdr:rowOff>161290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14495</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672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99568</xdr:rowOff>
    </xdr:from>
    <xdr:to>
      <xdr:col>82</xdr:col>
      <xdr:colOff>196850</xdr:colOff>
      <xdr:row>34</xdr:row>
      <xdr:rowOff>99568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2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147574</xdr:rowOff>
    </xdr:from>
    <xdr:to>
      <xdr:col>82</xdr:col>
      <xdr:colOff>107950</xdr:colOff>
      <xdr:row>35</xdr:row>
      <xdr:rowOff>156718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14832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75709</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247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143002</xdr:rowOff>
    </xdr:from>
    <xdr:to>
      <xdr:col>78</xdr:col>
      <xdr:colOff>69850</xdr:colOff>
      <xdr:row>35</xdr:row>
      <xdr:rowOff>147574</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61437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18559</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36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120142</xdr:rowOff>
    </xdr:from>
    <xdr:to>
      <xdr:col>73</xdr:col>
      <xdr:colOff>180975</xdr:colOff>
      <xdr:row>35</xdr:row>
      <xdr:rowOff>143002</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893800" y="612089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94488</xdr:rowOff>
    </xdr:from>
    <xdr:to>
      <xdr:col>74</xdr:col>
      <xdr:colOff>31750</xdr:colOff>
      <xdr:row>37</xdr:row>
      <xdr:rowOff>24638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9415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120142</xdr:rowOff>
    </xdr:from>
    <xdr:to>
      <xdr:col>69</xdr:col>
      <xdr:colOff>92075</xdr:colOff>
      <xdr:row>36</xdr:row>
      <xdr:rowOff>17272</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12089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162577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23131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105918</xdr:rowOff>
    </xdr:from>
    <xdr:to>
      <xdr:col>82</xdr:col>
      <xdr:colOff>158750</xdr:colOff>
      <xdr:row>36</xdr:row>
      <xdr:rowOff>36068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10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122445</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5951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96774</xdr:rowOff>
    </xdr:from>
    <xdr:to>
      <xdr:col>78</xdr:col>
      <xdr:colOff>120650</xdr:colOff>
      <xdr:row>36</xdr:row>
      <xdr:rowOff>26924</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37101</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586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92202</xdr:rowOff>
    </xdr:from>
    <xdr:to>
      <xdr:col>74</xdr:col>
      <xdr:colOff>31750</xdr:colOff>
      <xdr:row>36</xdr:row>
      <xdr:rowOff>22352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32529</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586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69342</xdr:rowOff>
    </xdr:from>
    <xdr:to>
      <xdr:col>69</xdr:col>
      <xdr:colOff>142875</xdr:colOff>
      <xdr:row>35</xdr:row>
      <xdr:rowOff>170942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9669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137922</xdr:rowOff>
    </xdr:from>
    <xdr:to>
      <xdr:col>65</xdr:col>
      <xdr:colOff>53975</xdr:colOff>
      <xdr:row>36</xdr:row>
      <xdr:rowOff>68072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78249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590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急激な人口増に対応するため、公共施設やインフラの整備を比較的短期間に進めてきたことで、地方債の元利償還金が増加したことなどにより類似団体平均を大きく上回っている。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今年度は過年度の臨時財政対策債の償還が終了したことなどにより、前年度と比較して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ポイント減少した。今後も、普通建設事業を平準化させ、地方債の発行を抑制し、引き続き比率の低減に努める。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79</xdr:row>
      <xdr:rowOff>170435</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50292"/>
          <a:ext cx="0" cy="964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142512</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68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170435</xdr:rowOff>
    </xdr:from>
    <xdr:to>
      <xdr:col>24</xdr:col>
      <xdr:colOff>114300</xdr:colOff>
      <xdr:row>79</xdr:row>
      <xdr:rowOff>170435</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14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90424</xdr:rowOff>
    </xdr:from>
    <xdr:to>
      <xdr:col>24</xdr:col>
      <xdr:colOff>25400</xdr:colOff>
      <xdr:row>78</xdr:row>
      <xdr:rowOff>140715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463524"/>
          <a:ext cx="8382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17290</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047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763</xdr:rowOff>
    </xdr:from>
    <xdr:to>
      <xdr:col>24</xdr:col>
      <xdr:colOff>76200</xdr:colOff>
      <xdr:row>77</xdr:row>
      <xdr:rowOff>102363</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140715</xdr:rowOff>
    </xdr:from>
    <xdr:to>
      <xdr:col>19</xdr:col>
      <xdr:colOff>187325</xdr:colOff>
      <xdr:row>79</xdr:row>
      <xdr:rowOff>10413</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513815"/>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158259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01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140715</xdr:rowOff>
    </xdr:from>
    <xdr:to>
      <xdr:col>15</xdr:col>
      <xdr:colOff>98425</xdr:colOff>
      <xdr:row>79</xdr:row>
      <xdr:rowOff>10413</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3513815"/>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140715</xdr:rowOff>
    </xdr:from>
    <xdr:to>
      <xdr:col>11</xdr:col>
      <xdr:colOff>9525</xdr:colOff>
      <xdr:row>79</xdr:row>
      <xdr:rowOff>46989</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513815"/>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144542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37337</xdr:rowOff>
    </xdr:from>
    <xdr:to>
      <xdr:col>6</xdr:col>
      <xdr:colOff>171450</xdr:colOff>
      <xdr:row>77</xdr:row>
      <xdr:rowOff>138937</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149114</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39624</xdr:rowOff>
    </xdr:from>
    <xdr:to>
      <xdr:col>24</xdr:col>
      <xdr:colOff>76200</xdr:colOff>
      <xdr:row>78</xdr:row>
      <xdr:rowOff>141224</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41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11701</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89915</xdr:rowOff>
    </xdr:from>
    <xdr:to>
      <xdr:col>20</xdr:col>
      <xdr:colOff>38100</xdr:colOff>
      <xdr:row>79</xdr:row>
      <xdr:rowOff>20065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4842</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549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131063</xdr:rowOff>
    </xdr:from>
    <xdr:to>
      <xdr:col>15</xdr:col>
      <xdr:colOff>149225</xdr:colOff>
      <xdr:row>79</xdr:row>
      <xdr:rowOff>61213</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45990</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5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89915</xdr:rowOff>
    </xdr:from>
    <xdr:to>
      <xdr:col>11</xdr:col>
      <xdr:colOff>60325</xdr:colOff>
      <xdr:row>79</xdr:row>
      <xdr:rowOff>20065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4842</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54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167639</xdr:rowOff>
    </xdr:from>
    <xdr:to>
      <xdr:col>6</xdr:col>
      <xdr:colOff>171450</xdr:colOff>
      <xdr:row>79</xdr:row>
      <xdr:rowOff>97789</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82566</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62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比率は類似団体を下回っており、今年度は</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75.6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％で全国平均・滋賀県平均も下回っている。これは、これまでの諸改革の効果によるものである。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公債費については、地方債の発行を抑制し比率の低減に努め、公債費以外の経費についても「（新）集中改革プラン」の改革効果を持続させることにより、比率の適正化に努める。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a:extLst>
            <a:ext uri="{FF2B5EF4-FFF2-40B4-BE49-F238E27FC236}">
              <a16:creationId xmlns:a16="http://schemas.microsoft.com/office/drawing/2014/main" id="{00000000-0008-0000-0400-0000A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24130</xdr:rowOff>
    </xdr:from>
    <xdr:to>
      <xdr:col>82</xdr:col>
      <xdr:colOff>107950</xdr:colOff>
      <xdr:row>80</xdr:row>
      <xdr:rowOff>58420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flipV="1">
          <a:off x="16510000" y="12711430"/>
          <a:ext cx="0" cy="106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30497</xdr:rowOff>
    </xdr:from>
    <xdr:ext cx="762000" cy="259045"/>
    <xdr:sp macro="" textlink="">
      <xdr:nvSpPr>
        <xdr:cNvPr id="420" name="公債費以外最小値テキスト">
          <a:extLst>
            <a:ext uri="{FF2B5EF4-FFF2-40B4-BE49-F238E27FC236}">
              <a16:creationId xmlns:a16="http://schemas.microsoft.com/office/drawing/2014/main" id="{00000000-0008-0000-0400-0000A4010000}"/>
            </a:ext>
          </a:extLst>
        </xdr:cNvPr>
        <xdr:cNvSpPr txBox="1"/>
      </xdr:nvSpPr>
      <xdr:spPr>
        <a:xfrm>
          <a:off x="16598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58420</xdr:rowOff>
    </xdr:from>
    <xdr:to>
      <xdr:col>82</xdr:col>
      <xdr:colOff>196850</xdr:colOff>
      <xdr:row>80</xdr:row>
      <xdr:rowOff>58420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110507</xdr:rowOff>
    </xdr:from>
    <xdr:ext cx="762000" cy="259045"/>
    <xdr:sp macro="" textlink="">
      <xdr:nvSpPr>
        <xdr:cNvPr id="422" name="公債費以外最大値テキスト">
          <a:extLst>
            <a:ext uri="{FF2B5EF4-FFF2-40B4-BE49-F238E27FC236}">
              <a16:creationId xmlns:a16="http://schemas.microsoft.com/office/drawing/2014/main" id="{00000000-0008-0000-0400-0000A6010000}"/>
            </a:ext>
          </a:extLst>
        </xdr:cNvPr>
        <xdr:cNvSpPr txBox="1"/>
      </xdr:nvSpPr>
      <xdr:spPr>
        <a:xfrm>
          <a:off x="16598900" y="12454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24130</xdr:rowOff>
    </xdr:from>
    <xdr:to>
      <xdr:col>82</xdr:col>
      <xdr:colOff>196850</xdr:colOff>
      <xdr:row>74</xdr:row>
      <xdr:rowOff>24130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2711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81280</xdr:rowOff>
    </xdr:from>
    <xdr:to>
      <xdr:col>82</xdr:col>
      <xdr:colOff>107950</xdr:colOff>
      <xdr:row>75</xdr:row>
      <xdr:rowOff>161289</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5671800" y="12940030"/>
          <a:ext cx="8382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59707</xdr:rowOff>
    </xdr:from>
    <xdr:ext cx="762000" cy="259045"/>
    <xdr:sp macro="" textlink="">
      <xdr:nvSpPr>
        <xdr:cNvPr id="425" name="公債費以外平均値テキスト">
          <a:extLst>
            <a:ext uri="{FF2B5EF4-FFF2-40B4-BE49-F238E27FC236}">
              <a16:creationId xmlns:a16="http://schemas.microsoft.com/office/drawing/2014/main" id="{00000000-0008-0000-0400-0000A9010000}"/>
            </a:ext>
          </a:extLst>
        </xdr:cNvPr>
        <xdr:cNvSpPr txBox="1"/>
      </xdr:nvSpPr>
      <xdr:spPr>
        <a:xfrm>
          <a:off x="16598900" y="13089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87630</xdr:rowOff>
    </xdr:from>
    <xdr:to>
      <xdr:col>82</xdr:col>
      <xdr:colOff>158750</xdr:colOff>
      <xdr:row>77</xdr:row>
      <xdr:rowOff>17780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64592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144145</xdr:rowOff>
    </xdr:from>
    <xdr:to>
      <xdr:col>78</xdr:col>
      <xdr:colOff>69850</xdr:colOff>
      <xdr:row>75</xdr:row>
      <xdr:rowOff>81280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4782800" y="12831445"/>
          <a:ext cx="8890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1905</xdr:rowOff>
    </xdr:from>
    <xdr:to>
      <xdr:col>78</xdr:col>
      <xdr:colOff>120650</xdr:colOff>
      <xdr:row>76</xdr:row>
      <xdr:rowOff>103505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621000" y="13032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88282</xdr:rowOff>
    </xdr:from>
    <xdr:ext cx="7366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5290800" y="13118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29845</xdr:rowOff>
    </xdr:from>
    <xdr:to>
      <xdr:col>73</xdr:col>
      <xdr:colOff>180975</xdr:colOff>
      <xdr:row>74</xdr:row>
      <xdr:rowOff>144145</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893800" y="12545695"/>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99060</xdr:rowOff>
    </xdr:from>
    <xdr:to>
      <xdr:col>74</xdr:col>
      <xdr:colOff>31750</xdr:colOff>
      <xdr:row>76</xdr:row>
      <xdr:rowOff>29211</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4732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13988</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4401800" y="13044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29845</xdr:rowOff>
    </xdr:from>
    <xdr:to>
      <xdr:col>69</xdr:col>
      <xdr:colOff>92075</xdr:colOff>
      <xdr:row>74</xdr:row>
      <xdr:rowOff>46990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004800" y="12545695"/>
          <a:ext cx="889000" cy="18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76200</xdr:rowOff>
    </xdr:from>
    <xdr:to>
      <xdr:col>69</xdr:col>
      <xdr:colOff>142875</xdr:colOff>
      <xdr:row>75</xdr:row>
      <xdr:rowOff>6350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3843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162577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512800" y="1284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156211</xdr:rowOff>
    </xdr:from>
    <xdr:to>
      <xdr:col>65</xdr:col>
      <xdr:colOff>53975</xdr:colOff>
      <xdr:row>76</xdr:row>
      <xdr:rowOff>86361</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954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71138</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623800" y="1310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110490</xdr:rowOff>
    </xdr:from>
    <xdr:to>
      <xdr:col>82</xdr:col>
      <xdr:colOff>158750</xdr:colOff>
      <xdr:row>76</xdr:row>
      <xdr:rowOff>40639</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64592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127017</xdr:rowOff>
    </xdr:from>
    <xdr:ext cx="762000" cy="259045"/>
    <xdr:sp macro="" textlink="">
      <xdr:nvSpPr>
        <xdr:cNvPr id="444" name="公債費以外該当値テキスト">
          <a:extLst>
            <a:ext uri="{FF2B5EF4-FFF2-40B4-BE49-F238E27FC236}">
              <a16:creationId xmlns:a16="http://schemas.microsoft.com/office/drawing/2014/main" id="{00000000-0008-0000-0400-0000BC010000}"/>
            </a:ext>
          </a:extLst>
        </xdr:cNvPr>
        <xdr:cNvSpPr txBox="1"/>
      </xdr:nvSpPr>
      <xdr:spPr>
        <a:xfrm>
          <a:off x="165989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30480</xdr:rowOff>
    </xdr:from>
    <xdr:to>
      <xdr:col>78</xdr:col>
      <xdr:colOff>120650</xdr:colOff>
      <xdr:row>75</xdr:row>
      <xdr:rowOff>132080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621000" y="1288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142257</xdr:rowOff>
    </xdr:from>
    <xdr:ext cx="7366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290800" y="126581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93345</xdr:rowOff>
    </xdr:from>
    <xdr:to>
      <xdr:col>74</xdr:col>
      <xdr:colOff>31750</xdr:colOff>
      <xdr:row>75</xdr:row>
      <xdr:rowOff>23495</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732000" y="1278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33672</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2549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72</xdr:row>
      <xdr:rowOff>150495</xdr:rowOff>
    </xdr:from>
    <xdr:to>
      <xdr:col>69</xdr:col>
      <xdr:colOff>142875</xdr:colOff>
      <xdr:row>73</xdr:row>
      <xdr:rowOff>80645</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843000" y="12494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90822</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2263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167640</xdr:rowOff>
    </xdr:from>
    <xdr:to>
      <xdr:col>65</xdr:col>
      <xdr:colOff>53975</xdr:colOff>
      <xdr:row>74</xdr:row>
      <xdr:rowOff>97790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954000" y="1268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107967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2452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74003</xdr:rowOff>
    </xdr:from>
    <xdr:to>
      <xdr:col>29</xdr:col>
      <xdr:colOff>127000</xdr:colOff>
      <xdr:row>20</xdr:row>
      <xdr:rowOff>164948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79028"/>
          <a:ext cx="0" cy="14625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137025</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61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164948</xdr:rowOff>
    </xdr:from>
    <xdr:to>
      <xdr:col>30</xdr:col>
      <xdr:colOff>25400</xdr:colOff>
      <xdr:row>20</xdr:row>
      <xdr:rowOff>164948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415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160380</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2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74003</xdr:rowOff>
    </xdr:from>
    <xdr:to>
      <xdr:col>30</xdr:col>
      <xdr:colOff>25400</xdr:colOff>
      <xdr:row>12</xdr:row>
      <xdr:rowOff>74003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790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138335</xdr:rowOff>
    </xdr:from>
    <xdr:to>
      <xdr:col>29</xdr:col>
      <xdr:colOff>127000</xdr:colOff>
      <xdr:row>18</xdr:row>
      <xdr:rowOff>94139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00610"/>
          <a:ext cx="647700" cy="1272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26528</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17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10001</xdr:rowOff>
    </xdr:from>
    <xdr:to>
      <xdr:col>29</xdr:col>
      <xdr:colOff>177800</xdr:colOff>
      <xdr:row>17</xdr:row>
      <xdr:rowOff>111601</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722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94139</xdr:rowOff>
    </xdr:from>
    <xdr:to>
      <xdr:col>26</xdr:col>
      <xdr:colOff>50800</xdr:colOff>
      <xdr:row>18</xdr:row>
      <xdr:rowOff>134468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27864"/>
          <a:ext cx="698500" cy="403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131293</xdr:rowOff>
    </xdr:from>
    <xdr:to>
      <xdr:col>26</xdr:col>
      <xdr:colOff>101600</xdr:colOff>
      <xdr:row>18</xdr:row>
      <xdr:rowOff>61443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93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71620</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62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125743</xdr:rowOff>
    </xdr:from>
    <xdr:to>
      <xdr:col>22</xdr:col>
      <xdr:colOff>114300</xdr:colOff>
      <xdr:row>18</xdr:row>
      <xdr:rowOff>134468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259468"/>
          <a:ext cx="698500" cy="8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166230</xdr:rowOff>
    </xdr:from>
    <xdr:to>
      <xdr:col>22</xdr:col>
      <xdr:colOff>165100</xdr:colOff>
      <xdr:row>18</xdr:row>
      <xdr:rowOff>96380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128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106557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97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125743</xdr:rowOff>
    </xdr:from>
    <xdr:to>
      <xdr:col>18</xdr:col>
      <xdr:colOff>177800</xdr:colOff>
      <xdr:row>19</xdr:row>
      <xdr:rowOff>36055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59468"/>
          <a:ext cx="698500" cy="817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9430</xdr:rowOff>
    </xdr:from>
    <xdr:to>
      <xdr:col>19</xdr:col>
      <xdr:colOff>38100</xdr:colOff>
      <xdr:row>18</xdr:row>
      <xdr:rowOff>111030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4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121207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91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37605</xdr:rowOff>
    </xdr:from>
    <xdr:to>
      <xdr:col>15</xdr:col>
      <xdr:colOff>101600</xdr:colOff>
      <xdr:row>18</xdr:row>
      <xdr:rowOff>139205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71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149382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40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87535</xdr:rowOff>
    </xdr:from>
    <xdr:to>
      <xdr:col>29</xdr:col>
      <xdr:colOff>177800</xdr:colOff>
      <xdr:row>18</xdr:row>
      <xdr:rowOff>17685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498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59612</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21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43339</xdr:rowOff>
    </xdr:from>
    <xdr:to>
      <xdr:col>26</xdr:col>
      <xdr:colOff>101600</xdr:colOff>
      <xdr:row>18</xdr:row>
      <xdr:rowOff>144939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770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129716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634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83668</xdr:rowOff>
    </xdr:from>
    <xdr:to>
      <xdr:col>22</xdr:col>
      <xdr:colOff>165100</xdr:colOff>
      <xdr:row>19</xdr:row>
      <xdr:rowOff>13818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173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170045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303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74943</xdr:rowOff>
    </xdr:from>
    <xdr:to>
      <xdr:col>19</xdr:col>
      <xdr:colOff>38100</xdr:colOff>
      <xdr:row>19</xdr:row>
      <xdr:rowOff>5093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08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161320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95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156705</xdr:rowOff>
    </xdr:from>
    <xdr:to>
      <xdr:col>15</xdr:col>
      <xdr:colOff>101600</xdr:colOff>
      <xdr:row>19</xdr:row>
      <xdr:rowOff>86855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904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71632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376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124420</xdr:rowOff>
    </xdr:from>
    <xdr:to>
      <xdr:col>29</xdr:col>
      <xdr:colOff>127000</xdr:colOff>
      <xdr:row>37</xdr:row>
      <xdr:rowOff>329736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48970"/>
          <a:ext cx="0" cy="140546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301813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2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329736</xdr:rowOff>
    </xdr:from>
    <xdr:to>
      <xdr:col>30</xdr:col>
      <xdr:colOff>25400</xdr:colOff>
      <xdr:row>37</xdr:row>
      <xdr:rowOff>329736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544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39347</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92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124420</xdr:rowOff>
    </xdr:from>
    <xdr:to>
      <xdr:col>30</xdr:col>
      <xdr:colOff>25400</xdr:colOff>
      <xdr:row>33</xdr:row>
      <xdr:rowOff>124420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489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197703</xdr:rowOff>
    </xdr:from>
    <xdr:to>
      <xdr:col>29</xdr:col>
      <xdr:colOff>127000</xdr:colOff>
      <xdr:row>34</xdr:row>
      <xdr:rowOff>247472</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465153"/>
          <a:ext cx="647700" cy="497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98667</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709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126590</xdr:rowOff>
    </xdr:from>
    <xdr:to>
      <xdr:col>29</xdr:col>
      <xdr:colOff>177800</xdr:colOff>
      <xdr:row>35</xdr:row>
      <xdr:rowOff>228190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369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232548</xdr:rowOff>
    </xdr:from>
    <xdr:to>
      <xdr:col>26</xdr:col>
      <xdr:colOff>50800</xdr:colOff>
      <xdr:row>34</xdr:row>
      <xdr:rowOff>247472</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499998"/>
          <a:ext cx="698500" cy="149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116695</xdr:rowOff>
    </xdr:from>
    <xdr:to>
      <xdr:col>26</xdr:col>
      <xdr:colOff>101600</xdr:colOff>
      <xdr:row>35</xdr:row>
      <xdr:rowOff>218295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27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203072</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813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232548</xdr:rowOff>
    </xdr:from>
    <xdr:to>
      <xdr:col>22</xdr:col>
      <xdr:colOff>114300</xdr:colOff>
      <xdr:row>34</xdr:row>
      <xdr:rowOff>252273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499998"/>
          <a:ext cx="698500" cy="19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124500</xdr:rowOff>
    </xdr:from>
    <xdr:to>
      <xdr:col>22</xdr:col>
      <xdr:colOff>165100</xdr:colOff>
      <xdr:row>35</xdr:row>
      <xdr:rowOff>226100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348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210877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82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252273</xdr:rowOff>
    </xdr:from>
    <xdr:to>
      <xdr:col>18</xdr:col>
      <xdr:colOff>177800</xdr:colOff>
      <xdr:row>34</xdr:row>
      <xdr:rowOff>265075</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519723"/>
          <a:ext cx="698500" cy="128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137988</xdr:rowOff>
    </xdr:from>
    <xdr:to>
      <xdr:col>19</xdr:col>
      <xdr:colOff>38100</xdr:colOff>
      <xdr:row>35</xdr:row>
      <xdr:rowOff>239588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7483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224365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834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196084</xdr:rowOff>
    </xdr:from>
    <xdr:to>
      <xdr:col>15</xdr:col>
      <xdr:colOff>101600</xdr:colOff>
      <xdr:row>35</xdr:row>
      <xdr:rowOff>297684</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06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282461</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892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146903</xdr:rowOff>
    </xdr:from>
    <xdr:to>
      <xdr:col>29</xdr:col>
      <xdr:colOff>177800</xdr:colOff>
      <xdr:row>34</xdr:row>
      <xdr:rowOff>248503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4143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334880</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259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196672</xdr:rowOff>
    </xdr:from>
    <xdr:to>
      <xdr:col>26</xdr:col>
      <xdr:colOff>101600</xdr:colOff>
      <xdr:row>34</xdr:row>
      <xdr:rowOff>298272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4641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308449</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232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181748</xdr:rowOff>
    </xdr:from>
    <xdr:to>
      <xdr:col>22</xdr:col>
      <xdr:colOff>165100</xdr:colOff>
      <xdr:row>34</xdr:row>
      <xdr:rowOff>283348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4491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293525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218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201473</xdr:rowOff>
    </xdr:from>
    <xdr:to>
      <xdr:col>19</xdr:col>
      <xdr:colOff>38100</xdr:colOff>
      <xdr:row>34</xdr:row>
      <xdr:rowOff>303073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4689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313250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237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214275</xdr:rowOff>
    </xdr:from>
    <xdr:to>
      <xdr:col>15</xdr:col>
      <xdr:colOff>101600</xdr:colOff>
      <xdr:row>34</xdr:row>
      <xdr:rowOff>315875</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4817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326052</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25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70,412
68,680
52.69
30,539,868
29,617,730
837,448
16,295,232
33,594,241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73.2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11929</xdr:rowOff>
    </xdr:from>
    <xdr:to>
      <xdr:col>24</xdr:col>
      <xdr:colOff>62865</xdr:colOff>
      <xdr:row>38</xdr:row>
      <xdr:rowOff>112333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26879"/>
          <a:ext cx="1270" cy="1300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116160</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3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112333</xdr:rowOff>
    </xdr:from>
    <xdr:to>
      <xdr:col>24</xdr:col>
      <xdr:colOff>152400</xdr:colOff>
      <xdr:row>38</xdr:row>
      <xdr:rowOff>112333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2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130056</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02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11929</xdr:rowOff>
    </xdr:from>
    <xdr:to>
      <xdr:col>24</xdr:col>
      <xdr:colOff>152400</xdr:colOff>
      <xdr:row>31</xdr:row>
      <xdr:rowOff>11929</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26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51330</xdr:rowOff>
    </xdr:from>
    <xdr:to>
      <xdr:col>24</xdr:col>
      <xdr:colOff>63500</xdr:colOff>
      <xdr:row>36</xdr:row>
      <xdr:rowOff>151930</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223530"/>
          <a:ext cx="838200" cy="100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93065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22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70188</xdr:rowOff>
    </xdr:from>
    <xdr:to>
      <xdr:col>24</xdr:col>
      <xdr:colOff>114300</xdr:colOff>
      <xdr:row>36</xdr:row>
      <xdr:rowOff>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70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151930</xdr:rowOff>
    </xdr:from>
    <xdr:to>
      <xdr:col>19</xdr:col>
      <xdr:colOff>177800</xdr:colOff>
      <xdr:row>37</xdr:row>
      <xdr:rowOff>23898</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324130"/>
          <a:ext cx="889000" cy="43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10131</xdr:rowOff>
    </xdr:from>
    <xdr:to>
      <xdr:col>20</xdr:col>
      <xdr:colOff>38100</xdr:colOff>
      <xdr:row>36</xdr:row>
      <xdr:rowOff>111731</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82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128258</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957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22722</xdr:rowOff>
    </xdr:from>
    <xdr:to>
      <xdr:col>15</xdr:col>
      <xdr:colOff>50800</xdr:colOff>
      <xdr:row>37</xdr:row>
      <xdr:rowOff>23898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366372"/>
          <a:ext cx="889000" cy="1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16254</xdr:rowOff>
    </xdr:from>
    <xdr:to>
      <xdr:col>15</xdr:col>
      <xdr:colOff>101600</xdr:colOff>
      <xdr:row>36</xdr:row>
      <xdr:rowOff>117854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88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134381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963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22722</xdr:rowOff>
    </xdr:from>
    <xdr:to>
      <xdr:col>10</xdr:col>
      <xdr:colOff>114300</xdr:colOff>
      <xdr:row>37</xdr:row>
      <xdr:rowOff>90094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366372"/>
          <a:ext cx="889000" cy="67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34281</xdr:rowOff>
    </xdr:from>
    <xdr:to>
      <xdr:col>10</xdr:col>
      <xdr:colOff>165100</xdr:colOff>
      <xdr:row>36</xdr:row>
      <xdr:rowOff>135881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6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152408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8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62823</xdr:rowOff>
    </xdr:from>
    <xdr:to>
      <xdr:col>6</xdr:col>
      <xdr:colOff>38100</xdr:colOff>
      <xdr:row>36</xdr:row>
      <xdr:rowOff>164423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9500</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01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530</xdr:rowOff>
    </xdr:from>
    <xdr:to>
      <xdr:col>24</xdr:col>
      <xdr:colOff>114300</xdr:colOff>
      <xdr:row>36</xdr:row>
      <xdr:rowOff>102130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7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150407</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151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101130</xdr:rowOff>
    </xdr:from>
    <xdr:to>
      <xdr:col>20</xdr:col>
      <xdr:colOff>38100</xdr:colOff>
      <xdr:row>37</xdr:row>
      <xdr:rowOff>31280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7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22407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366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144548</xdr:rowOff>
    </xdr:from>
    <xdr:to>
      <xdr:col>15</xdr:col>
      <xdr:colOff>101600</xdr:colOff>
      <xdr:row>37</xdr:row>
      <xdr:rowOff>74698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16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65825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09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143372</xdr:rowOff>
    </xdr:from>
    <xdr:to>
      <xdr:col>10</xdr:col>
      <xdr:colOff>165100</xdr:colOff>
      <xdr:row>37</xdr:row>
      <xdr:rowOff>73522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1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64649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08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39294</xdr:rowOff>
    </xdr:from>
    <xdr:to>
      <xdr:col>6</xdr:col>
      <xdr:colOff>38100</xdr:colOff>
      <xdr:row>37</xdr:row>
      <xdr:rowOff>140894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8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132021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75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33107</xdr:rowOff>
    </xdr:from>
    <xdr:to>
      <xdr:col>24</xdr:col>
      <xdr:colOff>62865</xdr:colOff>
      <xdr:row>58</xdr:row>
      <xdr:rowOff>163093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605607"/>
          <a:ext cx="1270" cy="150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166920</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111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163093</xdr:rowOff>
    </xdr:from>
    <xdr:to>
      <xdr:col>24</xdr:col>
      <xdr:colOff>152400</xdr:colOff>
      <xdr:row>58</xdr:row>
      <xdr:rowOff>163093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10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151234</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380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33107</xdr:rowOff>
    </xdr:from>
    <xdr:to>
      <xdr:col>24</xdr:col>
      <xdr:colOff>152400</xdr:colOff>
      <xdr:row>50</xdr:row>
      <xdr:rowOff>33107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60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48782</xdr:rowOff>
    </xdr:from>
    <xdr:to>
      <xdr:col>24</xdr:col>
      <xdr:colOff>63500</xdr:colOff>
      <xdr:row>57</xdr:row>
      <xdr:rowOff>84117</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821432"/>
          <a:ext cx="838200" cy="35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79446</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5091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56569</xdr:rowOff>
    </xdr:from>
    <xdr:to>
      <xdr:col>24</xdr:col>
      <xdr:colOff>114300</xdr:colOff>
      <xdr:row>56</xdr:row>
      <xdr:rowOff>158169</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657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33053</xdr:rowOff>
    </xdr:from>
    <xdr:to>
      <xdr:col>19</xdr:col>
      <xdr:colOff>177800</xdr:colOff>
      <xdr:row>57</xdr:row>
      <xdr:rowOff>84117</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2908300" y="9805703"/>
          <a:ext cx="889000" cy="51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96237</xdr:rowOff>
    </xdr:from>
    <xdr:to>
      <xdr:col>20</xdr:col>
      <xdr:colOff>38100</xdr:colOff>
      <xdr:row>57</xdr:row>
      <xdr:rowOff>26387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69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42914</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47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33053</xdr:rowOff>
    </xdr:from>
    <xdr:to>
      <xdr:col>15</xdr:col>
      <xdr:colOff>50800</xdr:colOff>
      <xdr:row>57</xdr:row>
      <xdr:rowOff>71620</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805703"/>
          <a:ext cx="889000" cy="38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82554</xdr:rowOff>
    </xdr:from>
    <xdr:to>
      <xdr:col>15</xdr:col>
      <xdr:colOff>101600</xdr:colOff>
      <xdr:row>57</xdr:row>
      <xdr:rowOff>12704</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29231</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458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48870</xdr:rowOff>
    </xdr:from>
    <xdr:to>
      <xdr:col>10</xdr:col>
      <xdr:colOff>114300</xdr:colOff>
      <xdr:row>57</xdr:row>
      <xdr:rowOff>71620</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a:off x="1130300" y="9821520"/>
          <a:ext cx="889000" cy="22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127947</xdr:rowOff>
    </xdr:from>
    <xdr:to>
      <xdr:col>10</xdr:col>
      <xdr:colOff>165100</xdr:colOff>
      <xdr:row>57</xdr:row>
      <xdr:rowOff>58097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74624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50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410</xdr:rowOff>
    </xdr:from>
    <xdr:to>
      <xdr:col>6</xdr:col>
      <xdr:colOff>38100</xdr:colOff>
      <xdr:row>57</xdr:row>
      <xdr:rowOff>102010</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93137</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86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169432</xdr:rowOff>
    </xdr:from>
    <xdr:to>
      <xdr:col>24</xdr:col>
      <xdr:colOff>114300</xdr:colOff>
      <xdr:row>57</xdr:row>
      <xdr:rowOff>99582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770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147859</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749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33317</xdr:rowOff>
    </xdr:from>
    <xdr:to>
      <xdr:col>20</xdr:col>
      <xdr:colOff>38100</xdr:colOff>
      <xdr:row>57</xdr:row>
      <xdr:rowOff>134917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80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126044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898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153703</xdr:rowOff>
    </xdr:from>
    <xdr:to>
      <xdr:col>15</xdr:col>
      <xdr:colOff>101600</xdr:colOff>
      <xdr:row>57</xdr:row>
      <xdr:rowOff>83853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754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74980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847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20820</xdr:rowOff>
    </xdr:from>
    <xdr:to>
      <xdr:col>10</xdr:col>
      <xdr:colOff>165100</xdr:colOff>
      <xdr:row>57</xdr:row>
      <xdr:rowOff>122420</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79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113547</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88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169520</xdr:rowOff>
    </xdr:from>
    <xdr:to>
      <xdr:col>6</xdr:col>
      <xdr:colOff>38100</xdr:colOff>
      <xdr:row>57</xdr:row>
      <xdr:rowOff>99670</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77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116197</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545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165684</xdr:rowOff>
    </xdr:from>
    <xdr:to>
      <xdr:col>24</xdr:col>
      <xdr:colOff>62865</xdr:colOff>
      <xdr:row>79</xdr:row>
      <xdr:rowOff>5550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167184"/>
          <a:ext cx="1270" cy="1382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9377</xdr:rowOff>
    </xdr:from>
    <xdr:ext cx="469744"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5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5550</xdr:rowOff>
    </xdr:from>
    <xdr:to>
      <xdr:col>24</xdr:col>
      <xdr:colOff>152400</xdr:colOff>
      <xdr:row>79</xdr:row>
      <xdr:rowOff>5550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5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112361</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942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165684</xdr:rowOff>
    </xdr:from>
    <xdr:to>
      <xdr:col>24</xdr:col>
      <xdr:colOff>152400</xdr:colOff>
      <xdr:row>70</xdr:row>
      <xdr:rowOff>165684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16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135165</xdr:rowOff>
    </xdr:from>
    <xdr:to>
      <xdr:col>24</xdr:col>
      <xdr:colOff>63500</xdr:colOff>
      <xdr:row>78</xdr:row>
      <xdr:rowOff>139472</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3797300" y="13508265"/>
          <a:ext cx="838200" cy="4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130712</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1609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107835</xdr:rowOff>
    </xdr:from>
    <xdr:to>
      <xdr:col>24</xdr:col>
      <xdr:colOff>114300</xdr:colOff>
      <xdr:row>78</xdr:row>
      <xdr:rowOff>37985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30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135165</xdr:rowOff>
    </xdr:from>
    <xdr:to>
      <xdr:col>19</xdr:col>
      <xdr:colOff>177800</xdr:colOff>
      <xdr:row>78</xdr:row>
      <xdr:rowOff>135243</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508265"/>
          <a:ext cx="889000" cy="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140754</xdr:rowOff>
    </xdr:from>
    <xdr:to>
      <xdr:col>20</xdr:col>
      <xdr:colOff>38100</xdr:colOff>
      <xdr:row>78</xdr:row>
      <xdr:rowOff>70904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342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87431</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11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128499</xdr:rowOff>
    </xdr:from>
    <xdr:to>
      <xdr:col>15</xdr:col>
      <xdr:colOff>50800</xdr:colOff>
      <xdr:row>78</xdr:row>
      <xdr:rowOff>135243</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3501599"/>
          <a:ext cx="889000" cy="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114236</xdr:rowOff>
    </xdr:from>
    <xdr:to>
      <xdr:col>15</xdr:col>
      <xdr:colOff>101600</xdr:colOff>
      <xdr:row>78</xdr:row>
      <xdr:rowOff>44386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31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60913</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09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128499</xdr:rowOff>
    </xdr:from>
    <xdr:to>
      <xdr:col>10</xdr:col>
      <xdr:colOff>114300</xdr:colOff>
      <xdr:row>78</xdr:row>
      <xdr:rowOff>149340</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501599"/>
          <a:ext cx="889000" cy="20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119838</xdr:rowOff>
    </xdr:from>
    <xdr:to>
      <xdr:col>10</xdr:col>
      <xdr:colOff>165100</xdr:colOff>
      <xdr:row>78</xdr:row>
      <xdr:rowOff>49988</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66515</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09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150661</xdr:rowOff>
    </xdr:from>
    <xdr:to>
      <xdr:col>6</xdr:col>
      <xdr:colOff>38100</xdr:colOff>
      <xdr:row>78</xdr:row>
      <xdr:rowOff>80811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97338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88672</xdr:rowOff>
    </xdr:from>
    <xdr:to>
      <xdr:col>24</xdr:col>
      <xdr:colOff>114300</xdr:colOff>
      <xdr:row>79</xdr:row>
      <xdr:rowOff>18822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461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3599</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376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84365</xdr:rowOff>
    </xdr:from>
    <xdr:to>
      <xdr:col>20</xdr:col>
      <xdr:colOff>38100</xdr:colOff>
      <xdr:row>79</xdr:row>
      <xdr:rowOff>14515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457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5642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550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84443</xdr:rowOff>
    </xdr:from>
    <xdr:to>
      <xdr:col>15</xdr:col>
      <xdr:colOff>101600</xdr:colOff>
      <xdr:row>79</xdr:row>
      <xdr:rowOff>14593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45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5720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55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77699</xdr:rowOff>
    </xdr:from>
    <xdr:to>
      <xdr:col>10</xdr:col>
      <xdr:colOff>165100</xdr:colOff>
      <xdr:row>79</xdr:row>
      <xdr:rowOff>7849</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45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170426</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543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98540</xdr:rowOff>
    </xdr:from>
    <xdr:to>
      <xdr:col>6</xdr:col>
      <xdr:colOff>38100</xdr:colOff>
      <xdr:row>79</xdr:row>
      <xdr:rowOff>28690</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47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19817</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564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5855</xdr:rowOff>
    </xdr:from>
    <xdr:to>
      <xdr:col>24</xdr:col>
      <xdr:colOff>62865</xdr:colOff>
      <xdr:row>98</xdr:row>
      <xdr:rowOff>76949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607805"/>
          <a:ext cx="1270" cy="1271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80776</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8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76949</xdr:rowOff>
    </xdr:from>
    <xdr:to>
      <xdr:col>24</xdr:col>
      <xdr:colOff>152400</xdr:colOff>
      <xdr:row>98</xdr:row>
      <xdr:rowOff>76949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79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123982</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83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5855</xdr:rowOff>
    </xdr:from>
    <xdr:to>
      <xdr:col>24</xdr:col>
      <xdr:colOff>152400</xdr:colOff>
      <xdr:row>91</xdr:row>
      <xdr:rowOff>5855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60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139243</xdr:rowOff>
    </xdr:from>
    <xdr:to>
      <xdr:col>24</xdr:col>
      <xdr:colOff>63500</xdr:colOff>
      <xdr:row>95</xdr:row>
      <xdr:rowOff>165836</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255543"/>
          <a:ext cx="838200" cy="19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108514</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224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130087</xdr:rowOff>
    </xdr:from>
    <xdr:to>
      <xdr:col>24</xdr:col>
      <xdr:colOff>114300</xdr:colOff>
      <xdr:row>95</xdr:row>
      <xdr:rowOff>60237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246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165836</xdr:rowOff>
    </xdr:from>
    <xdr:to>
      <xdr:col>19</xdr:col>
      <xdr:colOff>177800</xdr:colOff>
      <xdr:row>96</xdr:row>
      <xdr:rowOff>96025</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453586"/>
          <a:ext cx="889000" cy="101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79299</xdr:rowOff>
    </xdr:from>
    <xdr:to>
      <xdr:col>20</xdr:col>
      <xdr:colOff>38100</xdr:colOff>
      <xdr:row>96</xdr:row>
      <xdr:rowOff>9449</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36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25976</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142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101930</xdr:rowOff>
    </xdr:from>
    <xdr:to>
      <xdr:col>15</xdr:col>
      <xdr:colOff>50800</xdr:colOff>
      <xdr:row>96</xdr:row>
      <xdr:rowOff>96025</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2019300" y="16389680"/>
          <a:ext cx="889000" cy="16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10058</xdr:rowOff>
    </xdr:from>
    <xdr:to>
      <xdr:col>15</xdr:col>
      <xdr:colOff>101600</xdr:colOff>
      <xdr:row>96</xdr:row>
      <xdr:rowOff>111658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46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128185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24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101930</xdr:rowOff>
    </xdr:from>
    <xdr:to>
      <xdr:col>10</xdr:col>
      <xdr:colOff>114300</xdr:colOff>
      <xdr:row>97</xdr:row>
      <xdr:rowOff>79617</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389680"/>
          <a:ext cx="889000" cy="320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29744</xdr:rowOff>
    </xdr:from>
    <xdr:to>
      <xdr:col>10</xdr:col>
      <xdr:colOff>165100</xdr:colOff>
      <xdr:row>95</xdr:row>
      <xdr:rowOff>131344</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317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147871</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092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158268</xdr:rowOff>
    </xdr:from>
    <xdr:to>
      <xdr:col>6</xdr:col>
      <xdr:colOff>38100</xdr:colOff>
      <xdr:row>97</xdr:row>
      <xdr:rowOff>88418</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1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104945</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392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88443</xdr:rowOff>
    </xdr:from>
    <xdr:to>
      <xdr:col>24</xdr:col>
      <xdr:colOff>114300</xdr:colOff>
      <xdr:row>95</xdr:row>
      <xdr:rowOff>18593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20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111320</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056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115036</xdr:rowOff>
    </xdr:from>
    <xdr:to>
      <xdr:col>20</xdr:col>
      <xdr:colOff>38100</xdr:colOff>
      <xdr:row>96</xdr:row>
      <xdr:rowOff>45186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40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36313</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495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45225</xdr:rowOff>
    </xdr:from>
    <xdr:to>
      <xdr:col>15</xdr:col>
      <xdr:colOff>101600</xdr:colOff>
      <xdr:row>96</xdr:row>
      <xdr:rowOff>146825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50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137952</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41111" y="16597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51130</xdr:rowOff>
    </xdr:from>
    <xdr:to>
      <xdr:col>10</xdr:col>
      <xdr:colOff>165100</xdr:colOff>
      <xdr:row>95</xdr:row>
      <xdr:rowOff>152730</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33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143857</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6431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28817</xdr:rowOff>
    </xdr:from>
    <xdr:to>
      <xdr:col>6</xdr:col>
      <xdr:colOff>38100</xdr:colOff>
      <xdr:row>97</xdr:row>
      <xdr:rowOff>130417</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659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121544</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75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135683</xdr:rowOff>
    </xdr:from>
    <xdr:to>
      <xdr:col>54</xdr:col>
      <xdr:colOff>189865</xdr:colOff>
      <xdr:row>39</xdr:row>
      <xdr:rowOff>164955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793533"/>
          <a:ext cx="1270" cy="1057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168782</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85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164955</xdr:rowOff>
    </xdr:from>
    <xdr:to>
      <xdr:col>55</xdr:col>
      <xdr:colOff>88900</xdr:colOff>
      <xdr:row>39</xdr:row>
      <xdr:rowOff>164955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851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82360</xdr:rowOff>
    </xdr:from>
    <xdr:ext cx="599010"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568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135683</xdr:rowOff>
    </xdr:from>
    <xdr:to>
      <xdr:col>55</xdr:col>
      <xdr:colOff>88900</xdr:colOff>
      <xdr:row>33</xdr:row>
      <xdr:rowOff>135683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79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35121</xdr:rowOff>
    </xdr:from>
    <xdr:to>
      <xdr:col>55</xdr:col>
      <xdr:colOff>0</xdr:colOff>
      <xdr:row>39</xdr:row>
      <xdr:rowOff>53692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9639300" y="6721671"/>
          <a:ext cx="838200" cy="18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45603</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2178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22726</xdr:rowOff>
    </xdr:from>
    <xdr:to>
      <xdr:col>55</xdr:col>
      <xdr:colOff>50800</xdr:colOff>
      <xdr:row>37</xdr:row>
      <xdr:rowOff>124326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36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12087</xdr:rowOff>
    </xdr:from>
    <xdr:to>
      <xdr:col>50</xdr:col>
      <xdr:colOff>114300</xdr:colOff>
      <xdr:row>39</xdr:row>
      <xdr:rowOff>53692</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8750300" y="6698637"/>
          <a:ext cx="889000" cy="41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11688</xdr:rowOff>
    </xdr:from>
    <xdr:to>
      <xdr:col>50</xdr:col>
      <xdr:colOff>165100</xdr:colOff>
      <xdr:row>37</xdr:row>
      <xdr:rowOff>113288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3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129815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2111" y="6130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12087</xdr:rowOff>
    </xdr:from>
    <xdr:to>
      <xdr:col>45</xdr:col>
      <xdr:colOff>177800</xdr:colOff>
      <xdr:row>39</xdr:row>
      <xdr:rowOff>44450</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7861300" y="6698637"/>
          <a:ext cx="889000" cy="3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8944</xdr:rowOff>
    </xdr:from>
    <xdr:to>
      <xdr:col>46</xdr:col>
      <xdr:colOff>38100</xdr:colOff>
      <xdr:row>37</xdr:row>
      <xdr:rowOff>110544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635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127071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83111" y="6127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158924</xdr:rowOff>
    </xdr:from>
    <xdr:to>
      <xdr:col>41</xdr:col>
      <xdr:colOff>50800</xdr:colOff>
      <xdr:row>39</xdr:row>
      <xdr:rowOff>44450</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a:off x="6972300" y="5645324"/>
          <a:ext cx="889000" cy="1085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43485</xdr:rowOff>
    </xdr:from>
    <xdr:to>
      <xdr:col>41</xdr:col>
      <xdr:colOff>101600</xdr:colOff>
      <xdr:row>37</xdr:row>
      <xdr:rowOff>145085</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161612</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94111" y="616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149675</xdr:rowOff>
    </xdr:from>
    <xdr:to>
      <xdr:col>36</xdr:col>
      <xdr:colOff>165100</xdr:colOff>
      <xdr:row>31</xdr:row>
      <xdr:rowOff>79825</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96352</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672795" y="5068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155771</xdr:rowOff>
    </xdr:from>
    <xdr:to>
      <xdr:col>55</xdr:col>
      <xdr:colOff>50800</xdr:colOff>
      <xdr:row>39</xdr:row>
      <xdr:rowOff>85921</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670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134198</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649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2892</xdr:rowOff>
    </xdr:from>
    <xdr:to>
      <xdr:col>50</xdr:col>
      <xdr:colOff>165100</xdr:colOff>
      <xdr:row>39</xdr:row>
      <xdr:rowOff>104492</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689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95619</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72111" y="6782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132737</xdr:rowOff>
    </xdr:from>
    <xdr:to>
      <xdr:col>46</xdr:col>
      <xdr:colOff>38100</xdr:colOff>
      <xdr:row>39</xdr:row>
      <xdr:rowOff>62887</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6647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54014</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83111" y="6740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86377</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94111" y="677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108124</xdr:rowOff>
    </xdr:from>
    <xdr:to>
      <xdr:col>36</xdr:col>
      <xdr:colOff>165100</xdr:colOff>
      <xdr:row>33</xdr:row>
      <xdr:rowOff>38274</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5594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29401</xdr:rowOff>
    </xdr:from>
    <xdr:ext cx="599010"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672795" y="5687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2" name="普通建設事業費グラフ枠">
          <a:extLst>
            <a:ext uri="{FF2B5EF4-FFF2-40B4-BE49-F238E27FC236}">
              <a16:creationId xmlns:a16="http://schemas.microsoft.com/office/drawing/2014/main" id="{00000000-0008-0000-0600-00006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74353</xdr:rowOff>
    </xdr:from>
    <xdr:to>
      <xdr:col>54</xdr:col>
      <xdr:colOff>189865</xdr:colOff>
      <xdr:row>59</xdr:row>
      <xdr:rowOff>114407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10475595" y="8646853"/>
          <a:ext cx="1270" cy="1583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118234</xdr:rowOff>
    </xdr:from>
    <xdr:ext cx="534377" cy="259045"/>
    <xdr:sp macro="" textlink="">
      <xdr:nvSpPr>
        <xdr:cNvPr id="354" name="普通建設事業費最小値テキスト">
          <a:extLst>
            <a:ext uri="{FF2B5EF4-FFF2-40B4-BE49-F238E27FC236}">
              <a16:creationId xmlns:a16="http://schemas.microsoft.com/office/drawing/2014/main" id="{00000000-0008-0000-0600-000062010000}"/>
            </a:ext>
          </a:extLst>
        </xdr:cNvPr>
        <xdr:cNvSpPr txBox="1"/>
      </xdr:nvSpPr>
      <xdr:spPr>
        <a:xfrm>
          <a:off x="10528300" y="10233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114407</xdr:rowOff>
    </xdr:from>
    <xdr:to>
      <xdr:col>55</xdr:col>
      <xdr:colOff>88900</xdr:colOff>
      <xdr:row>59</xdr:row>
      <xdr:rowOff>114407</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10388600" y="1022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21030</xdr:rowOff>
    </xdr:from>
    <xdr:ext cx="599010" cy="259045"/>
    <xdr:sp macro="" textlink="">
      <xdr:nvSpPr>
        <xdr:cNvPr id="356" name="普通建設事業費最大値テキスト">
          <a:extLst>
            <a:ext uri="{FF2B5EF4-FFF2-40B4-BE49-F238E27FC236}">
              <a16:creationId xmlns:a16="http://schemas.microsoft.com/office/drawing/2014/main" id="{00000000-0008-0000-0600-000064010000}"/>
            </a:ext>
          </a:extLst>
        </xdr:cNvPr>
        <xdr:cNvSpPr txBox="1"/>
      </xdr:nvSpPr>
      <xdr:spPr>
        <a:xfrm>
          <a:off x="10528300" y="8422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74353</xdr:rowOff>
    </xdr:from>
    <xdr:to>
      <xdr:col>55</xdr:col>
      <xdr:colOff>88900</xdr:colOff>
      <xdr:row>50</xdr:row>
      <xdr:rowOff>74353</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10388600" y="8646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112040</xdr:rowOff>
    </xdr:from>
    <xdr:to>
      <xdr:col>55</xdr:col>
      <xdr:colOff>0</xdr:colOff>
      <xdr:row>57</xdr:row>
      <xdr:rowOff>133756</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9639300" y="9884690"/>
          <a:ext cx="838200" cy="21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128677</xdr:rowOff>
    </xdr:from>
    <xdr:ext cx="534377" cy="259045"/>
    <xdr:sp macro="" textlink="">
      <xdr:nvSpPr>
        <xdr:cNvPr id="359" name="普通建設事業費平均値テキスト">
          <a:extLst>
            <a:ext uri="{FF2B5EF4-FFF2-40B4-BE49-F238E27FC236}">
              <a16:creationId xmlns:a16="http://schemas.microsoft.com/office/drawing/2014/main" id="{00000000-0008-0000-0600-000067010000}"/>
            </a:ext>
          </a:extLst>
        </xdr:cNvPr>
        <xdr:cNvSpPr txBox="1"/>
      </xdr:nvSpPr>
      <xdr:spPr>
        <a:xfrm>
          <a:off x="10528300" y="93869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105800</xdr:rowOff>
    </xdr:from>
    <xdr:to>
      <xdr:col>55</xdr:col>
      <xdr:colOff>50800</xdr:colOff>
      <xdr:row>56</xdr:row>
      <xdr:rowOff>35950</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10426700" y="953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133756</xdr:rowOff>
    </xdr:from>
    <xdr:to>
      <xdr:col>50</xdr:col>
      <xdr:colOff>114300</xdr:colOff>
      <xdr:row>58</xdr:row>
      <xdr:rowOff>16958</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8750300" y="9906406"/>
          <a:ext cx="889000" cy="54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27080</xdr:rowOff>
    </xdr:from>
    <xdr:to>
      <xdr:col>50</xdr:col>
      <xdr:colOff>165100</xdr:colOff>
      <xdr:row>56</xdr:row>
      <xdr:rowOff>128680</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9588500" y="962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145207</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372111" y="940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79464</xdr:rowOff>
    </xdr:from>
    <xdr:to>
      <xdr:col>45</xdr:col>
      <xdr:colOff>177800</xdr:colOff>
      <xdr:row>58</xdr:row>
      <xdr:rowOff>16958</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7861300" y="9852114"/>
          <a:ext cx="889000" cy="108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6996</xdr:rowOff>
    </xdr:from>
    <xdr:to>
      <xdr:col>46</xdr:col>
      <xdr:colOff>38100</xdr:colOff>
      <xdr:row>56</xdr:row>
      <xdr:rowOff>108596</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8699500" y="9608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125123</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483111" y="938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79464</xdr:rowOff>
    </xdr:from>
    <xdr:to>
      <xdr:col>41</xdr:col>
      <xdr:colOff>50800</xdr:colOff>
      <xdr:row>57</xdr:row>
      <xdr:rowOff>101981</xdr:rowOff>
    </xdr:to>
    <xdr:cxnSp macro="">
      <xdr:nvCxnSpPr>
        <xdr:cNvPr id="367" name="直線コネクタ 366">
          <a:extLst>
            <a:ext uri="{FF2B5EF4-FFF2-40B4-BE49-F238E27FC236}">
              <a16:creationId xmlns:a16="http://schemas.microsoft.com/office/drawing/2014/main" id="{00000000-0008-0000-0600-00006F010000}"/>
            </a:ext>
          </a:extLst>
        </xdr:cNvPr>
        <xdr:cNvCxnSpPr/>
      </xdr:nvCxnSpPr>
      <xdr:spPr>
        <a:xfrm flipV="1">
          <a:off x="6972300" y="9852114"/>
          <a:ext cx="889000" cy="22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3584</xdr:rowOff>
    </xdr:from>
    <xdr:to>
      <xdr:col>41</xdr:col>
      <xdr:colOff>101600</xdr:colOff>
      <xdr:row>56</xdr:row>
      <xdr:rowOff>105184</xdr:rowOff>
    </xdr:to>
    <xdr:sp macro="" textlink="">
      <xdr:nvSpPr>
        <xdr:cNvPr id="368" name="フローチャート: 判断 367">
          <a:extLst>
            <a:ext uri="{FF2B5EF4-FFF2-40B4-BE49-F238E27FC236}">
              <a16:creationId xmlns:a16="http://schemas.microsoft.com/office/drawing/2014/main" id="{00000000-0008-0000-0600-000070010000}"/>
            </a:ext>
          </a:extLst>
        </xdr:cNvPr>
        <xdr:cNvSpPr/>
      </xdr:nvSpPr>
      <xdr:spPr>
        <a:xfrm>
          <a:off x="7810500" y="9604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121711</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94111" y="9380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18491</xdr:rowOff>
    </xdr:from>
    <xdr:to>
      <xdr:col>36</xdr:col>
      <xdr:colOff>165100</xdr:colOff>
      <xdr:row>55</xdr:row>
      <xdr:rowOff>120091</xdr:rowOff>
    </xdr:to>
    <xdr:sp macro="" textlink="">
      <xdr:nvSpPr>
        <xdr:cNvPr id="370" name="フローチャート: 判断 369">
          <a:extLst>
            <a:ext uri="{FF2B5EF4-FFF2-40B4-BE49-F238E27FC236}">
              <a16:creationId xmlns:a16="http://schemas.microsoft.com/office/drawing/2014/main" id="{00000000-0008-0000-0600-000072010000}"/>
            </a:ext>
          </a:extLst>
        </xdr:cNvPr>
        <xdr:cNvSpPr/>
      </xdr:nvSpPr>
      <xdr:spPr>
        <a:xfrm>
          <a:off x="6921500" y="9448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136618</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05111" y="922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61240</xdr:rowOff>
    </xdr:from>
    <xdr:to>
      <xdr:col>55</xdr:col>
      <xdr:colOff>50800</xdr:colOff>
      <xdr:row>57</xdr:row>
      <xdr:rowOff>162840</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10426700" y="983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39667</xdr:rowOff>
    </xdr:from>
    <xdr:ext cx="534377" cy="259045"/>
    <xdr:sp macro="" textlink="">
      <xdr:nvSpPr>
        <xdr:cNvPr id="378" name="普通建設事業費該当値テキスト">
          <a:extLst>
            <a:ext uri="{FF2B5EF4-FFF2-40B4-BE49-F238E27FC236}">
              <a16:creationId xmlns:a16="http://schemas.microsoft.com/office/drawing/2014/main" id="{00000000-0008-0000-0600-00007A010000}"/>
            </a:ext>
          </a:extLst>
        </xdr:cNvPr>
        <xdr:cNvSpPr txBox="1"/>
      </xdr:nvSpPr>
      <xdr:spPr>
        <a:xfrm>
          <a:off x="10528300" y="9812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82956</xdr:rowOff>
    </xdr:from>
    <xdr:to>
      <xdr:col>50</xdr:col>
      <xdr:colOff>165100</xdr:colOff>
      <xdr:row>58</xdr:row>
      <xdr:rowOff>13106</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9588500" y="985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4233</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9372111" y="9948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137608</xdr:rowOff>
    </xdr:from>
    <xdr:to>
      <xdr:col>46</xdr:col>
      <xdr:colOff>38100</xdr:colOff>
      <xdr:row>58</xdr:row>
      <xdr:rowOff>67758</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8699500" y="9910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58885</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8483111" y="10002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28664</xdr:rowOff>
    </xdr:from>
    <xdr:to>
      <xdr:col>41</xdr:col>
      <xdr:colOff>101600</xdr:colOff>
      <xdr:row>57</xdr:row>
      <xdr:rowOff>130264</xdr:rowOff>
    </xdr:to>
    <xdr:sp macro="" textlink="">
      <xdr:nvSpPr>
        <xdr:cNvPr id="383" name="楕円 382">
          <a:extLst>
            <a:ext uri="{FF2B5EF4-FFF2-40B4-BE49-F238E27FC236}">
              <a16:creationId xmlns:a16="http://schemas.microsoft.com/office/drawing/2014/main" id="{00000000-0008-0000-0600-00007F010000}"/>
            </a:ext>
          </a:extLst>
        </xdr:cNvPr>
        <xdr:cNvSpPr/>
      </xdr:nvSpPr>
      <xdr:spPr>
        <a:xfrm>
          <a:off x="7810500" y="9801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121391</xdr:rowOff>
    </xdr:from>
    <xdr:ext cx="534377"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7594111" y="989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51181</xdr:rowOff>
    </xdr:from>
    <xdr:to>
      <xdr:col>36</xdr:col>
      <xdr:colOff>165100</xdr:colOff>
      <xdr:row>57</xdr:row>
      <xdr:rowOff>152781</xdr:rowOff>
    </xdr:to>
    <xdr:sp macro="" textlink="">
      <xdr:nvSpPr>
        <xdr:cNvPr id="385" name="楕円 384">
          <a:extLst>
            <a:ext uri="{FF2B5EF4-FFF2-40B4-BE49-F238E27FC236}">
              <a16:creationId xmlns:a16="http://schemas.microsoft.com/office/drawing/2014/main" id="{00000000-0008-0000-0600-000081010000}"/>
            </a:ext>
          </a:extLst>
        </xdr:cNvPr>
        <xdr:cNvSpPr/>
      </xdr:nvSpPr>
      <xdr:spPr>
        <a:xfrm>
          <a:off x="6921500" y="9823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143908</xdr:rowOff>
    </xdr:from>
    <xdr:ext cx="534377"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705111" y="991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4" name="正方形/長方形 393">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普通建設事業費 （ うち新規整備　）グラフ枠">
          <a:extLst>
            <a:ext uri="{FF2B5EF4-FFF2-40B4-BE49-F238E27FC236}">
              <a16:creationId xmlns:a16="http://schemas.microsoft.com/office/drawing/2014/main" id="{00000000-0008-0000-06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105821</xdr:rowOff>
    </xdr:from>
    <xdr:to>
      <xdr:col>54</xdr:col>
      <xdr:colOff>189865</xdr:colOff>
      <xdr:row>78</xdr:row>
      <xdr:rowOff>139700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10475595" y="12107321"/>
          <a:ext cx="1270" cy="1405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9" name="普通建設事業費 （ うち新規整備　）最小値テキスト">
          <a:extLst>
            <a:ext uri="{FF2B5EF4-FFF2-40B4-BE49-F238E27FC236}">
              <a16:creationId xmlns:a16="http://schemas.microsoft.com/office/drawing/2014/main" id="{00000000-0008-0000-0600-000099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52498</xdr:rowOff>
    </xdr:from>
    <xdr:ext cx="534377" cy="259045"/>
    <xdr:sp macro="" textlink="">
      <xdr:nvSpPr>
        <xdr:cNvPr id="411" name="普通建設事業費 （ うち新規整備　）最大値テキスト">
          <a:extLst>
            <a:ext uri="{FF2B5EF4-FFF2-40B4-BE49-F238E27FC236}">
              <a16:creationId xmlns:a16="http://schemas.microsoft.com/office/drawing/2014/main" id="{00000000-0008-0000-0600-00009B010000}"/>
            </a:ext>
          </a:extLst>
        </xdr:cNvPr>
        <xdr:cNvSpPr txBox="1"/>
      </xdr:nvSpPr>
      <xdr:spPr>
        <a:xfrm>
          <a:off x="10528300" y="1188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105821</xdr:rowOff>
    </xdr:from>
    <xdr:to>
      <xdr:col>55</xdr:col>
      <xdr:colOff>88900</xdr:colOff>
      <xdr:row>70</xdr:row>
      <xdr:rowOff>105821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10388600" y="12107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46042</xdr:rowOff>
    </xdr:from>
    <xdr:to>
      <xdr:col>55</xdr:col>
      <xdr:colOff>0</xdr:colOff>
      <xdr:row>78</xdr:row>
      <xdr:rowOff>59919</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9639300" y="13419142"/>
          <a:ext cx="838200" cy="13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63794</xdr:rowOff>
    </xdr:from>
    <xdr:ext cx="469744" cy="259045"/>
    <xdr:sp macro="" textlink="">
      <xdr:nvSpPr>
        <xdr:cNvPr id="414" name="普通建設事業費 （ うち新規整備　）平均値テキスト">
          <a:extLst>
            <a:ext uri="{FF2B5EF4-FFF2-40B4-BE49-F238E27FC236}">
              <a16:creationId xmlns:a16="http://schemas.microsoft.com/office/drawing/2014/main" id="{00000000-0008-0000-0600-00009E010000}"/>
            </a:ext>
          </a:extLst>
        </xdr:cNvPr>
        <xdr:cNvSpPr txBox="1"/>
      </xdr:nvSpPr>
      <xdr:spPr>
        <a:xfrm>
          <a:off x="10528300" y="130939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40917</xdr:rowOff>
    </xdr:from>
    <xdr:to>
      <xdr:col>55</xdr:col>
      <xdr:colOff>50800</xdr:colOff>
      <xdr:row>77</xdr:row>
      <xdr:rowOff>142517</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10426700" y="13242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59919</xdr:rowOff>
    </xdr:from>
    <xdr:to>
      <xdr:col>50</xdr:col>
      <xdr:colOff>114300</xdr:colOff>
      <xdr:row>78</xdr:row>
      <xdr:rowOff>77498</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8750300" y="13433019"/>
          <a:ext cx="889000" cy="17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34699</xdr:rowOff>
    </xdr:from>
    <xdr:to>
      <xdr:col>50</xdr:col>
      <xdr:colOff>165100</xdr:colOff>
      <xdr:row>77</xdr:row>
      <xdr:rowOff>136299</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9588500" y="1323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152826</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04428" y="13011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109936</xdr:rowOff>
    </xdr:from>
    <xdr:to>
      <xdr:col>45</xdr:col>
      <xdr:colOff>177800</xdr:colOff>
      <xdr:row>78</xdr:row>
      <xdr:rowOff>77498</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a:off x="7861300" y="13311586"/>
          <a:ext cx="889000" cy="139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3152</xdr:rowOff>
    </xdr:from>
    <xdr:to>
      <xdr:col>46</xdr:col>
      <xdr:colOff>38100</xdr:colOff>
      <xdr:row>77</xdr:row>
      <xdr:rowOff>104752</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8699500" y="1320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121279</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483111" y="12980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88356</xdr:rowOff>
    </xdr:from>
    <xdr:to>
      <xdr:col>41</xdr:col>
      <xdr:colOff>50800</xdr:colOff>
      <xdr:row>77</xdr:row>
      <xdr:rowOff>109936</xdr:rowOff>
    </xdr:to>
    <xdr:cxnSp macro="">
      <xdr:nvCxnSpPr>
        <xdr:cNvPr id="422" name="直線コネクタ 421">
          <a:extLst>
            <a:ext uri="{FF2B5EF4-FFF2-40B4-BE49-F238E27FC236}">
              <a16:creationId xmlns:a16="http://schemas.microsoft.com/office/drawing/2014/main" id="{00000000-0008-0000-0600-0000A6010000}"/>
            </a:ext>
          </a:extLst>
        </xdr:cNvPr>
        <xdr:cNvCxnSpPr/>
      </xdr:nvCxnSpPr>
      <xdr:spPr>
        <a:xfrm>
          <a:off x="6972300" y="13290006"/>
          <a:ext cx="889000" cy="21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135306</xdr:rowOff>
    </xdr:from>
    <xdr:to>
      <xdr:col>41</xdr:col>
      <xdr:colOff>101600</xdr:colOff>
      <xdr:row>77</xdr:row>
      <xdr:rowOff>65456</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7810500" y="1316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81983</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594111" y="1294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7862</xdr:rowOff>
    </xdr:from>
    <xdr:to>
      <xdr:col>36</xdr:col>
      <xdr:colOff>165100</xdr:colOff>
      <xdr:row>76</xdr:row>
      <xdr:rowOff>109462</xdr:rowOff>
    </xdr:to>
    <xdr:sp macro="" textlink="">
      <xdr:nvSpPr>
        <xdr:cNvPr id="425" name="フローチャート: 判断 424">
          <a:extLst>
            <a:ext uri="{FF2B5EF4-FFF2-40B4-BE49-F238E27FC236}">
              <a16:creationId xmlns:a16="http://schemas.microsoft.com/office/drawing/2014/main" id="{00000000-0008-0000-0600-0000A9010000}"/>
            </a:ext>
          </a:extLst>
        </xdr:cNvPr>
        <xdr:cNvSpPr/>
      </xdr:nvSpPr>
      <xdr:spPr>
        <a:xfrm>
          <a:off x="6921500" y="130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125989</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05111" y="1281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166692</xdr:rowOff>
    </xdr:from>
    <xdr:to>
      <xdr:col>55</xdr:col>
      <xdr:colOff>50800</xdr:colOff>
      <xdr:row>78</xdr:row>
      <xdr:rowOff>96842</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10426700" y="13368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81619</xdr:rowOff>
    </xdr:from>
    <xdr:ext cx="469744" cy="259045"/>
    <xdr:sp macro="" textlink="">
      <xdr:nvSpPr>
        <xdr:cNvPr id="433" name="普通建設事業費 （ うち新規整備　）該当値テキスト">
          <a:extLst>
            <a:ext uri="{FF2B5EF4-FFF2-40B4-BE49-F238E27FC236}">
              <a16:creationId xmlns:a16="http://schemas.microsoft.com/office/drawing/2014/main" id="{00000000-0008-0000-0600-0000B1010000}"/>
            </a:ext>
          </a:extLst>
        </xdr:cNvPr>
        <xdr:cNvSpPr txBox="1"/>
      </xdr:nvSpPr>
      <xdr:spPr>
        <a:xfrm>
          <a:off x="10528300" y="13283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9119</xdr:rowOff>
    </xdr:from>
    <xdr:to>
      <xdr:col>50</xdr:col>
      <xdr:colOff>165100</xdr:colOff>
      <xdr:row>78</xdr:row>
      <xdr:rowOff>110719</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9588500" y="13382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101846</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9404428" y="13474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26698</xdr:rowOff>
    </xdr:from>
    <xdr:to>
      <xdr:col>46</xdr:col>
      <xdr:colOff>38100</xdr:colOff>
      <xdr:row>78</xdr:row>
      <xdr:rowOff>128298</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8699500" y="1339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119425</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8515428" y="13492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59136</xdr:rowOff>
    </xdr:from>
    <xdr:to>
      <xdr:col>41</xdr:col>
      <xdr:colOff>101600</xdr:colOff>
      <xdr:row>77</xdr:row>
      <xdr:rowOff>160736</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7810500" y="1326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151863</xdr:rowOff>
    </xdr:from>
    <xdr:ext cx="469744"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7626428" y="13353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37556</xdr:rowOff>
    </xdr:from>
    <xdr:to>
      <xdr:col>36</xdr:col>
      <xdr:colOff>165100</xdr:colOff>
      <xdr:row>77</xdr:row>
      <xdr:rowOff>139156</xdr:rowOff>
    </xdr:to>
    <xdr:sp macro="" textlink="">
      <xdr:nvSpPr>
        <xdr:cNvPr id="440" name="楕円 439">
          <a:extLst>
            <a:ext uri="{FF2B5EF4-FFF2-40B4-BE49-F238E27FC236}">
              <a16:creationId xmlns:a16="http://schemas.microsoft.com/office/drawing/2014/main" id="{00000000-0008-0000-0600-0000B8010000}"/>
            </a:ext>
          </a:extLst>
        </xdr:cNvPr>
        <xdr:cNvSpPr/>
      </xdr:nvSpPr>
      <xdr:spPr>
        <a:xfrm>
          <a:off x="6921500" y="13239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130283</xdr:rowOff>
    </xdr:from>
    <xdr:ext cx="469744"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737428" y="1333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6" name="普通建設事業費 （ うち更新整備　）グラフ枠">
          <a:extLst>
            <a:ext uri="{FF2B5EF4-FFF2-40B4-BE49-F238E27FC236}">
              <a16:creationId xmlns:a16="http://schemas.microsoft.com/office/drawing/2014/main" id="{00000000-0008-0000-0600-0000D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152045</xdr:rowOff>
    </xdr:from>
    <xdr:to>
      <xdr:col>54</xdr:col>
      <xdr:colOff>189865</xdr:colOff>
      <xdr:row>98</xdr:row>
      <xdr:rowOff>112660</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10475595" y="15582545"/>
          <a:ext cx="1270" cy="1332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116487</xdr:rowOff>
    </xdr:from>
    <xdr:ext cx="469744" cy="259045"/>
    <xdr:sp macro="" textlink="">
      <xdr:nvSpPr>
        <xdr:cNvPr id="468" name="普通建設事業費 （ うち更新整備　）最小値テキスト">
          <a:extLst>
            <a:ext uri="{FF2B5EF4-FFF2-40B4-BE49-F238E27FC236}">
              <a16:creationId xmlns:a16="http://schemas.microsoft.com/office/drawing/2014/main" id="{00000000-0008-0000-0600-0000D4010000}"/>
            </a:ext>
          </a:extLst>
        </xdr:cNvPr>
        <xdr:cNvSpPr txBox="1"/>
      </xdr:nvSpPr>
      <xdr:spPr>
        <a:xfrm>
          <a:off x="10528300" y="1691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112660</xdr:rowOff>
    </xdr:from>
    <xdr:to>
      <xdr:col>55</xdr:col>
      <xdr:colOff>88900</xdr:colOff>
      <xdr:row>98</xdr:row>
      <xdr:rowOff>112660</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10388600" y="16914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98722</xdr:rowOff>
    </xdr:from>
    <xdr:ext cx="534377" cy="259045"/>
    <xdr:sp macro="" textlink="">
      <xdr:nvSpPr>
        <xdr:cNvPr id="470" name="普通建設事業費 （ うち更新整備　）最大値テキスト">
          <a:extLst>
            <a:ext uri="{FF2B5EF4-FFF2-40B4-BE49-F238E27FC236}">
              <a16:creationId xmlns:a16="http://schemas.microsoft.com/office/drawing/2014/main" id="{00000000-0008-0000-0600-0000D6010000}"/>
            </a:ext>
          </a:extLst>
        </xdr:cNvPr>
        <xdr:cNvSpPr txBox="1"/>
      </xdr:nvSpPr>
      <xdr:spPr>
        <a:xfrm>
          <a:off x="10528300" y="15357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152045</xdr:rowOff>
    </xdr:from>
    <xdr:to>
      <xdr:col>55</xdr:col>
      <xdr:colOff>88900</xdr:colOff>
      <xdr:row>90</xdr:row>
      <xdr:rowOff>152045</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10388600" y="15582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86502</xdr:rowOff>
    </xdr:from>
    <xdr:to>
      <xdr:col>55</xdr:col>
      <xdr:colOff>0</xdr:colOff>
      <xdr:row>97</xdr:row>
      <xdr:rowOff>119731</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9639300" y="16717152"/>
          <a:ext cx="838200" cy="33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98551</xdr:rowOff>
    </xdr:from>
    <xdr:ext cx="534377" cy="259045"/>
    <xdr:sp macro="" textlink="">
      <xdr:nvSpPr>
        <xdr:cNvPr id="473" name="普通建設事業費 （ うち更新整備　）平均値テキスト">
          <a:extLst>
            <a:ext uri="{FF2B5EF4-FFF2-40B4-BE49-F238E27FC236}">
              <a16:creationId xmlns:a16="http://schemas.microsoft.com/office/drawing/2014/main" id="{00000000-0008-0000-0600-0000D9010000}"/>
            </a:ext>
          </a:extLst>
        </xdr:cNvPr>
        <xdr:cNvSpPr txBox="1"/>
      </xdr:nvSpPr>
      <xdr:spPr>
        <a:xfrm>
          <a:off x="10528300" y="162148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75674</xdr:rowOff>
    </xdr:from>
    <xdr:to>
      <xdr:col>55</xdr:col>
      <xdr:colOff>50800</xdr:colOff>
      <xdr:row>96</xdr:row>
      <xdr:rowOff>5824</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10426700" y="16363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46056</xdr:rowOff>
    </xdr:from>
    <xdr:to>
      <xdr:col>50</xdr:col>
      <xdr:colOff>114300</xdr:colOff>
      <xdr:row>97</xdr:row>
      <xdr:rowOff>119731</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8750300" y="16676706"/>
          <a:ext cx="889000" cy="73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5917</xdr:rowOff>
    </xdr:from>
    <xdr:to>
      <xdr:col>50</xdr:col>
      <xdr:colOff>165100</xdr:colOff>
      <xdr:row>96</xdr:row>
      <xdr:rowOff>107517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9588500" y="16465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124044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72111" y="1624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46056</xdr:rowOff>
    </xdr:from>
    <xdr:to>
      <xdr:col>45</xdr:col>
      <xdr:colOff>177800</xdr:colOff>
      <xdr:row>97</xdr:row>
      <xdr:rowOff>51053</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flipV="1">
          <a:off x="7861300" y="16676706"/>
          <a:ext cx="889000" cy="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13103</xdr:rowOff>
    </xdr:from>
    <xdr:to>
      <xdr:col>46</xdr:col>
      <xdr:colOff>38100</xdr:colOff>
      <xdr:row>96</xdr:row>
      <xdr:rowOff>114703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86995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131230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24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48489</xdr:rowOff>
    </xdr:from>
    <xdr:to>
      <xdr:col>41</xdr:col>
      <xdr:colOff>50800</xdr:colOff>
      <xdr:row>97</xdr:row>
      <xdr:rowOff>51053</xdr:rowOff>
    </xdr:to>
    <xdr:cxnSp macro="">
      <xdr:nvCxnSpPr>
        <xdr:cNvPr id="481" name="直線コネクタ 480">
          <a:extLst>
            <a:ext uri="{FF2B5EF4-FFF2-40B4-BE49-F238E27FC236}">
              <a16:creationId xmlns:a16="http://schemas.microsoft.com/office/drawing/2014/main" id="{00000000-0008-0000-0600-0000E1010000}"/>
            </a:ext>
          </a:extLst>
        </xdr:cNvPr>
        <xdr:cNvCxnSpPr/>
      </xdr:nvCxnSpPr>
      <xdr:spPr>
        <a:xfrm>
          <a:off x="6972300" y="16679139"/>
          <a:ext cx="889000" cy="2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34837</xdr:rowOff>
    </xdr:from>
    <xdr:to>
      <xdr:col>41</xdr:col>
      <xdr:colOff>101600</xdr:colOff>
      <xdr:row>96</xdr:row>
      <xdr:rowOff>136437</xdr:rowOff>
    </xdr:to>
    <xdr:sp macro="" textlink="">
      <xdr:nvSpPr>
        <xdr:cNvPr id="482" name="フローチャート: 判断 481">
          <a:extLst>
            <a:ext uri="{FF2B5EF4-FFF2-40B4-BE49-F238E27FC236}">
              <a16:creationId xmlns:a16="http://schemas.microsoft.com/office/drawing/2014/main" id="{00000000-0008-0000-0600-0000E2010000}"/>
            </a:ext>
          </a:extLst>
        </xdr:cNvPr>
        <xdr:cNvSpPr/>
      </xdr:nvSpPr>
      <xdr:spPr>
        <a:xfrm>
          <a:off x="7810500" y="1649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152964</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26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136024</xdr:rowOff>
    </xdr:from>
    <xdr:to>
      <xdr:col>36</xdr:col>
      <xdr:colOff>165100</xdr:colOff>
      <xdr:row>96</xdr:row>
      <xdr:rowOff>66174</xdr:rowOff>
    </xdr:to>
    <xdr:sp macro="" textlink="">
      <xdr:nvSpPr>
        <xdr:cNvPr id="484" name="フローチャート: 判断 483">
          <a:extLst>
            <a:ext uri="{FF2B5EF4-FFF2-40B4-BE49-F238E27FC236}">
              <a16:creationId xmlns:a16="http://schemas.microsoft.com/office/drawing/2014/main" id="{00000000-0008-0000-0600-0000E4010000}"/>
            </a:ext>
          </a:extLst>
        </xdr:cNvPr>
        <xdr:cNvSpPr/>
      </xdr:nvSpPr>
      <xdr:spPr>
        <a:xfrm>
          <a:off x="6921500" y="1642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82701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19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35702</xdr:rowOff>
    </xdr:from>
    <xdr:to>
      <xdr:col>55</xdr:col>
      <xdr:colOff>50800</xdr:colOff>
      <xdr:row>97</xdr:row>
      <xdr:rowOff>137302</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10426700" y="16666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14129</xdr:rowOff>
    </xdr:from>
    <xdr:ext cx="534377" cy="259045"/>
    <xdr:sp macro="" textlink="">
      <xdr:nvSpPr>
        <xdr:cNvPr id="492" name="普通建設事業費 （ うち更新整備　）該当値テキスト">
          <a:extLst>
            <a:ext uri="{FF2B5EF4-FFF2-40B4-BE49-F238E27FC236}">
              <a16:creationId xmlns:a16="http://schemas.microsoft.com/office/drawing/2014/main" id="{00000000-0008-0000-0600-0000EC010000}"/>
            </a:ext>
          </a:extLst>
        </xdr:cNvPr>
        <xdr:cNvSpPr txBox="1"/>
      </xdr:nvSpPr>
      <xdr:spPr>
        <a:xfrm>
          <a:off x="10528300" y="1664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68931</xdr:rowOff>
    </xdr:from>
    <xdr:to>
      <xdr:col>50</xdr:col>
      <xdr:colOff>165100</xdr:colOff>
      <xdr:row>97</xdr:row>
      <xdr:rowOff>170531</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9588500" y="1669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161658</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9372111" y="1679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166706</xdr:rowOff>
    </xdr:from>
    <xdr:to>
      <xdr:col>46</xdr:col>
      <xdr:colOff>38100</xdr:colOff>
      <xdr:row>97</xdr:row>
      <xdr:rowOff>96856</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8699500" y="16625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87983</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8483111" y="1671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253</xdr:rowOff>
    </xdr:from>
    <xdr:to>
      <xdr:col>41</xdr:col>
      <xdr:colOff>101600</xdr:colOff>
      <xdr:row>97</xdr:row>
      <xdr:rowOff>101853</xdr:rowOff>
    </xdr:to>
    <xdr:sp macro="" textlink="">
      <xdr:nvSpPr>
        <xdr:cNvPr id="497" name="楕円 496">
          <a:extLst>
            <a:ext uri="{FF2B5EF4-FFF2-40B4-BE49-F238E27FC236}">
              <a16:creationId xmlns:a16="http://schemas.microsoft.com/office/drawing/2014/main" id="{00000000-0008-0000-0600-0000F1010000}"/>
            </a:ext>
          </a:extLst>
        </xdr:cNvPr>
        <xdr:cNvSpPr/>
      </xdr:nvSpPr>
      <xdr:spPr>
        <a:xfrm>
          <a:off x="7810500" y="16630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92980</xdr:rowOff>
    </xdr:from>
    <xdr:ext cx="534377"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7594111" y="16723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169139</xdr:rowOff>
    </xdr:from>
    <xdr:to>
      <xdr:col>36</xdr:col>
      <xdr:colOff>165100</xdr:colOff>
      <xdr:row>97</xdr:row>
      <xdr:rowOff>99289</xdr:rowOff>
    </xdr:to>
    <xdr:sp macro="" textlink="">
      <xdr:nvSpPr>
        <xdr:cNvPr id="499" name="楕円 498">
          <a:extLst>
            <a:ext uri="{FF2B5EF4-FFF2-40B4-BE49-F238E27FC236}">
              <a16:creationId xmlns:a16="http://schemas.microsoft.com/office/drawing/2014/main" id="{00000000-0008-0000-0600-0000F3010000}"/>
            </a:ext>
          </a:extLst>
        </xdr:cNvPr>
        <xdr:cNvSpPr/>
      </xdr:nvSpPr>
      <xdr:spPr>
        <a:xfrm>
          <a:off x="6921500" y="1662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90416</xdr:rowOff>
    </xdr:from>
    <xdr:ext cx="534377"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6705111" y="16721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8" name="正方形/長方形 507">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災害復旧事業費グラフ枠">
          <a:extLst>
            <a:ext uri="{FF2B5EF4-FFF2-40B4-BE49-F238E27FC236}">
              <a16:creationId xmlns:a16="http://schemas.microsoft.com/office/drawing/2014/main" id="{00000000-0008-0000-06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30886</xdr:rowOff>
    </xdr:from>
    <xdr:to>
      <xdr:col>85</xdr:col>
      <xdr:colOff>126364</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6317595" y="5517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3" name="災害復旧事業費最小値テキスト">
          <a:extLst>
            <a:ext uri="{FF2B5EF4-FFF2-40B4-BE49-F238E27FC236}">
              <a16:creationId xmlns:a16="http://schemas.microsoft.com/office/drawing/2014/main" id="{00000000-0008-0000-0600-00000B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149013</xdr:rowOff>
    </xdr:from>
    <xdr:ext cx="534377" cy="259045"/>
    <xdr:sp macro="" textlink="">
      <xdr:nvSpPr>
        <xdr:cNvPr id="525" name="災害復旧事業費最大値テキスト">
          <a:extLst>
            <a:ext uri="{FF2B5EF4-FFF2-40B4-BE49-F238E27FC236}">
              <a16:creationId xmlns:a16="http://schemas.microsoft.com/office/drawing/2014/main" id="{00000000-0008-0000-0600-00000D020000}"/>
            </a:ext>
          </a:extLst>
        </xdr:cNvPr>
        <xdr:cNvSpPr txBox="1"/>
      </xdr:nvSpPr>
      <xdr:spPr>
        <a:xfrm>
          <a:off x="16370300" y="529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30886</xdr:rowOff>
    </xdr:from>
    <xdr:to>
      <xdr:col>86</xdr:col>
      <xdr:colOff>25400</xdr:colOff>
      <xdr:row>32</xdr:row>
      <xdr:rowOff>30886</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6230600" y="5517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137368</xdr:rowOff>
    </xdr:from>
    <xdr:to>
      <xdr:col>85</xdr:col>
      <xdr:colOff>127000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5481300" y="6652468"/>
          <a:ext cx="838200" cy="2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21800</xdr:rowOff>
    </xdr:from>
    <xdr:ext cx="469744" cy="259045"/>
    <xdr:sp macro="" textlink="">
      <xdr:nvSpPr>
        <xdr:cNvPr id="528" name="災害復旧事業費平均値テキスト">
          <a:extLst>
            <a:ext uri="{FF2B5EF4-FFF2-40B4-BE49-F238E27FC236}">
              <a16:creationId xmlns:a16="http://schemas.microsoft.com/office/drawing/2014/main" id="{00000000-0008-0000-0600-000010020000}"/>
            </a:ext>
          </a:extLst>
        </xdr:cNvPr>
        <xdr:cNvSpPr txBox="1"/>
      </xdr:nvSpPr>
      <xdr:spPr>
        <a:xfrm>
          <a:off x="16370300" y="6365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170373</xdr:rowOff>
    </xdr:from>
    <xdr:to>
      <xdr:col>85</xdr:col>
      <xdr:colOff>177800</xdr:colOff>
      <xdr:row>38</xdr:row>
      <xdr:rowOff>100523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6268700" y="651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137368</xdr:rowOff>
    </xdr:from>
    <xdr:to>
      <xdr:col>81</xdr:col>
      <xdr:colOff>50800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4592300" y="6652468"/>
          <a:ext cx="889000" cy="2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144450</xdr:rowOff>
    </xdr:from>
    <xdr:to>
      <xdr:col>81</xdr:col>
      <xdr:colOff>101600</xdr:colOff>
      <xdr:row>38</xdr:row>
      <xdr:rowOff>74600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54305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91127</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46428" y="62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146324</xdr:rowOff>
    </xdr:from>
    <xdr:to>
      <xdr:col>76</xdr:col>
      <xdr:colOff>165100</xdr:colOff>
      <xdr:row>38</xdr:row>
      <xdr:rowOff>76474</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4541500" y="648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93001</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357428" y="6265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150805</xdr:rowOff>
    </xdr:from>
    <xdr:to>
      <xdr:col>72</xdr:col>
      <xdr:colOff>38100</xdr:colOff>
      <xdr:row>38</xdr:row>
      <xdr:rowOff>80955</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3652500" y="649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97482</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468428" y="626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63480</xdr:rowOff>
    </xdr:from>
    <xdr:to>
      <xdr:col>67</xdr:col>
      <xdr:colOff>101600</xdr:colOff>
      <xdr:row>37</xdr:row>
      <xdr:rowOff>165080</xdr:rowOff>
    </xdr:to>
    <xdr:sp macro="" textlink="">
      <xdr:nvSpPr>
        <xdr:cNvPr id="539" name="フローチャート: 判断 538">
          <a:extLst>
            <a:ext uri="{FF2B5EF4-FFF2-40B4-BE49-F238E27FC236}">
              <a16:creationId xmlns:a16="http://schemas.microsoft.com/office/drawing/2014/main" id="{00000000-0008-0000-0600-00001B020000}"/>
            </a:ext>
          </a:extLst>
        </xdr:cNvPr>
        <xdr:cNvSpPr/>
      </xdr:nvSpPr>
      <xdr:spPr>
        <a:xfrm>
          <a:off x="12763500" y="640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10157</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579428" y="618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47" name="災害復旧事業費該当値テキスト">
          <a:extLst>
            <a:ext uri="{FF2B5EF4-FFF2-40B4-BE49-F238E27FC236}">
              <a16:creationId xmlns:a16="http://schemas.microsoft.com/office/drawing/2014/main" id="{00000000-0008-0000-0600-000023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86568</xdr:rowOff>
    </xdr:from>
    <xdr:to>
      <xdr:col>81</xdr:col>
      <xdr:colOff>101600</xdr:colOff>
      <xdr:row>39</xdr:row>
      <xdr:rowOff>16718</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5430500" y="660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7845</xdr:rowOff>
    </xdr:from>
    <xdr:ext cx="313932"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5324333" y="66943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4" name="楕円 553">
          <a:extLst>
            <a:ext uri="{FF2B5EF4-FFF2-40B4-BE49-F238E27FC236}">
              <a16:creationId xmlns:a16="http://schemas.microsoft.com/office/drawing/2014/main" id="{00000000-0008-0000-0600-00002A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失業対策事業費グラフ枠">
          <a:extLst>
            <a:ext uri="{FF2B5EF4-FFF2-40B4-BE49-F238E27FC236}">
              <a16:creationId xmlns:a16="http://schemas.microsoft.com/office/drawing/2014/main" id="{00000000-0008-0000-06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2" name="失業対策事業費最小値テキスト">
          <a:extLst>
            <a:ext uri="{FF2B5EF4-FFF2-40B4-BE49-F238E27FC236}">
              <a16:creationId xmlns:a16="http://schemas.microsoft.com/office/drawing/2014/main" id="{00000000-0008-0000-0600-00003C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4" name="失業対策事業費最大値テキスト">
          <a:extLst>
            <a:ext uri="{FF2B5EF4-FFF2-40B4-BE49-F238E27FC236}">
              <a16:creationId xmlns:a16="http://schemas.microsoft.com/office/drawing/2014/main" id="{00000000-0008-0000-0600-00003E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7" name="失業対策事業費平均値テキスト">
          <a:extLst>
            <a:ext uri="{FF2B5EF4-FFF2-40B4-BE49-F238E27FC236}">
              <a16:creationId xmlns:a16="http://schemas.microsoft.com/office/drawing/2014/main" id="{00000000-0008-0000-0600-000041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フローチャート: 判断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6" name="失業対策事業費該当値テキスト">
          <a:extLst>
            <a:ext uri="{FF2B5EF4-FFF2-40B4-BE49-F238E27FC236}">
              <a16:creationId xmlns:a16="http://schemas.microsoft.com/office/drawing/2014/main" id="{00000000-0008-0000-0600-000054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3" name="楕円 602">
          <a:extLst>
            <a:ext uri="{FF2B5EF4-FFF2-40B4-BE49-F238E27FC236}">
              <a16:creationId xmlns:a16="http://schemas.microsoft.com/office/drawing/2014/main" id="{00000000-0008-0000-0600-00005B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31589</xdr:rowOff>
    </xdr:from>
    <xdr:to>
      <xdr:col>85</xdr:col>
      <xdr:colOff>126364</xdr:colOff>
      <xdr:row>78</xdr:row>
      <xdr:rowOff>79153</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033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82980</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45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79153</xdr:rowOff>
    </xdr:from>
    <xdr:to>
      <xdr:col>86</xdr:col>
      <xdr:colOff>25400</xdr:colOff>
      <xdr:row>78</xdr:row>
      <xdr:rowOff>79153</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45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149716</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31589</xdr:rowOff>
    </xdr:from>
    <xdr:to>
      <xdr:col>86</xdr:col>
      <xdr:colOff>25400</xdr:colOff>
      <xdr:row>70</xdr:row>
      <xdr:rowOff>31589</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033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6231</xdr:rowOff>
    </xdr:from>
    <xdr:to>
      <xdr:col>85</xdr:col>
      <xdr:colOff>127000</xdr:colOff>
      <xdr:row>75</xdr:row>
      <xdr:rowOff>11374</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5481300" y="12864981"/>
          <a:ext cx="838200" cy="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25853</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8846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47426</xdr:rowOff>
    </xdr:from>
    <xdr:to>
      <xdr:col>85</xdr:col>
      <xdr:colOff>177800</xdr:colOff>
      <xdr:row>75</xdr:row>
      <xdr:rowOff>149027</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290617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152110</xdr:rowOff>
    </xdr:from>
    <xdr:to>
      <xdr:col>81</xdr:col>
      <xdr:colOff>50800</xdr:colOff>
      <xdr:row>75</xdr:row>
      <xdr:rowOff>6231</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4592300" y="12839410"/>
          <a:ext cx="889000" cy="25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5493</xdr:rowOff>
    </xdr:from>
    <xdr:to>
      <xdr:col>81</xdr:col>
      <xdr:colOff>101600</xdr:colOff>
      <xdr:row>75</xdr:row>
      <xdr:rowOff>107093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28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98220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956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148827</xdr:rowOff>
    </xdr:from>
    <xdr:to>
      <xdr:col>76</xdr:col>
      <xdr:colOff>114300</xdr:colOff>
      <xdr:row>74</xdr:row>
      <xdr:rowOff>152110</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3703300" y="12836127"/>
          <a:ext cx="889000" cy="3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28403</xdr:rowOff>
    </xdr:from>
    <xdr:to>
      <xdr:col>76</xdr:col>
      <xdr:colOff>165100</xdr:colOff>
      <xdr:row>75</xdr:row>
      <xdr:rowOff>130003</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121130</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979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89685</xdr:rowOff>
    </xdr:from>
    <xdr:to>
      <xdr:col>71</xdr:col>
      <xdr:colOff>177800</xdr:colOff>
      <xdr:row>74</xdr:row>
      <xdr:rowOff>148827</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a:off x="12814300" y="12776985"/>
          <a:ext cx="889000" cy="59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23880</xdr:rowOff>
    </xdr:from>
    <xdr:to>
      <xdr:col>72</xdr:col>
      <xdr:colOff>38100</xdr:colOff>
      <xdr:row>75</xdr:row>
      <xdr:rowOff>125480</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116606</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97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85553</xdr:rowOff>
    </xdr:from>
    <xdr:to>
      <xdr:col>67</xdr:col>
      <xdr:colOff>101600</xdr:colOff>
      <xdr:row>76</xdr:row>
      <xdr:rowOff>15703</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6830</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03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132024</xdr:rowOff>
    </xdr:from>
    <xdr:to>
      <xdr:col>85</xdr:col>
      <xdr:colOff>177800</xdr:colOff>
      <xdr:row>75</xdr:row>
      <xdr:rowOff>62174</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281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154901</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2670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126881</xdr:rowOff>
    </xdr:from>
    <xdr:to>
      <xdr:col>81</xdr:col>
      <xdr:colOff>101600</xdr:colOff>
      <xdr:row>75</xdr:row>
      <xdr:rowOff>57031</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2814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73558</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2589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101310</xdr:rowOff>
    </xdr:from>
    <xdr:to>
      <xdr:col>76</xdr:col>
      <xdr:colOff>165100</xdr:colOff>
      <xdr:row>75</xdr:row>
      <xdr:rowOff>31460</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278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47987</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2563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98027</xdr:rowOff>
    </xdr:from>
    <xdr:to>
      <xdr:col>72</xdr:col>
      <xdr:colOff>38100</xdr:colOff>
      <xdr:row>75</xdr:row>
      <xdr:rowOff>28177</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2785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44704</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2560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38885</xdr:rowOff>
    </xdr:from>
    <xdr:to>
      <xdr:col>67</xdr:col>
      <xdr:colOff>101600</xdr:colOff>
      <xdr:row>74</xdr:row>
      <xdr:rowOff>140485</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272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157012</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250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78612</xdr:rowOff>
    </xdr:from>
    <xdr:to>
      <xdr:col>85</xdr:col>
      <xdr:colOff>126364</xdr:colOff>
      <xdr:row>99</xdr:row>
      <xdr:rowOff>38139</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680562"/>
          <a:ext cx="1269" cy="1331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41966</xdr:rowOff>
    </xdr:from>
    <xdr:ext cx="378565"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70155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38139</xdr:rowOff>
    </xdr:from>
    <xdr:to>
      <xdr:col>86</xdr:col>
      <xdr:colOff>25400</xdr:colOff>
      <xdr:row>99</xdr:row>
      <xdr:rowOff>38139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7011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25289</xdr:rowOff>
    </xdr:from>
    <xdr:ext cx="599010"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455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78612</xdr:rowOff>
    </xdr:from>
    <xdr:to>
      <xdr:col>86</xdr:col>
      <xdr:colOff>25400</xdr:colOff>
      <xdr:row>91</xdr:row>
      <xdr:rowOff>78612</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680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125197</xdr:rowOff>
    </xdr:from>
    <xdr:to>
      <xdr:col>85</xdr:col>
      <xdr:colOff>127000</xdr:colOff>
      <xdr:row>98</xdr:row>
      <xdr:rowOff>127864</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5481300" y="16927297"/>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54982</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5141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32105</xdr:rowOff>
    </xdr:from>
    <xdr:to>
      <xdr:col>85</xdr:col>
      <xdr:colOff>177800</xdr:colOff>
      <xdr:row>97</xdr:row>
      <xdr:rowOff>133705</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662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112815</xdr:rowOff>
    </xdr:from>
    <xdr:to>
      <xdr:col>81</xdr:col>
      <xdr:colOff>50800</xdr:colOff>
      <xdr:row>98</xdr:row>
      <xdr:rowOff>125197</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4592300" y="16914915"/>
          <a:ext cx="889000" cy="12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29820</xdr:rowOff>
    </xdr:from>
    <xdr:to>
      <xdr:col>81</xdr:col>
      <xdr:colOff>101600</xdr:colOff>
      <xdr:row>97</xdr:row>
      <xdr:rowOff>131420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66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147947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435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48755</xdr:rowOff>
    </xdr:from>
    <xdr:to>
      <xdr:col>76</xdr:col>
      <xdr:colOff>114300</xdr:colOff>
      <xdr:row>98</xdr:row>
      <xdr:rowOff>112815</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a:off x="13703300" y="16850855"/>
          <a:ext cx="889000" cy="64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12802</xdr:rowOff>
    </xdr:from>
    <xdr:to>
      <xdr:col>76</xdr:col>
      <xdr:colOff>165100</xdr:colOff>
      <xdr:row>97</xdr:row>
      <xdr:rowOff>114402</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643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130929</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41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48755</xdr:rowOff>
    </xdr:from>
    <xdr:to>
      <xdr:col>71</xdr:col>
      <xdr:colOff>177800</xdr:colOff>
      <xdr:row>98</xdr:row>
      <xdr:rowOff>54000</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2814300" y="16850855"/>
          <a:ext cx="889000" cy="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xdr:rowOff>
    </xdr:from>
    <xdr:to>
      <xdr:col>72</xdr:col>
      <xdr:colOff>38100</xdr:colOff>
      <xdr:row>97</xdr:row>
      <xdr:rowOff>102806</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63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119333</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40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123406</xdr:rowOff>
    </xdr:from>
    <xdr:to>
      <xdr:col>67</xdr:col>
      <xdr:colOff>101600</xdr:colOff>
      <xdr:row>98</xdr:row>
      <xdr:rowOff>53556</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70083</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5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77064</xdr:rowOff>
    </xdr:from>
    <xdr:to>
      <xdr:col>85</xdr:col>
      <xdr:colOff>177800</xdr:colOff>
      <xdr:row>99</xdr:row>
      <xdr:rowOff>7214</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879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163441</xdr:rowOff>
    </xdr:from>
    <xdr:ext cx="469744"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794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74397</xdr:rowOff>
    </xdr:from>
    <xdr:to>
      <xdr:col>81</xdr:col>
      <xdr:colOff>101600</xdr:colOff>
      <xdr:row>99</xdr:row>
      <xdr:rowOff>4547</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876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167124</xdr:rowOff>
    </xdr:from>
    <xdr:ext cx="469744"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46428" y="16969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62015</xdr:rowOff>
    </xdr:from>
    <xdr:to>
      <xdr:col>76</xdr:col>
      <xdr:colOff>165100</xdr:colOff>
      <xdr:row>98</xdr:row>
      <xdr:rowOff>163615</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86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154742</xdr:rowOff>
    </xdr:from>
    <xdr:ext cx="469744"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57428" y="1695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169405</xdr:rowOff>
    </xdr:from>
    <xdr:to>
      <xdr:col>72</xdr:col>
      <xdr:colOff>38100</xdr:colOff>
      <xdr:row>98</xdr:row>
      <xdr:rowOff>99555</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80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90682</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36111" y="1689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3200</xdr:rowOff>
    </xdr:from>
    <xdr:to>
      <xdr:col>67</xdr:col>
      <xdr:colOff>101600</xdr:colOff>
      <xdr:row>98</xdr:row>
      <xdr:rowOff>104800</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80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95927</xdr:rowOff>
    </xdr:from>
    <xdr:ext cx="534377"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47111" y="1689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99146</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585546"/>
          <a:ext cx="1269" cy="1069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45823</xdr:rowOff>
    </xdr:from>
    <xdr:ext cx="534377"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5360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99146</xdr:rowOff>
    </xdr:from>
    <xdr:to>
      <xdr:col>116</xdr:col>
      <xdr:colOff>152400</xdr:colOff>
      <xdr:row>32</xdr:row>
      <xdr:rowOff>99146</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585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42316</xdr:rowOff>
    </xdr:from>
    <xdr:to>
      <xdr:col>116</xdr:col>
      <xdr:colOff>63500</xdr:colOff>
      <xdr:row>38</xdr:row>
      <xdr:rowOff>43917</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557416"/>
          <a:ext cx="83820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129333</xdr:rowOff>
    </xdr:from>
    <xdr:ext cx="469744"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3015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106456</xdr:rowOff>
    </xdr:from>
    <xdr:to>
      <xdr:col>116</xdr:col>
      <xdr:colOff>114300</xdr:colOff>
      <xdr:row>38</xdr:row>
      <xdr:rowOff>36606</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450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42316</xdr:rowOff>
    </xdr:from>
    <xdr:to>
      <xdr:col>111</xdr:col>
      <xdr:colOff>177800</xdr:colOff>
      <xdr:row>38</xdr:row>
      <xdr:rowOff>42773</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20434300" y="6557416"/>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98867</xdr:rowOff>
    </xdr:from>
    <xdr:to>
      <xdr:col>112</xdr:col>
      <xdr:colOff>38100</xdr:colOff>
      <xdr:row>38</xdr:row>
      <xdr:rowOff>29017</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442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45544</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6217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39253</xdr:rowOff>
    </xdr:from>
    <xdr:to>
      <xdr:col>107</xdr:col>
      <xdr:colOff>50800</xdr:colOff>
      <xdr:row>38</xdr:row>
      <xdr:rowOff>42773</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6554353"/>
          <a:ext cx="889000" cy="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100879</xdr:rowOff>
    </xdr:from>
    <xdr:to>
      <xdr:col>107</xdr:col>
      <xdr:colOff>101600</xdr:colOff>
      <xdr:row>38</xdr:row>
      <xdr:rowOff>31029</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47556</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39253</xdr:rowOff>
    </xdr:from>
    <xdr:to>
      <xdr:col>102</xdr:col>
      <xdr:colOff>114300</xdr:colOff>
      <xdr:row>38</xdr:row>
      <xdr:rowOff>54432</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flipV="1">
          <a:off x="18656300" y="6554353"/>
          <a:ext cx="889000" cy="1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97221</xdr:rowOff>
    </xdr:from>
    <xdr:to>
      <xdr:col>102</xdr:col>
      <xdr:colOff>165100</xdr:colOff>
      <xdr:row>38</xdr:row>
      <xdr:rowOff>27371</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43898</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21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92558</xdr:rowOff>
    </xdr:from>
    <xdr:to>
      <xdr:col>98</xdr:col>
      <xdr:colOff>38100</xdr:colOff>
      <xdr:row>38</xdr:row>
      <xdr:rowOff>22707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39235</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211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164567</xdr:rowOff>
    </xdr:from>
    <xdr:to>
      <xdr:col>116</xdr:col>
      <xdr:colOff>114300</xdr:colOff>
      <xdr:row>38</xdr:row>
      <xdr:rowOff>94717</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508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84884</xdr:rowOff>
    </xdr:from>
    <xdr:ext cx="469744"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428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162966</xdr:rowOff>
    </xdr:from>
    <xdr:to>
      <xdr:col>112</xdr:col>
      <xdr:colOff>38100</xdr:colOff>
      <xdr:row>38</xdr:row>
      <xdr:rowOff>93116</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50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84243</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088428" y="6599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163423</xdr:rowOff>
    </xdr:from>
    <xdr:to>
      <xdr:col>107</xdr:col>
      <xdr:colOff>101600</xdr:colOff>
      <xdr:row>38</xdr:row>
      <xdr:rowOff>93573</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507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84700</xdr:rowOff>
    </xdr:from>
    <xdr:ext cx="469744"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199428" y="6599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159903</xdr:rowOff>
    </xdr:from>
    <xdr:to>
      <xdr:col>102</xdr:col>
      <xdr:colOff>165100</xdr:colOff>
      <xdr:row>38</xdr:row>
      <xdr:rowOff>90053</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50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81180</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10428" y="6596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3632</xdr:rowOff>
    </xdr:from>
    <xdr:to>
      <xdr:col>98</xdr:col>
      <xdr:colOff>38100</xdr:colOff>
      <xdr:row>38</xdr:row>
      <xdr:rowOff>105232</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51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96359</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21428" y="6611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a:extLst>
            <a:ext uri="{FF2B5EF4-FFF2-40B4-BE49-F238E27FC236}">
              <a16:creationId xmlns:a16="http://schemas.microsoft.com/office/drawing/2014/main" id="{00000000-0008-0000-06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114920</xdr:rowOff>
    </xdr:from>
    <xdr:to>
      <xdr:col>116</xdr:col>
      <xdr:colOff>62864</xdr:colOff>
      <xdr:row>58</xdr:row>
      <xdr:rowOff>139700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2159595" y="8858870"/>
          <a:ext cx="1269" cy="1224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8" name="貸付金最小値テキスト">
          <a:extLst>
            <a:ext uri="{FF2B5EF4-FFF2-40B4-BE49-F238E27FC236}">
              <a16:creationId xmlns:a16="http://schemas.microsoft.com/office/drawing/2014/main" id="{00000000-0008-0000-0600-00001E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61597</xdr:rowOff>
    </xdr:from>
    <xdr:ext cx="534377" cy="259045"/>
    <xdr:sp macro="" textlink="">
      <xdr:nvSpPr>
        <xdr:cNvPr id="800" name="貸付金最大値テキスト">
          <a:extLst>
            <a:ext uri="{FF2B5EF4-FFF2-40B4-BE49-F238E27FC236}">
              <a16:creationId xmlns:a16="http://schemas.microsoft.com/office/drawing/2014/main" id="{00000000-0008-0000-0600-000020030000}"/>
            </a:ext>
          </a:extLst>
        </xdr:cNvPr>
        <xdr:cNvSpPr txBox="1"/>
      </xdr:nvSpPr>
      <xdr:spPr>
        <a:xfrm>
          <a:off x="22212300" y="8634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114920</xdr:rowOff>
    </xdr:from>
    <xdr:to>
      <xdr:col>116</xdr:col>
      <xdr:colOff>152400</xdr:colOff>
      <xdr:row>51</xdr:row>
      <xdr:rowOff>114920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8858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138511</xdr:rowOff>
    </xdr:from>
    <xdr:to>
      <xdr:col>116</xdr:col>
      <xdr:colOff>63500</xdr:colOff>
      <xdr:row>58</xdr:row>
      <xdr:rowOff>138511</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1323300" y="100826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99936</xdr:rowOff>
    </xdr:from>
    <xdr:ext cx="469744" cy="259045"/>
    <xdr:sp macro="" textlink="">
      <xdr:nvSpPr>
        <xdr:cNvPr id="803" name="貸付金平均値テキスト">
          <a:extLst>
            <a:ext uri="{FF2B5EF4-FFF2-40B4-BE49-F238E27FC236}">
              <a16:creationId xmlns:a16="http://schemas.microsoft.com/office/drawing/2014/main" id="{00000000-0008-0000-0600-000023030000}"/>
            </a:ext>
          </a:extLst>
        </xdr:cNvPr>
        <xdr:cNvSpPr txBox="1"/>
      </xdr:nvSpPr>
      <xdr:spPr>
        <a:xfrm>
          <a:off x="22212300" y="97011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77059</xdr:rowOff>
    </xdr:from>
    <xdr:to>
      <xdr:col>116</xdr:col>
      <xdr:colOff>114300</xdr:colOff>
      <xdr:row>58</xdr:row>
      <xdr:rowOff>7209</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2110700" y="9849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138511</xdr:rowOff>
    </xdr:from>
    <xdr:to>
      <xdr:col>111</xdr:col>
      <xdr:colOff>177800</xdr:colOff>
      <xdr:row>58</xdr:row>
      <xdr:rowOff>138740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20434300" y="10082611"/>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54976</xdr:rowOff>
    </xdr:from>
    <xdr:to>
      <xdr:col>112</xdr:col>
      <xdr:colOff>38100</xdr:colOff>
      <xdr:row>57</xdr:row>
      <xdr:rowOff>156576</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1272500" y="982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1653</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88428" y="9602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138740</xdr:rowOff>
    </xdr:from>
    <xdr:to>
      <xdr:col>107</xdr:col>
      <xdr:colOff>50800</xdr:colOff>
      <xdr:row>58</xdr:row>
      <xdr:rowOff>138923</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19545300" y="10082840"/>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57627</xdr:rowOff>
    </xdr:from>
    <xdr:to>
      <xdr:col>107</xdr:col>
      <xdr:colOff>101600</xdr:colOff>
      <xdr:row>57</xdr:row>
      <xdr:rowOff>159227</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0383500" y="983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4304</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199428" y="9605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137048</xdr:rowOff>
    </xdr:from>
    <xdr:to>
      <xdr:col>102</xdr:col>
      <xdr:colOff>114300</xdr:colOff>
      <xdr:row>58</xdr:row>
      <xdr:rowOff>138923</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8656300" y="10081148"/>
          <a:ext cx="889000" cy="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54244</xdr:rowOff>
    </xdr:from>
    <xdr:to>
      <xdr:col>102</xdr:col>
      <xdr:colOff>165100</xdr:colOff>
      <xdr:row>57</xdr:row>
      <xdr:rowOff>155844</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9494500" y="982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921</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9602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27361</xdr:rowOff>
    </xdr:from>
    <xdr:to>
      <xdr:col>98</xdr:col>
      <xdr:colOff>38100</xdr:colOff>
      <xdr:row>57</xdr:row>
      <xdr:rowOff>128961</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8605500" y="980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145488</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9575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87711</xdr:rowOff>
    </xdr:from>
    <xdr:to>
      <xdr:col>116</xdr:col>
      <xdr:colOff>114300</xdr:colOff>
      <xdr:row>59</xdr:row>
      <xdr:rowOff>17861</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2110700" y="10031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2638</xdr:rowOff>
    </xdr:from>
    <xdr:ext cx="313932" cy="259045"/>
    <xdr:sp macro="" textlink="">
      <xdr:nvSpPr>
        <xdr:cNvPr id="822" name="貸付金該当値テキスト">
          <a:extLst>
            <a:ext uri="{FF2B5EF4-FFF2-40B4-BE49-F238E27FC236}">
              <a16:creationId xmlns:a16="http://schemas.microsoft.com/office/drawing/2014/main" id="{00000000-0008-0000-0600-000036030000}"/>
            </a:ext>
          </a:extLst>
        </xdr:cNvPr>
        <xdr:cNvSpPr txBox="1"/>
      </xdr:nvSpPr>
      <xdr:spPr>
        <a:xfrm>
          <a:off x="22212300" y="99467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87711</xdr:rowOff>
    </xdr:from>
    <xdr:to>
      <xdr:col>112</xdr:col>
      <xdr:colOff>38100</xdr:colOff>
      <xdr:row>59</xdr:row>
      <xdr:rowOff>17861</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1272500" y="10031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8988</xdr:rowOff>
    </xdr:from>
    <xdr:ext cx="313932"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166333" y="101245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87940</xdr:rowOff>
    </xdr:from>
    <xdr:to>
      <xdr:col>107</xdr:col>
      <xdr:colOff>101600</xdr:colOff>
      <xdr:row>59</xdr:row>
      <xdr:rowOff>18090</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0383500" y="1003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9217</xdr:rowOff>
    </xdr:from>
    <xdr:ext cx="313932"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277333" y="10124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88123</xdr:rowOff>
    </xdr:from>
    <xdr:to>
      <xdr:col>102</xdr:col>
      <xdr:colOff>165100</xdr:colOff>
      <xdr:row>59</xdr:row>
      <xdr:rowOff>18273</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9494500" y="10032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9400</xdr:rowOff>
    </xdr:from>
    <xdr:ext cx="313932"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9388333" y="101249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86248</xdr:rowOff>
    </xdr:from>
    <xdr:to>
      <xdr:col>98</xdr:col>
      <xdr:colOff>38100</xdr:colOff>
      <xdr:row>59</xdr:row>
      <xdr:rowOff>16398</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8605500" y="1003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7525</xdr:rowOff>
    </xdr:from>
    <xdr:ext cx="313932"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499333" y="101230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00000000-0008-0000-0600-00005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4255</xdr:rowOff>
    </xdr:from>
    <xdr:to>
      <xdr:col>116</xdr:col>
      <xdr:colOff>62864</xdr:colOff>
      <xdr:row>79</xdr:row>
      <xdr:rowOff>16050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2159595" y="12177205"/>
          <a:ext cx="1269" cy="1383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19877</xdr:rowOff>
    </xdr:from>
    <xdr:ext cx="534377" cy="259045"/>
    <xdr:sp macro="" textlink="">
      <xdr:nvSpPr>
        <xdr:cNvPr id="854" name="繰出金最小値テキスト">
          <a:extLst>
            <a:ext uri="{FF2B5EF4-FFF2-40B4-BE49-F238E27FC236}">
              <a16:creationId xmlns:a16="http://schemas.microsoft.com/office/drawing/2014/main" id="{00000000-0008-0000-0600-000056030000}"/>
            </a:ext>
          </a:extLst>
        </xdr:cNvPr>
        <xdr:cNvSpPr txBox="1"/>
      </xdr:nvSpPr>
      <xdr:spPr>
        <a:xfrm>
          <a:off x="22212300" y="1356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16050</xdr:rowOff>
    </xdr:from>
    <xdr:to>
      <xdr:col>116</xdr:col>
      <xdr:colOff>152400</xdr:colOff>
      <xdr:row>79</xdr:row>
      <xdr:rowOff>16050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356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122382</xdr:rowOff>
    </xdr:from>
    <xdr:ext cx="534377" cy="259045"/>
    <xdr:sp macro="" textlink="">
      <xdr:nvSpPr>
        <xdr:cNvPr id="856" name="繰出金最大値テキスト">
          <a:extLst>
            <a:ext uri="{FF2B5EF4-FFF2-40B4-BE49-F238E27FC236}">
              <a16:creationId xmlns:a16="http://schemas.microsoft.com/office/drawing/2014/main" id="{00000000-0008-0000-0600-000058030000}"/>
            </a:ext>
          </a:extLst>
        </xdr:cNvPr>
        <xdr:cNvSpPr txBox="1"/>
      </xdr:nvSpPr>
      <xdr:spPr>
        <a:xfrm>
          <a:off x="22212300" y="11952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4255</xdr:rowOff>
    </xdr:from>
    <xdr:to>
      <xdr:col>116</xdr:col>
      <xdr:colOff>152400</xdr:colOff>
      <xdr:row>71</xdr:row>
      <xdr:rowOff>4255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2177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11319</xdr:rowOff>
    </xdr:from>
    <xdr:to>
      <xdr:col>116</xdr:col>
      <xdr:colOff>63500</xdr:colOff>
      <xdr:row>78</xdr:row>
      <xdr:rowOff>49014</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1323300" y="13384419"/>
          <a:ext cx="838200" cy="37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17868</xdr:rowOff>
    </xdr:from>
    <xdr:ext cx="534377" cy="259045"/>
    <xdr:sp macro="" textlink="">
      <xdr:nvSpPr>
        <xdr:cNvPr id="859" name="繰出金平均値テキスト">
          <a:extLst>
            <a:ext uri="{FF2B5EF4-FFF2-40B4-BE49-F238E27FC236}">
              <a16:creationId xmlns:a16="http://schemas.microsoft.com/office/drawing/2014/main" id="{00000000-0008-0000-0600-00005B030000}"/>
            </a:ext>
          </a:extLst>
        </xdr:cNvPr>
        <xdr:cNvSpPr txBox="1"/>
      </xdr:nvSpPr>
      <xdr:spPr>
        <a:xfrm>
          <a:off x="22212300" y="128766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166441</xdr:rowOff>
    </xdr:from>
    <xdr:to>
      <xdr:col>116</xdr:col>
      <xdr:colOff>114300</xdr:colOff>
      <xdr:row>76</xdr:row>
      <xdr:rowOff>96591</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2110700" y="1302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49014</xdr:rowOff>
    </xdr:from>
    <xdr:to>
      <xdr:col>111</xdr:col>
      <xdr:colOff>177800</xdr:colOff>
      <xdr:row>78</xdr:row>
      <xdr:rowOff>60719</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0434300" y="13422114"/>
          <a:ext cx="889000" cy="1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19405</xdr:rowOff>
    </xdr:from>
    <xdr:to>
      <xdr:col>112</xdr:col>
      <xdr:colOff>38100</xdr:colOff>
      <xdr:row>76</xdr:row>
      <xdr:rowOff>121005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1272500" y="1304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137533</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2824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51575</xdr:rowOff>
    </xdr:from>
    <xdr:to>
      <xdr:col>107</xdr:col>
      <xdr:colOff>50800</xdr:colOff>
      <xdr:row>78</xdr:row>
      <xdr:rowOff>60719</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19545300" y="13424675"/>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51090</xdr:rowOff>
    </xdr:from>
    <xdr:to>
      <xdr:col>107</xdr:col>
      <xdr:colOff>101600</xdr:colOff>
      <xdr:row>76</xdr:row>
      <xdr:rowOff>152690</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0383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169217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67111" y="1285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51575</xdr:rowOff>
    </xdr:from>
    <xdr:to>
      <xdr:col>102</xdr:col>
      <xdr:colOff>114300</xdr:colOff>
      <xdr:row>78</xdr:row>
      <xdr:rowOff>94117</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18656300" y="13424675"/>
          <a:ext cx="889000" cy="42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62497</xdr:rowOff>
    </xdr:from>
    <xdr:to>
      <xdr:col>102</xdr:col>
      <xdr:colOff>165100</xdr:colOff>
      <xdr:row>76</xdr:row>
      <xdr:rowOff>164097</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9494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9174</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286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93495</xdr:rowOff>
    </xdr:from>
    <xdr:to>
      <xdr:col>98</xdr:col>
      <xdr:colOff>38100</xdr:colOff>
      <xdr:row>77</xdr:row>
      <xdr:rowOff>23645</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8605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40172</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289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131969</xdr:rowOff>
    </xdr:from>
    <xdr:to>
      <xdr:col>116</xdr:col>
      <xdr:colOff>114300</xdr:colOff>
      <xdr:row>78</xdr:row>
      <xdr:rowOff>62119</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2110700" y="13333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110396</xdr:rowOff>
    </xdr:from>
    <xdr:ext cx="534377" cy="259045"/>
    <xdr:sp macro="" textlink="">
      <xdr:nvSpPr>
        <xdr:cNvPr id="878" name="繰出金該当値テキスト">
          <a:extLst>
            <a:ext uri="{FF2B5EF4-FFF2-40B4-BE49-F238E27FC236}">
              <a16:creationId xmlns:a16="http://schemas.microsoft.com/office/drawing/2014/main" id="{00000000-0008-0000-0600-00006E030000}"/>
            </a:ext>
          </a:extLst>
        </xdr:cNvPr>
        <xdr:cNvSpPr txBox="1"/>
      </xdr:nvSpPr>
      <xdr:spPr>
        <a:xfrm>
          <a:off x="22212300" y="13312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169664</xdr:rowOff>
    </xdr:from>
    <xdr:to>
      <xdr:col>112</xdr:col>
      <xdr:colOff>38100</xdr:colOff>
      <xdr:row>78</xdr:row>
      <xdr:rowOff>99814</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1272500" y="13371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90941</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056111" y="1346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9919</xdr:rowOff>
    </xdr:from>
    <xdr:to>
      <xdr:col>107</xdr:col>
      <xdr:colOff>101600</xdr:colOff>
      <xdr:row>78</xdr:row>
      <xdr:rowOff>111519</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0383500" y="13383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102646</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167111" y="13475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78</xdr:row>
      <xdr:rowOff>775</xdr:rowOff>
    </xdr:from>
    <xdr:to>
      <xdr:col>102</xdr:col>
      <xdr:colOff>165100</xdr:colOff>
      <xdr:row>78</xdr:row>
      <xdr:rowOff>102375</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9494500" y="1337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93502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278111" y="13466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43317</xdr:rowOff>
    </xdr:from>
    <xdr:to>
      <xdr:col>98</xdr:col>
      <xdr:colOff>38100</xdr:colOff>
      <xdr:row>78</xdr:row>
      <xdr:rowOff>144917</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8605500" y="13416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136044</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389111" y="13509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（新）集中改革プランの諸改革により、経常経費の削減と普通建設事業の平準化を行ってきた結果、特に</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補助費等</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（住民一人当たり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35,857</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円、以下同じ）・</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物件費</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66,102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円）・貸付金（</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円）・維持補修費（</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2,006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円）・繰出金（</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25,616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円）などにおいて類似団体や滋賀県平均を下回っている。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公債費は住民一人当たり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47,359</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円となっており、類似団体や滋賀県平均と比較して高くなっているが、市債の償還は平成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年度以降は減少傾向である。これは、人口急増対策で比較的短期間に小学校、総合福祉保健センター等の整備のため発行した市債の償還が平成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年度にピークを迎えたことによる。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70,412
68,680
52.69
30,539,868
29,617,730
837,448
16,295,232
33,594,241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73.2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37287</xdr:rowOff>
    </xdr:from>
    <xdr:to>
      <xdr:col>24</xdr:col>
      <xdr:colOff>62865</xdr:colOff>
      <xdr:row>38</xdr:row>
      <xdr:rowOff>15799</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2237"/>
          <a:ext cx="1270" cy="1178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19626</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34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15799</xdr:rowOff>
    </xdr:from>
    <xdr:to>
      <xdr:col>24</xdr:col>
      <xdr:colOff>152400</xdr:colOff>
      <xdr:row>38</xdr:row>
      <xdr:rowOff>15799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3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155414</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37287</xdr:rowOff>
    </xdr:from>
    <xdr:to>
      <xdr:col>24</xdr:col>
      <xdr:colOff>152400</xdr:colOff>
      <xdr:row>31</xdr:row>
      <xdr:rowOff>37287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87122</xdr:rowOff>
    </xdr:from>
    <xdr:to>
      <xdr:col>24</xdr:col>
      <xdr:colOff>63500</xdr:colOff>
      <xdr:row>38</xdr:row>
      <xdr:rowOff>99466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430772"/>
          <a:ext cx="838200" cy="18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19880</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49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168453</xdr:rowOff>
    </xdr:from>
    <xdr:to>
      <xdr:col>24</xdr:col>
      <xdr:colOff>114300</xdr:colOff>
      <xdr:row>35</xdr:row>
      <xdr:rowOff>98603</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29058</xdr:rowOff>
    </xdr:from>
    <xdr:to>
      <xdr:col>19</xdr:col>
      <xdr:colOff>177800</xdr:colOff>
      <xdr:row>38</xdr:row>
      <xdr:rowOff>99466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544158"/>
          <a:ext cx="889000" cy="70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47752</xdr:rowOff>
    </xdr:from>
    <xdr:to>
      <xdr:col>20</xdr:col>
      <xdr:colOff>38100</xdr:colOff>
      <xdr:row>35</xdr:row>
      <xdr:rowOff>149352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4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165879</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23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29058</xdr:rowOff>
    </xdr:from>
    <xdr:to>
      <xdr:col>15</xdr:col>
      <xdr:colOff>50800</xdr:colOff>
      <xdr:row>38</xdr:row>
      <xdr:rowOff>130556</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544158"/>
          <a:ext cx="889000" cy="101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58725</xdr:rowOff>
    </xdr:from>
    <xdr:to>
      <xdr:col>15</xdr:col>
      <xdr:colOff>101600</xdr:colOff>
      <xdr:row>35</xdr:row>
      <xdr:rowOff>160325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5402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34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60604</xdr:rowOff>
    </xdr:from>
    <xdr:to>
      <xdr:col>10</xdr:col>
      <xdr:colOff>114300</xdr:colOff>
      <xdr:row>38</xdr:row>
      <xdr:rowOff>130556</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575704"/>
          <a:ext cx="889000" cy="69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67869</xdr:rowOff>
    </xdr:from>
    <xdr:to>
      <xdr:col>10</xdr:col>
      <xdr:colOff>165100</xdr:colOff>
      <xdr:row>35</xdr:row>
      <xdr:rowOff>169469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14546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843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75641</xdr:rowOff>
    </xdr:from>
    <xdr:to>
      <xdr:col>6</xdr:col>
      <xdr:colOff>38100</xdr:colOff>
      <xdr:row>36</xdr:row>
      <xdr:rowOff>5791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22318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51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36322</xdr:rowOff>
    </xdr:from>
    <xdr:to>
      <xdr:col>24</xdr:col>
      <xdr:colOff>114300</xdr:colOff>
      <xdr:row>37</xdr:row>
      <xdr:rowOff>137922</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37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122699</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294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48666</xdr:rowOff>
    </xdr:from>
    <xdr:to>
      <xdr:col>20</xdr:col>
      <xdr:colOff>38100</xdr:colOff>
      <xdr:row>38</xdr:row>
      <xdr:rowOff>150266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56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141393</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656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149708</xdr:rowOff>
    </xdr:from>
    <xdr:to>
      <xdr:col>15</xdr:col>
      <xdr:colOff>101600</xdr:colOff>
      <xdr:row>38</xdr:row>
      <xdr:rowOff>79857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49335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70985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586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79756</xdr:rowOff>
    </xdr:from>
    <xdr:to>
      <xdr:col>10</xdr:col>
      <xdr:colOff>165100</xdr:colOff>
      <xdr:row>39</xdr:row>
      <xdr:rowOff>9906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59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39</xdr:row>
      <xdr:rowOff>1033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68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9804</xdr:rowOff>
    </xdr:from>
    <xdr:to>
      <xdr:col>6</xdr:col>
      <xdr:colOff>38100</xdr:colOff>
      <xdr:row>38</xdr:row>
      <xdr:rowOff>111404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524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102531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61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138054</xdr:rowOff>
    </xdr:from>
    <xdr:to>
      <xdr:col>24</xdr:col>
      <xdr:colOff>62865</xdr:colOff>
      <xdr:row>57</xdr:row>
      <xdr:rowOff>105250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10554"/>
          <a:ext cx="1270" cy="1167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109077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88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105250</xdr:rowOff>
    </xdr:from>
    <xdr:to>
      <xdr:col>24</xdr:col>
      <xdr:colOff>152400</xdr:colOff>
      <xdr:row>57</xdr:row>
      <xdr:rowOff>105250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87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84731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85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190,216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138054</xdr:rowOff>
    </xdr:from>
    <xdr:to>
      <xdr:col>24</xdr:col>
      <xdr:colOff>152400</xdr:colOff>
      <xdr:row>50</xdr:row>
      <xdr:rowOff>138054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10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57526</xdr:rowOff>
    </xdr:from>
    <xdr:to>
      <xdr:col>24</xdr:col>
      <xdr:colOff>63500</xdr:colOff>
      <xdr:row>57</xdr:row>
      <xdr:rowOff>95946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830176"/>
          <a:ext cx="838200" cy="38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91446</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3497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68569</xdr:rowOff>
    </xdr:from>
    <xdr:to>
      <xdr:col>24</xdr:col>
      <xdr:colOff>114300</xdr:colOff>
      <xdr:row>55</xdr:row>
      <xdr:rowOff>170169</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498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93744</xdr:rowOff>
    </xdr:from>
    <xdr:to>
      <xdr:col>19</xdr:col>
      <xdr:colOff>177800</xdr:colOff>
      <xdr:row>57</xdr:row>
      <xdr:rowOff>95946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866394"/>
          <a:ext cx="889000" cy="2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120401</xdr:rowOff>
    </xdr:from>
    <xdr:to>
      <xdr:col>20</xdr:col>
      <xdr:colOff>38100</xdr:colOff>
      <xdr:row>56</xdr:row>
      <xdr:rowOff>50551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50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67078</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25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53449</xdr:rowOff>
    </xdr:from>
    <xdr:to>
      <xdr:col>15</xdr:col>
      <xdr:colOff>50800</xdr:colOff>
      <xdr:row>57</xdr:row>
      <xdr:rowOff>93744</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826099"/>
          <a:ext cx="889000" cy="40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113223</xdr:rowOff>
    </xdr:from>
    <xdr:to>
      <xdr:col>15</xdr:col>
      <xdr:colOff>101600</xdr:colOff>
      <xdr:row>56</xdr:row>
      <xdr:rowOff>43373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4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59900</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18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123873</xdr:rowOff>
    </xdr:from>
    <xdr:to>
      <xdr:col>10</xdr:col>
      <xdr:colOff>114300</xdr:colOff>
      <xdr:row>57</xdr:row>
      <xdr:rowOff>53449</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039273"/>
          <a:ext cx="889000" cy="786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124661</xdr:rowOff>
    </xdr:from>
    <xdr:to>
      <xdr:col>10</xdr:col>
      <xdr:colOff>165100</xdr:colOff>
      <xdr:row>56</xdr:row>
      <xdr:rowOff>54811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55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71338</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329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90637</xdr:rowOff>
    </xdr:from>
    <xdr:to>
      <xdr:col>6</xdr:col>
      <xdr:colOff>38100</xdr:colOff>
      <xdr:row>52</xdr:row>
      <xdr:rowOff>20787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883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37314</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8609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6726</xdr:rowOff>
    </xdr:from>
    <xdr:to>
      <xdr:col>24</xdr:col>
      <xdr:colOff>114300</xdr:colOff>
      <xdr:row>57</xdr:row>
      <xdr:rowOff>108326</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79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93103</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94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45146</xdr:rowOff>
    </xdr:from>
    <xdr:to>
      <xdr:col>20</xdr:col>
      <xdr:colOff>38100</xdr:colOff>
      <xdr:row>57</xdr:row>
      <xdr:rowOff>146746</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81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137873</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910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42944</xdr:rowOff>
    </xdr:from>
    <xdr:to>
      <xdr:col>15</xdr:col>
      <xdr:colOff>101600</xdr:colOff>
      <xdr:row>57</xdr:row>
      <xdr:rowOff>144544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15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135671</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908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2649</xdr:rowOff>
    </xdr:from>
    <xdr:to>
      <xdr:col>10</xdr:col>
      <xdr:colOff>165100</xdr:colOff>
      <xdr:row>57</xdr:row>
      <xdr:rowOff>104249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775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95376</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868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73073</xdr:rowOff>
    </xdr:from>
    <xdr:to>
      <xdr:col>6</xdr:col>
      <xdr:colOff>38100</xdr:colOff>
      <xdr:row>53</xdr:row>
      <xdr:rowOff>3223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8988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165800</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081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153188</xdr:rowOff>
    </xdr:from>
    <xdr:to>
      <xdr:col>24</xdr:col>
      <xdr:colOff>62865</xdr:colOff>
      <xdr:row>78</xdr:row>
      <xdr:rowOff>76116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54688"/>
          <a:ext cx="1270" cy="1294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79943</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53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76116</xdr:rowOff>
    </xdr:from>
    <xdr:to>
      <xdr:col>24</xdr:col>
      <xdr:colOff>152400</xdr:colOff>
      <xdr:row>78</xdr:row>
      <xdr:rowOff>76116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49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99865</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29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256,761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153188</xdr:rowOff>
    </xdr:from>
    <xdr:to>
      <xdr:col>24</xdr:col>
      <xdr:colOff>152400</xdr:colOff>
      <xdr:row>70</xdr:row>
      <xdr:rowOff>153188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5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136706</xdr:rowOff>
    </xdr:from>
    <xdr:to>
      <xdr:col>24</xdr:col>
      <xdr:colOff>63500</xdr:colOff>
      <xdr:row>76</xdr:row>
      <xdr:rowOff>148692</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995456"/>
          <a:ext cx="838200" cy="183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165368</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6812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142491</xdr:rowOff>
    </xdr:from>
    <xdr:to>
      <xdr:col>24</xdr:col>
      <xdr:colOff>114300</xdr:colOff>
      <xdr:row>75</xdr:row>
      <xdr:rowOff>72641</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2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148692</xdr:rowOff>
    </xdr:from>
    <xdr:to>
      <xdr:col>19</xdr:col>
      <xdr:colOff>177800</xdr:colOff>
      <xdr:row>77</xdr:row>
      <xdr:rowOff>103963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178892"/>
          <a:ext cx="889000" cy="126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104184</xdr:rowOff>
    </xdr:from>
    <xdr:to>
      <xdr:col>20</xdr:col>
      <xdr:colOff>38100</xdr:colOff>
      <xdr:row>76</xdr:row>
      <xdr:rowOff>34333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9629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50861</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738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98737</xdr:rowOff>
    </xdr:from>
    <xdr:to>
      <xdr:col>15</xdr:col>
      <xdr:colOff>50800</xdr:colOff>
      <xdr:row>77</xdr:row>
      <xdr:rowOff>103963</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128937"/>
          <a:ext cx="889000" cy="176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44258</xdr:rowOff>
    </xdr:from>
    <xdr:to>
      <xdr:col>15</xdr:col>
      <xdr:colOff>101600</xdr:colOff>
      <xdr:row>76</xdr:row>
      <xdr:rowOff>145858</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7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162385</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849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98737</xdr:rowOff>
    </xdr:from>
    <xdr:to>
      <xdr:col>10</xdr:col>
      <xdr:colOff>114300</xdr:colOff>
      <xdr:row>78</xdr:row>
      <xdr:rowOff>84390</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128937"/>
          <a:ext cx="889000" cy="328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124801</xdr:rowOff>
    </xdr:from>
    <xdr:to>
      <xdr:col>10</xdr:col>
      <xdr:colOff>165100</xdr:colOff>
      <xdr:row>76</xdr:row>
      <xdr:rowOff>54952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298355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71478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758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60520</xdr:rowOff>
    </xdr:from>
    <xdr:to>
      <xdr:col>6</xdr:col>
      <xdr:colOff>38100</xdr:colOff>
      <xdr:row>77</xdr:row>
      <xdr:rowOff>162120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6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7197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037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85906</xdr:rowOff>
    </xdr:from>
    <xdr:to>
      <xdr:col>24</xdr:col>
      <xdr:colOff>114300</xdr:colOff>
      <xdr:row>76</xdr:row>
      <xdr:rowOff>16056</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94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64333</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923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97892</xdr:rowOff>
    </xdr:from>
    <xdr:to>
      <xdr:col>20</xdr:col>
      <xdr:colOff>38100</xdr:colOff>
      <xdr:row>77</xdr:row>
      <xdr:rowOff>28042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1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19169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220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53163</xdr:rowOff>
    </xdr:from>
    <xdr:to>
      <xdr:col>15</xdr:col>
      <xdr:colOff>101600</xdr:colOff>
      <xdr:row>77</xdr:row>
      <xdr:rowOff>154763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254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145890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347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47937</xdr:rowOff>
    </xdr:from>
    <xdr:to>
      <xdr:col>10</xdr:col>
      <xdr:colOff>165100</xdr:colOff>
      <xdr:row>76</xdr:row>
      <xdr:rowOff>149537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078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140664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170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33590</xdr:rowOff>
    </xdr:from>
    <xdr:to>
      <xdr:col>6</xdr:col>
      <xdr:colOff>38100</xdr:colOff>
      <xdr:row>78</xdr:row>
      <xdr:rowOff>135190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40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126317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499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74454</xdr:rowOff>
    </xdr:from>
    <xdr:to>
      <xdr:col>24</xdr:col>
      <xdr:colOff>62865</xdr:colOff>
      <xdr:row>98</xdr:row>
      <xdr:rowOff>114288</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04954"/>
          <a:ext cx="1270" cy="1411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118115</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2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114288</xdr:rowOff>
    </xdr:from>
    <xdr:to>
      <xdr:col>24</xdr:col>
      <xdr:colOff>152400</xdr:colOff>
      <xdr:row>98</xdr:row>
      <xdr:rowOff>114288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1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21131</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8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74454</xdr:rowOff>
    </xdr:from>
    <xdr:to>
      <xdr:col>24</xdr:col>
      <xdr:colOff>152400</xdr:colOff>
      <xdr:row>90</xdr:row>
      <xdr:rowOff>74454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04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87770</xdr:rowOff>
    </xdr:from>
    <xdr:to>
      <xdr:col>24</xdr:col>
      <xdr:colOff>63500</xdr:colOff>
      <xdr:row>97</xdr:row>
      <xdr:rowOff>116706</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718420"/>
          <a:ext cx="838200" cy="28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71829</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595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48952</xdr:rowOff>
    </xdr:from>
    <xdr:to>
      <xdr:col>24</xdr:col>
      <xdr:colOff>114300</xdr:colOff>
      <xdr:row>96</xdr:row>
      <xdr:rowOff>150552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5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164542</xdr:rowOff>
    </xdr:from>
    <xdr:to>
      <xdr:col>19</xdr:col>
      <xdr:colOff>177800</xdr:colOff>
      <xdr:row>97</xdr:row>
      <xdr:rowOff>116706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623742"/>
          <a:ext cx="889000" cy="123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45465</xdr:rowOff>
    </xdr:from>
    <xdr:to>
      <xdr:col>20</xdr:col>
      <xdr:colOff>38100</xdr:colOff>
      <xdr:row>96</xdr:row>
      <xdr:rowOff>147065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50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163592</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27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164542</xdr:rowOff>
    </xdr:from>
    <xdr:to>
      <xdr:col>15</xdr:col>
      <xdr:colOff>50800</xdr:colOff>
      <xdr:row>97</xdr:row>
      <xdr:rowOff>90570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623742"/>
          <a:ext cx="889000" cy="97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151975</xdr:rowOff>
    </xdr:from>
    <xdr:to>
      <xdr:col>15</xdr:col>
      <xdr:colOff>101600</xdr:colOff>
      <xdr:row>96</xdr:row>
      <xdr:rowOff>82125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43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98652</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21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90570</xdr:rowOff>
    </xdr:from>
    <xdr:to>
      <xdr:col>10</xdr:col>
      <xdr:colOff>114300</xdr:colOff>
      <xdr:row>98</xdr:row>
      <xdr:rowOff>41306</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721220"/>
          <a:ext cx="889000" cy="122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133725</xdr:rowOff>
    </xdr:from>
    <xdr:to>
      <xdr:col>10</xdr:col>
      <xdr:colOff>165100</xdr:colOff>
      <xdr:row>96</xdr:row>
      <xdr:rowOff>63875</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42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80402</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196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60534</xdr:rowOff>
    </xdr:from>
    <xdr:to>
      <xdr:col>6</xdr:col>
      <xdr:colOff>38100</xdr:colOff>
      <xdr:row>96</xdr:row>
      <xdr:rowOff>162134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51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7211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29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36970</xdr:rowOff>
    </xdr:from>
    <xdr:to>
      <xdr:col>24</xdr:col>
      <xdr:colOff>114300</xdr:colOff>
      <xdr:row>97</xdr:row>
      <xdr:rowOff>138570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66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15397</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646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65906</xdr:rowOff>
    </xdr:from>
    <xdr:to>
      <xdr:col>20</xdr:col>
      <xdr:colOff>38100</xdr:colOff>
      <xdr:row>97</xdr:row>
      <xdr:rowOff>167506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696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158633</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78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113742</xdr:rowOff>
    </xdr:from>
    <xdr:to>
      <xdr:col>15</xdr:col>
      <xdr:colOff>101600</xdr:colOff>
      <xdr:row>97</xdr:row>
      <xdr:rowOff>43892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572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35019</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665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39770</xdr:rowOff>
    </xdr:from>
    <xdr:to>
      <xdr:col>10</xdr:col>
      <xdr:colOff>165100</xdr:colOff>
      <xdr:row>97</xdr:row>
      <xdr:rowOff>141370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67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132497</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763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161956</xdr:rowOff>
    </xdr:from>
    <xdr:to>
      <xdr:col>6</xdr:col>
      <xdr:colOff>38100</xdr:colOff>
      <xdr:row>98</xdr:row>
      <xdr:rowOff>92106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92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83233</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85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55118</xdr:rowOff>
    </xdr:from>
    <xdr:to>
      <xdr:col>54</xdr:col>
      <xdr:colOff>189865</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198618"/>
          <a:ext cx="1270" cy="158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1795</xdr:rowOff>
    </xdr:from>
    <xdr:ext cx="534377"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497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14,577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55118</xdr:rowOff>
    </xdr:from>
    <xdr:to>
      <xdr:col>55</xdr:col>
      <xdr:colOff>88900</xdr:colOff>
      <xdr:row>30</xdr:row>
      <xdr:rowOff>55118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19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22243</xdr:rowOff>
    </xdr:from>
    <xdr:to>
      <xdr:col>55</xdr:col>
      <xdr:colOff>0</xdr:colOff>
      <xdr:row>39</xdr:row>
      <xdr:rowOff>31823</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708793"/>
          <a:ext cx="838200" cy="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119397</xdr:rowOff>
    </xdr:from>
    <xdr:ext cx="469744"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463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96520</xdr:rowOff>
    </xdr:from>
    <xdr:to>
      <xdr:col>55</xdr:col>
      <xdr:colOff>50800</xdr:colOff>
      <xdr:row>39</xdr:row>
      <xdr:rowOff>26670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61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22243</xdr:rowOff>
    </xdr:from>
    <xdr:to>
      <xdr:col>50</xdr:col>
      <xdr:colOff>114300</xdr:colOff>
      <xdr:row>39</xdr:row>
      <xdr:rowOff>35415</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6708793"/>
          <a:ext cx="889000" cy="1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84328</xdr:rowOff>
    </xdr:from>
    <xdr:to>
      <xdr:col>50</xdr:col>
      <xdr:colOff>165100</xdr:colOff>
      <xdr:row>39</xdr:row>
      <xdr:rowOff>14478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59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31005</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04428" y="6374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26270</xdr:rowOff>
    </xdr:from>
    <xdr:to>
      <xdr:col>45</xdr:col>
      <xdr:colOff>177800</xdr:colOff>
      <xdr:row>39</xdr:row>
      <xdr:rowOff>35415</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712820"/>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86070</xdr:rowOff>
    </xdr:from>
    <xdr:to>
      <xdr:col>46</xdr:col>
      <xdr:colOff>38100</xdr:colOff>
      <xdr:row>39</xdr:row>
      <xdr:rowOff>16220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60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32747</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15428" y="637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26270</xdr:rowOff>
    </xdr:from>
    <xdr:to>
      <xdr:col>41</xdr:col>
      <xdr:colOff>50800</xdr:colOff>
      <xdr:row>39</xdr:row>
      <xdr:rowOff>34544</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6712820"/>
          <a:ext cx="889000" cy="8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84546</xdr:rowOff>
    </xdr:from>
    <xdr:to>
      <xdr:col>41</xdr:col>
      <xdr:colOff>101600</xdr:colOff>
      <xdr:row>39</xdr:row>
      <xdr:rowOff>14696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59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31223</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26428" y="637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84981</xdr:rowOff>
    </xdr:from>
    <xdr:to>
      <xdr:col>36</xdr:col>
      <xdr:colOff>165100</xdr:colOff>
      <xdr:row>39</xdr:row>
      <xdr:rowOff>15131</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600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31658</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37428" y="6375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152473</xdr:rowOff>
    </xdr:from>
    <xdr:to>
      <xdr:col>55</xdr:col>
      <xdr:colOff>50800</xdr:colOff>
      <xdr:row>39</xdr:row>
      <xdr:rowOff>82623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667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74947</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590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142893</xdr:rowOff>
    </xdr:from>
    <xdr:to>
      <xdr:col>50</xdr:col>
      <xdr:colOff>165100</xdr:colOff>
      <xdr:row>39</xdr:row>
      <xdr:rowOff>73043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657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64170</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7507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156065</xdr:rowOff>
    </xdr:from>
    <xdr:to>
      <xdr:col>46</xdr:col>
      <xdr:colOff>38100</xdr:colOff>
      <xdr:row>39</xdr:row>
      <xdr:rowOff>86215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671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77342</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7638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146920</xdr:rowOff>
    </xdr:from>
    <xdr:to>
      <xdr:col>41</xdr:col>
      <xdr:colOff>101600</xdr:colOff>
      <xdr:row>39</xdr:row>
      <xdr:rowOff>77070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66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68197</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7547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155194</xdr:rowOff>
    </xdr:from>
    <xdr:to>
      <xdr:col>36</xdr:col>
      <xdr:colOff>165100</xdr:colOff>
      <xdr:row>39</xdr:row>
      <xdr:rowOff>85344</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67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76471</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67630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3237</xdr:rowOff>
    </xdr:from>
    <xdr:to>
      <xdr:col>54</xdr:col>
      <xdr:colOff>189865</xdr:colOff>
      <xdr:row>59</xdr:row>
      <xdr:rowOff>80689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747187"/>
          <a:ext cx="1270" cy="1449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84516</xdr:rowOff>
    </xdr:from>
    <xdr:ext cx="469744"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20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80689</xdr:rowOff>
    </xdr:from>
    <xdr:to>
      <xdr:col>55</xdr:col>
      <xdr:colOff>88900</xdr:colOff>
      <xdr:row>59</xdr:row>
      <xdr:rowOff>80689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9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121364</xdr:rowOff>
    </xdr:from>
    <xdr:ext cx="599010"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52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134,786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3237</xdr:rowOff>
    </xdr:from>
    <xdr:to>
      <xdr:col>55</xdr:col>
      <xdr:colOff>88900</xdr:colOff>
      <xdr:row>51</xdr:row>
      <xdr:rowOff>3237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74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39824</xdr:rowOff>
    </xdr:from>
    <xdr:to>
      <xdr:col>55</xdr:col>
      <xdr:colOff>0</xdr:colOff>
      <xdr:row>59</xdr:row>
      <xdr:rowOff>45876</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10155374"/>
          <a:ext cx="838200" cy="6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84301</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856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61424</xdr:rowOff>
    </xdr:from>
    <xdr:to>
      <xdr:col>55</xdr:col>
      <xdr:colOff>50800</xdr:colOff>
      <xdr:row>58</xdr:row>
      <xdr:rowOff>163024</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10005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42436</xdr:rowOff>
    </xdr:from>
    <xdr:to>
      <xdr:col>50</xdr:col>
      <xdr:colOff>114300</xdr:colOff>
      <xdr:row>59</xdr:row>
      <xdr:rowOff>45876</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10157986"/>
          <a:ext cx="889000" cy="3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65050</xdr:rowOff>
    </xdr:from>
    <xdr:to>
      <xdr:col>50</xdr:col>
      <xdr:colOff>165100</xdr:colOff>
      <xdr:row>58</xdr:row>
      <xdr:rowOff>166650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100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11727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784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42436</xdr:rowOff>
    </xdr:from>
    <xdr:to>
      <xdr:col>45</xdr:col>
      <xdr:colOff>177800</xdr:colOff>
      <xdr:row>59</xdr:row>
      <xdr:rowOff>48184</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10157986"/>
          <a:ext cx="889000" cy="5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60456</xdr:rowOff>
    </xdr:from>
    <xdr:to>
      <xdr:col>46</xdr:col>
      <xdr:colOff>38100</xdr:colOff>
      <xdr:row>58</xdr:row>
      <xdr:rowOff>162056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1000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7133</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779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48184</xdr:rowOff>
    </xdr:from>
    <xdr:to>
      <xdr:col>41</xdr:col>
      <xdr:colOff>50800</xdr:colOff>
      <xdr:row>59</xdr:row>
      <xdr:rowOff>49479</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972300" y="10163734"/>
          <a:ext cx="889000" cy="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65430</xdr:rowOff>
    </xdr:from>
    <xdr:to>
      <xdr:col>41</xdr:col>
      <xdr:colOff>101600</xdr:colOff>
      <xdr:row>58</xdr:row>
      <xdr:rowOff>167030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100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12107</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78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81106</xdr:rowOff>
    </xdr:from>
    <xdr:to>
      <xdr:col>36</xdr:col>
      <xdr:colOff>165100</xdr:colOff>
      <xdr:row>59</xdr:row>
      <xdr:rowOff>11256</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1002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27783</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80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160474</xdr:rowOff>
    </xdr:from>
    <xdr:to>
      <xdr:col>55</xdr:col>
      <xdr:colOff>50800</xdr:colOff>
      <xdr:row>59</xdr:row>
      <xdr:rowOff>90624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10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75401</xdr:rowOff>
    </xdr:from>
    <xdr:ext cx="469744"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10019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166526</xdr:rowOff>
    </xdr:from>
    <xdr:to>
      <xdr:col>50</xdr:col>
      <xdr:colOff>165100</xdr:colOff>
      <xdr:row>59</xdr:row>
      <xdr:rowOff>96676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110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87803</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404428" y="10203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163086</xdr:rowOff>
    </xdr:from>
    <xdr:to>
      <xdr:col>46</xdr:col>
      <xdr:colOff>38100</xdr:colOff>
      <xdr:row>59</xdr:row>
      <xdr:rowOff>93236</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10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84363</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515428" y="10199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168834</xdr:rowOff>
    </xdr:from>
    <xdr:to>
      <xdr:col>41</xdr:col>
      <xdr:colOff>101600</xdr:colOff>
      <xdr:row>59</xdr:row>
      <xdr:rowOff>98984</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11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90111</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626428" y="10205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170129</xdr:rowOff>
    </xdr:from>
    <xdr:to>
      <xdr:col>36</xdr:col>
      <xdr:colOff>165100</xdr:colOff>
      <xdr:row>59</xdr:row>
      <xdr:rowOff>100279</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114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91406</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37428" y="10206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141300</xdr:rowOff>
    </xdr:from>
    <xdr:to>
      <xdr:col>54</xdr:col>
      <xdr:colOff>189865</xdr:colOff>
      <xdr:row>78</xdr:row>
      <xdr:rowOff>98667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142800"/>
          <a:ext cx="1270" cy="1328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102494</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75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98667</xdr:rowOff>
    </xdr:from>
    <xdr:to>
      <xdr:col>55</xdr:col>
      <xdr:colOff>88900</xdr:colOff>
      <xdr:row>78</xdr:row>
      <xdr:rowOff>98667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7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87977</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91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59,930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141300</xdr:rowOff>
    </xdr:from>
    <xdr:to>
      <xdr:col>55</xdr:col>
      <xdr:colOff>88900</xdr:colOff>
      <xdr:row>70</xdr:row>
      <xdr:rowOff>141300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14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20143</xdr:rowOff>
    </xdr:from>
    <xdr:to>
      <xdr:col>55</xdr:col>
      <xdr:colOff>0</xdr:colOff>
      <xdr:row>78</xdr:row>
      <xdr:rowOff>20256</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393243"/>
          <a:ext cx="838200" cy="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143713</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002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120836</xdr:rowOff>
    </xdr:from>
    <xdr:to>
      <xdr:col>55</xdr:col>
      <xdr:colOff>50800</xdr:colOff>
      <xdr:row>77</xdr:row>
      <xdr:rowOff>50986</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5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126602</xdr:rowOff>
    </xdr:from>
    <xdr:to>
      <xdr:col>50</xdr:col>
      <xdr:colOff>114300</xdr:colOff>
      <xdr:row>78</xdr:row>
      <xdr:rowOff>20143</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3328252"/>
          <a:ext cx="889000" cy="64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90866</xdr:rowOff>
    </xdr:from>
    <xdr:to>
      <xdr:col>50</xdr:col>
      <xdr:colOff>165100</xdr:colOff>
      <xdr:row>77</xdr:row>
      <xdr:rowOff>21016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121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37543</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2896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115012</xdr:rowOff>
    </xdr:from>
    <xdr:to>
      <xdr:col>45</xdr:col>
      <xdr:colOff>177800</xdr:colOff>
      <xdr:row>77</xdr:row>
      <xdr:rowOff>126602</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7861300" y="13316662"/>
          <a:ext cx="889000" cy="1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38722</xdr:rowOff>
    </xdr:from>
    <xdr:to>
      <xdr:col>46</xdr:col>
      <xdr:colOff>38100</xdr:colOff>
      <xdr:row>76</xdr:row>
      <xdr:rowOff>140322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6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156849</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2844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115012</xdr:rowOff>
    </xdr:from>
    <xdr:to>
      <xdr:col>41</xdr:col>
      <xdr:colOff>50800</xdr:colOff>
      <xdr:row>77</xdr:row>
      <xdr:rowOff>127493</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316662"/>
          <a:ext cx="889000" cy="12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51090</xdr:rowOff>
    </xdr:from>
    <xdr:to>
      <xdr:col>41</xdr:col>
      <xdr:colOff>101600</xdr:colOff>
      <xdr:row>76</xdr:row>
      <xdr:rowOff>152690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169217</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285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1095</xdr:rowOff>
    </xdr:from>
    <xdr:to>
      <xdr:col>36</xdr:col>
      <xdr:colOff>165100</xdr:colOff>
      <xdr:row>76</xdr:row>
      <xdr:rowOff>102695</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119222</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280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140906</xdr:rowOff>
    </xdr:from>
    <xdr:to>
      <xdr:col>55</xdr:col>
      <xdr:colOff>50800</xdr:colOff>
      <xdr:row>78</xdr:row>
      <xdr:rowOff>71056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34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55833</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25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140793</xdr:rowOff>
    </xdr:from>
    <xdr:to>
      <xdr:col>50</xdr:col>
      <xdr:colOff>165100</xdr:colOff>
      <xdr:row>78</xdr:row>
      <xdr:rowOff>70943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34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62070</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04428" y="13435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75802</xdr:rowOff>
    </xdr:from>
    <xdr:to>
      <xdr:col>46</xdr:col>
      <xdr:colOff>38100</xdr:colOff>
      <xdr:row>78</xdr:row>
      <xdr:rowOff>5952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277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168529</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515428" y="13370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64212</xdr:rowOff>
    </xdr:from>
    <xdr:to>
      <xdr:col>41</xdr:col>
      <xdr:colOff>101600</xdr:colOff>
      <xdr:row>77</xdr:row>
      <xdr:rowOff>165812</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265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156939</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3358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76693</xdr:rowOff>
    </xdr:from>
    <xdr:to>
      <xdr:col>36</xdr:col>
      <xdr:colOff>165100</xdr:colOff>
      <xdr:row>78</xdr:row>
      <xdr:rowOff>6843</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27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169420</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3371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15811</xdr:rowOff>
    </xdr:from>
    <xdr:to>
      <xdr:col>54</xdr:col>
      <xdr:colOff>189865</xdr:colOff>
      <xdr:row>97</xdr:row>
      <xdr:rowOff>150952</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446311"/>
          <a:ext cx="1270" cy="1335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154779</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78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150952</xdr:rowOff>
    </xdr:from>
    <xdr:to>
      <xdr:col>55</xdr:col>
      <xdr:colOff>88900</xdr:colOff>
      <xdr:row>97</xdr:row>
      <xdr:rowOff>150952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781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133938</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221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123,755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15811</xdr:rowOff>
    </xdr:from>
    <xdr:to>
      <xdr:col>55</xdr:col>
      <xdr:colOff>88900</xdr:colOff>
      <xdr:row>90</xdr:row>
      <xdr:rowOff>15811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446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90081</xdr:rowOff>
    </xdr:from>
    <xdr:to>
      <xdr:col>55</xdr:col>
      <xdr:colOff>0</xdr:colOff>
      <xdr:row>96</xdr:row>
      <xdr:rowOff>95199</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9639300" y="16549281"/>
          <a:ext cx="838200" cy="5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104512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220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81635</xdr:rowOff>
    </xdr:from>
    <xdr:to>
      <xdr:col>55</xdr:col>
      <xdr:colOff>50800</xdr:colOff>
      <xdr:row>96</xdr:row>
      <xdr:rowOff>11785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36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90081</xdr:rowOff>
    </xdr:from>
    <xdr:to>
      <xdr:col>50</xdr:col>
      <xdr:colOff>114300</xdr:colOff>
      <xdr:row>96</xdr:row>
      <xdr:rowOff>132702</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549281"/>
          <a:ext cx="889000" cy="42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112637</xdr:rowOff>
    </xdr:from>
    <xdr:to>
      <xdr:col>50</xdr:col>
      <xdr:colOff>165100</xdr:colOff>
      <xdr:row>96</xdr:row>
      <xdr:rowOff>42787</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40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59314</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175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132702</xdr:rowOff>
    </xdr:from>
    <xdr:to>
      <xdr:col>45</xdr:col>
      <xdr:colOff>177800</xdr:colOff>
      <xdr:row>97</xdr:row>
      <xdr:rowOff>16878</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591902"/>
          <a:ext cx="889000" cy="55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100037</xdr:rowOff>
    </xdr:from>
    <xdr:to>
      <xdr:col>46</xdr:col>
      <xdr:colOff>38100</xdr:colOff>
      <xdr:row>96</xdr:row>
      <xdr:rowOff>30187</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387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46714</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16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16878</xdr:rowOff>
    </xdr:from>
    <xdr:to>
      <xdr:col>41</xdr:col>
      <xdr:colOff>50800</xdr:colOff>
      <xdr:row>97</xdr:row>
      <xdr:rowOff>40182</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647528"/>
          <a:ext cx="889000" cy="23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109525</xdr:rowOff>
    </xdr:from>
    <xdr:to>
      <xdr:col>41</xdr:col>
      <xdr:colOff>101600</xdr:colOff>
      <xdr:row>96</xdr:row>
      <xdr:rowOff>39675</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39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56202</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17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110426</xdr:rowOff>
    </xdr:from>
    <xdr:to>
      <xdr:col>36</xdr:col>
      <xdr:colOff>165100</xdr:colOff>
      <xdr:row>96</xdr:row>
      <xdr:rowOff>40576</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398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57103</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173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44399</xdr:rowOff>
    </xdr:from>
    <xdr:to>
      <xdr:col>55</xdr:col>
      <xdr:colOff>50800</xdr:colOff>
      <xdr:row>96</xdr:row>
      <xdr:rowOff>145999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503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22826</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48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39281</xdr:rowOff>
    </xdr:from>
    <xdr:to>
      <xdr:col>50</xdr:col>
      <xdr:colOff>165100</xdr:colOff>
      <xdr:row>96</xdr:row>
      <xdr:rowOff>140881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49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132008</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591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81902</xdr:rowOff>
    </xdr:from>
    <xdr:to>
      <xdr:col>46</xdr:col>
      <xdr:colOff>38100</xdr:colOff>
      <xdr:row>97</xdr:row>
      <xdr:rowOff>12052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541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3179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63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137528</xdr:rowOff>
    </xdr:from>
    <xdr:to>
      <xdr:col>41</xdr:col>
      <xdr:colOff>101600</xdr:colOff>
      <xdr:row>97</xdr:row>
      <xdr:rowOff>67678</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59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58805</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68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160832</xdr:rowOff>
    </xdr:from>
    <xdr:to>
      <xdr:col>36</xdr:col>
      <xdr:colOff>165100</xdr:colOff>
      <xdr:row>97</xdr:row>
      <xdr:rowOff>90982</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620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82109</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712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88303</xdr:rowOff>
    </xdr:from>
    <xdr:to>
      <xdr:col>85</xdr:col>
      <xdr:colOff>126364</xdr:colOff>
      <xdr:row>39</xdr:row>
      <xdr:rowOff>10008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403253"/>
          <a:ext cx="1269" cy="1293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13835</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0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10008</xdr:rowOff>
    </xdr:from>
    <xdr:to>
      <xdr:col>86</xdr:col>
      <xdr:colOff>25400</xdr:colOff>
      <xdr:row>39</xdr:row>
      <xdr:rowOff>10008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696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34980</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17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44,849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88303</xdr:rowOff>
    </xdr:from>
    <xdr:to>
      <xdr:col>86</xdr:col>
      <xdr:colOff>25400</xdr:colOff>
      <xdr:row>31</xdr:row>
      <xdr:rowOff>88303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40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127851</xdr:rowOff>
    </xdr:from>
    <xdr:to>
      <xdr:col>85</xdr:col>
      <xdr:colOff>127000</xdr:colOff>
      <xdr:row>39</xdr:row>
      <xdr:rowOff>1892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642951"/>
          <a:ext cx="838200" cy="45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27309</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99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4432</xdr:rowOff>
    </xdr:from>
    <xdr:to>
      <xdr:col>85</xdr:col>
      <xdr:colOff>177800</xdr:colOff>
      <xdr:row>37</xdr:row>
      <xdr:rowOff>106032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3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159703</xdr:rowOff>
    </xdr:from>
    <xdr:to>
      <xdr:col>81</xdr:col>
      <xdr:colOff>50800</xdr:colOff>
      <xdr:row>39</xdr:row>
      <xdr:rowOff>1892</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4592300" y="6674803"/>
          <a:ext cx="889000" cy="13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45619</xdr:rowOff>
    </xdr:from>
    <xdr:to>
      <xdr:col>81</xdr:col>
      <xdr:colOff>101600</xdr:colOff>
      <xdr:row>37</xdr:row>
      <xdr:rowOff>147219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38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163746</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16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113335</xdr:rowOff>
    </xdr:from>
    <xdr:to>
      <xdr:col>76</xdr:col>
      <xdr:colOff>114300</xdr:colOff>
      <xdr:row>38</xdr:row>
      <xdr:rowOff>159703</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456985"/>
          <a:ext cx="889000" cy="217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91872</xdr:rowOff>
    </xdr:from>
    <xdr:to>
      <xdr:col>76</xdr:col>
      <xdr:colOff>165100</xdr:colOff>
      <xdr:row>38</xdr:row>
      <xdr:rowOff>22022</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43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38549</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210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113335</xdr:rowOff>
    </xdr:from>
    <xdr:to>
      <xdr:col>71</xdr:col>
      <xdr:colOff>177800</xdr:colOff>
      <xdr:row>38</xdr:row>
      <xdr:rowOff>28448</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6456985"/>
          <a:ext cx="889000" cy="86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85318</xdr:rowOff>
    </xdr:from>
    <xdr:to>
      <xdr:col>72</xdr:col>
      <xdr:colOff>38100</xdr:colOff>
      <xdr:row>38</xdr:row>
      <xdr:rowOff>15469</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42896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6596</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52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71717</xdr:rowOff>
    </xdr:from>
    <xdr:to>
      <xdr:col>67</xdr:col>
      <xdr:colOff>101600</xdr:colOff>
      <xdr:row>38</xdr:row>
      <xdr:rowOff>1867</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415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18394</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190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77051</xdr:rowOff>
    </xdr:from>
    <xdr:to>
      <xdr:col>85</xdr:col>
      <xdr:colOff>177800</xdr:colOff>
      <xdr:row>39</xdr:row>
      <xdr:rowOff>7201</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59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163428</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507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122542</xdr:rowOff>
    </xdr:from>
    <xdr:to>
      <xdr:col>81</xdr:col>
      <xdr:colOff>101600</xdr:colOff>
      <xdr:row>39</xdr:row>
      <xdr:rowOff>52692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637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43819</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73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108903</xdr:rowOff>
    </xdr:from>
    <xdr:to>
      <xdr:col>76</xdr:col>
      <xdr:colOff>165100</xdr:colOff>
      <xdr:row>39</xdr:row>
      <xdr:rowOff>39053</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62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30180</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716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62535</xdr:rowOff>
    </xdr:from>
    <xdr:to>
      <xdr:col>72</xdr:col>
      <xdr:colOff>38100</xdr:colOff>
      <xdr:row>37</xdr:row>
      <xdr:rowOff>164135</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40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9212</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18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149098</xdr:rowOff>
    </xdr:from>
    <xdr:to>
      <xdr:col>67</xdr:col>
      <xdr:colOff>101600</xdr:colOff>
      <xdr:row>38</xdr:row>
      <xdr:rowOff>79248</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492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70375</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585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a:extLst>
            <a:ext uri="{FF2B5EF4-FFF2-40B4-BE49-F238E27FC236}">
              <a16:creationId xmlns:a16="http://schemas.microsoft.com/office/drawing/2014/main" id="{00000000-0008-0000-07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30220</xdr:rowOff>
    </xdr:from>
    <xdr:to>
      <xdr:col>85</xdr:col>
      <xdr:colOff>126364</xdr:colOff>
      <xdr:row>58</xdr:row>
      <xdr:rowOff>90932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6317595" y="8602720"/>
          <a:ext cx="1269" cy="1432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94759</xdr:rowOff>
    </xdr:from>
    <xdr:ext cx="534377" cy="259045"/>
    <xdr:sp macro="" textlink="">
      <xdr:nvSpPr>
        <xdr:cNvPr id="576" name="教育費最小値テキスト">
          <a:extLst>
            <a:ext uri="{FF2B5EF4-FFF2-40B4-BE49-F238E27FC236}">
              <a16:creationId xmlns:a16="http://schemas.microsoft.com/office/drawing/2014/main" id="{00000000-0008-0000-0700-000040020000}"/>
            </a:ext>
          </a:extLst>
        </xdr:cNvPr>
        <xdr:cNvSpPr txBox="1"/>
      </xdr:nvSpPr>
      <xdr:spPr>
        <a:xfrm>
          <a:off x="16370300" y="1003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90932</xdr:rowOff>
    </xdr:from>
    <xdr:to>
      <xdr:col>86</xdr:col>
      <xdr:colOff>25400</xdr:colOff>
      <xdr:row>58</xdr:row>
      <xdr:rowOff>90932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1003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148347</xdr:rowOff>
    </xdr:from>
    <xdr:ext cx="599010" cy="259045"/>
    <xdr:sp macro="" textlink="">
      <xdr:nvSpPr>
        <xdr:cNvPr id="578" name="教育費最大値テキスト">
          <a:extLst>
            <a:ext uri="{FF2B5EF4-FFF2-40B4-BE49-F238E27FC236}">
              <a16:creationId xmlns:a16="http://schemas.microsoft.com/office/drawing/2014/main" id="{00000000-0008-0000-0700-000042020000}"/>
            </a:ext>
          </a:extLst>
        </xdr:cNvPr>
        <xdr:cNvSpPr txBox="1"/>
      </xdr:nvSpPr>
      <xdr:spPr>
        <a:xfrm>
          <a:off x="16370300" y="8377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30220</xdr:rowOff>
    </xdr:from>
    <xdr:to>
      <xdr:col>86</xdr:col>
      <xdr:colOff>25400</xdr:colOff>
      <xdr:row>50</xdr:row>
      <xdr:rowOff>30220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860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117431</xdr:rowOff>
    </xdr:from>
    <xdr:to>
      <xdr:col>85</xdr:col>
      <xdr:colOff>127000</xdr:colOff>
      <xdr:row>56</xdr:row>
      <xdr:rowOff>27133</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5481300" y="9547181"/>
          <a:ext cx="838200" cy="81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115720</xdr:rowOff>
    </xdr:from>
    <xdr:ext cx="534377" cy="259045"/>
    <xdr:sp macro="" textlink="">
      <xdr:nvSpPr>
        <xdr:cNvPr id="581" name="教育費平均値テキスト">
          <a:extLst>
            <a:ext uri="{FF2B5EF4-FFF2-40B4-BE49-F238E27FC236}">
              <a16:creationId xmlns:a16="http://schemas.microsoft.com/office/drawing/2014/main" id="{00000000-0008-0000-0700-000045020000}"/>
            </a:ext>
          </a:extLst>
        </xdr:cNvPr>
        <xdr:cNvSpPr txBox="1"/>
      </xdr:nvSpPr>
      <xdr:spPr>
        <a:xfrm>
          <a:off x="16370300" y="9202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92843</xdr:rowOff>
    </xdr:from>
    <xdr:to>
      <xdr:col>85</xdr:col>
      <xdr:colOff>177800</xdr:colOff>
      <xdr:row>55</xdr:row>
      <xdr:rowOff>22993</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6268700" y="9351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27133</xdr:rowOff>
    </xdr:from>
    <xdr:to>
      <xdr:col>81</xdr:col>
      <xdr:colOff>50800</xdr:colOff>
      <xdr:row>56</xdr:row>
      <xdr:rowOff>34392</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4592300" y="9628333"/>
          <a:ext cx="889000" cy="7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12986</xdr:rowOff>
    </xdr:from>
    <xdr:to>
      <xdr:col>81</xdr:col>
      <xdr:colOff>101600</xdr:colOff>
      <xdr:row>55</xdr:row>
      <xdr:rowOff>114586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5430500" y="944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131113</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14111" y="9217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8083</xdr:rowOff>
    </xdr:from>
    <xdr:to>
      <xdr:col>76</xdr:col>
      <xdr:colOff>114300</xdr:colOff>
      <xdr:row>56</xdr:row>
      <xdr:rowOff>34392</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3703300" y="9609283"/>
          <a:ext cx="889000" cy="2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40742</xdr:rowOff>
    </xdr:from>
    <xdr:to>
      <xdr:col>76</xdr:col>
      <xdr:colOff>165100</xdr:colOff>
      <xdr:row>55</xdr:row>
      <xdr:rowOff>142342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4541500" y="94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158869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24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65310</xdr:rowOff>
    </xdr:from>
    <xdr:to>
      <xdr:col>71</xdr:col>
      <xdr:colOff>177800</xdr:colOff>
      <xdr:row>56</xdr:row>
      <xdr:rowOff>8083</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2814300" y="9495060"/>
          <a:ext cx="889000" cy="11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81032</xdr:rowOff>
    </xdr:from>
    <xdr:to>
      <xdr:col>72</xdr:col>
      <xdr:colOff>38100</xdr:colOff>
      <xdr:row>56</xdr:row>
      <xdr:rowOff>11182</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3652500" y="951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27709</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9286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154298</xdr:rowOff>
    </xdr:from>
    <xdr:to>
      <xdr:col>67</xdr:col>
      <xdr:colOff>101600</xdr:colOff>
      <xdr:row>55</xdr:row>
      <xdr:rowOff>84448</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2763500" y="94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100975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918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66631</xdr:rowOff>
    </xdr:from>
    <xdr:to>
      <xdr:col>85</xdr:col>
      <xdr:colOff>177800</xdr:colOff>
      <xdr:row>55</xdr:row>
      <xdr:rowOff>168231</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6268700" y="9496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45058</xdr:rowOff>
    </xdr:from>
    <xdr:ext cx="534377" cy="259045"/>
    <xdr:sp macro="" textlink="">
      <xdr:nvSpPr>
        <xdr:cNvPr id="600" name="教育費該当値テキスト">
          <a:extLst>
            <a:ext uri="{FF2B5EF4-FFF2-40B4-BE49-F238E27FC236}">
              <a16:creationId xmlns:a16="http://schemas.microsoft.com/office/drawing/2014/main" id="{00000000-0008-0000-0700-000058020000}"/>
            </a:ext>
          </a:extLst>
        </xdr:cNvPr>
        <xdr:cNvSpPr txBox="1"/>
      </xdr:nvSpPr>
      <xdr:spPr>
        <a:xfrm>
          <a:off x="16370300" y="9474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147783</xdr:rowOff>
    </xdr:from>
    <xdr:to>
      <xdr:col>81</xdr:col>
      <xdr:colOff>101600</xdr:colOff>
      <xdr:row>56</xdr:row>
      <xdr:rowOff>77933</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5430500" y="957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69060</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14111" y="9670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155042</xdr:rowOff>
    </xdr:from>
    <xdr:to>
      <xdr:col>76</xdr:col>
      <xdr:colOff>165100</xdr:colOff>
      <xdr:row>56</xdr:row>
      <xdr:rowOff>85192</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4541500" y="9584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76319</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325111" y="9677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128733</xdr:rowOff>
    </xdr:from>
    <xdr:to>
      <xdr:col>72</xdr:col>
      <xdr:colOff>38100</xdr:colOff>
      <xdr:row>56</xdr:row>
      <xdr:rowOff>58883</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3652500" y="9558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50010</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3436111" y="9651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14510</xdr:rowOff>
    </xdr:from>
    <xdr:to>
      <xdr:col>67</xdr:col>
      <xdr:colOff>101600</xdr:colOff>
      <xdr:row>55</xdr:row>
      <xdr:rowOff>116110</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2763500" y="944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107237</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547111" y="953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30886</xdr:rowOff>
    </xdr:from>
    <xdr:to>
      <xdr:col>85</xdr:col>
      <xdr:colOff>126364</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375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149013</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215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30886</xdr:rowOff>
    </xdr:from>
    <xdr:to>
      <xdr:col>86</xdr:col>
      <xdr:colOff>25400</xdr:colOff>
      <xdr:row>72</xdr:row>
      <xdr:rowOff>30886</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375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137368</xdr:rowOff>
    </xdr:from>
    <xdr:to>
      <xdr:col>85</xdr:col>
      <xdr:colOff>127000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510468"/>
          <a:ext cx="838200" cy="2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21800</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223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170373</xdr:rowOff>
    </xdr:from>
    <xdr:to>
      <xdr:col>85</xdr:col>
      <xdr:colOff>177800</xdr:colOff>
      <xdr:row>78</xdr:row>
      <xdr:rowOff>100523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37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137368</xdr:rowOff>
    </xdr:from>
    <xdr:to>
      <xdr:col>81</xdr:col>
      <xdr:colOff>50800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4592300" y="13510468"/>
          <a:ext cx="889000" cy="2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144450</xdr:rowOff>
    </xdr:from>
    <xdr:to>
      <xdr:col>81</xdr:col>
      <xdr:colOff>101600</xdr:colOff>
      <xdr:row>78</xdr:row>
      <xdr:rowOff>74600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3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91127</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46428" y="1312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146324</xdr:rowOff>
    </xdr:from>
    <xdr:to>
      <xdr:col>76</xdr:col>
      <xdr:colOff>165100</xdr:colOff>
      <xdr:row>78</xdr:row>
      <xdr:rowOff>76474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347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93001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12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150805</xdr:rowOff>
    </xdr:from>
    <xdr:to>
      <xdr:col>72</xdr:col>
      <xdr:colOff>38100</xdr:colOff>
      <xdr:row>78</xdr:row>
      <xdr:rowOff>80955</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35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97482</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127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63067</xdr:rowOff>
    </xdr:from>
    <xdr:to>
      <xdr:col>67</xdr:col>
      <xdr:colOff>101600</xdr:colOff>
      <xdr:row>77</xdr:row>
      <xdr:rowOff>164667</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26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9744</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039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86568</xdr:rowOff>
    </xdr:from>
    <xdr:to>
      <xdr:col>81</xdr:col>
      <xdr:colOff>101600</xdr:colOff>
      <xdr:row>79</xdr:row>
      <xdr:rowOff>16718</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459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7845</xdr:rowOff>
    </xdr:from>
    <xdr:ext cx="313932"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24333" y="135523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a:extLst>
            <a:ext uri="{FF2B5EF4-FFF2-40B4-BE49-F238E27FC236}">
              <a16:creationId xmlns:a16="http://schemas.microsoft.com/office/drawing/2014/main" id="{00000000-0008-0000-07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31589</xdr:rowOff>
    </xdr:from>
    <xdr:to>
      <xdr:col>85</xdr:col>
      <xdr:colOff>126364</xdr:colOff>
      <xdr:row>98</xdr:row>
      <xdr:rowOff>79153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6317595" y="15462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82980</xdr:rowOff>
    </xdr:from>
    <xdr:ext cx="534377" cy="259045"/>
    <xdr:sp macro="" textlink="">
      <xdr:nvSpPr>
        <xdr:cNvPr id="690" name="公債費最小値テキスト">
          <a:extLst>
            <a:ext uri="{FF2B5EF4-FFF2-40B4-BE49-F238E27FC236}">
              <a16:creationId xmlns:a16="http://schemas.microsoft.com/office/drawing/2014/main" id="{00000000-0008-0000-0700-0000B2020000}"/>
            </a:ext>
          </a:extLst>
        </xdr:cNvPr>
        <xdr:cNvSpPr txBox="1"/>
      </xdr:nvSpPr>
      <xdr:spPr>
        <a:xfrm>
          <a:off x="16370300" y="1688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79153</xdr:rowOff>
    </xdr:from>
    <xdr:to>
      <xdr:col>86</xdr:col>
      <xdr:colOff>25400</xdr:colOff>
      <xdr:row>98</xdr:row>
      <xdr:rowOff>79153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688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149716</xdr:rowOff>
    </xdr:from>
    <xdr:ext cx="534377" cy="259045"/>
    <xdr:sp macro="" textlink="">
      <xdr:nvSpPr>
        <xdr:cNvPr id="692" name="公債費最大値テキスト">
          <a:extLst>
            <a:ext uri="{FF2B5EF4-FFF2-40B4-BE49-F238E27FC236}">
              <a16:creationId xmlns:a16="http://schemas.microsoft.com/office/drawing/2014/main" id="{00000000-0008-0000-0700-0000B4020000}"/>
            </a:ext>
          </a:extLst>
        </xdr:cNvPr>
        <xdr:cNvSpPr txBox="1"/>
      </xdr:nvSpPr>
      <xdr:spPr>
        <a:xfrm>
          <a:off x="16370300" y="15237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98,621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31589</xdr:rowOff>
    </xdr:from>
    <xdr:to>
      <xdr:col>86</xdr:col>
      <xdr:colOff>25400</xdr:colOff>
      <xdr:row>90</xdr:row>
      <xdr:rowOff>31589</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546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6231</xdr:rowOff>
    </xdr:from>
    <xdr:to>
      <xdr:col>85</xdr:col>
      <xdr:colOff>127000</xdr:colOff>
      <xdr:row>95</xdr:row>
      <xdr:rowOff>11374</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5481300" y="16293981"/>
          <a:ext cx="838200" cy="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25852</xdr:rowOff>
    </xdr:from>
    <xdr:ext cx="534377" cy="259045"/>
    <xdr:sp macro="" textlink="">
      <xdr:nvSpPr>
        <xdr:cNvPr id="695" name="公債費平均値テキスト">
          <a:extLst>
            <a:ext uri="{FF2B5EF4-FFF2-40B4-BE49-F238E27FC236}">
              <a16:creationId xmlns:a16="http://schemas.microsoft.com/office/drawing/2014/main" id="{00000000-0008-0000-0700-0000B7020000}"/>
            </a:ext>
          </a:extLst>
        </xdr:cNvPr>
        <xdr:cNvSpPr txBox="1"/>
      </xdr:nvSpPr>
      <xdr:spPr>
        <a:xfrm>
          <a:off x="16370300" y="163136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47425</xdr:rowOff>
    </xdr:from>
    <xdr:to>
      <xdr:col>85</xdr:col>
      <xdr:colOff>177800</xdr:colOff>
      <xdr:row>95</xdr:row>
      <xdr:rowOff>149025</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6268700" y="163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152110</xdr:rowOff>
    </xdr:from>
    <xdr:to>
      <xdr:col>81</xdr:col>
      <xdr:colOff>50800</xdr:colOff>
      <xdr:row>95</xdr:row>
      <xdr:rowOff>6231</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4592300" y="16268410"/>
          <a:ext cx="889000" cy="25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5412</xdr:rowOff>
    </xdr:from>
    <xdr:to>
      <xdr:col>81</xdr:col>
      <xdr:colOff>101600</xdr:colOff>
      <xdr:row>95</xdr:row>
      <xdr:rowOff>107012</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5430500" y="1629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98139</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14111" y="16385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148828</xdr:rowOff>
    </xdr:from>
    <xdr:to>
      <xdr:col>76</xdr:col>
      <xdr:colOff>114300</xdr:colOff>
      <xdr:row>94</xdr:row>
      <xdr:rowOff>152110</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3703300" y="16265128"/>
          <a:ext cx="889000" cy="3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28403</xdr:rowOff>
    </xdr:from>
    <xdr:to>
      <xdr:col>76</xdr:col>
      <xdr:colOff>165100</xdr:colOff>
      <xdr:row>95</xdr:row>
      <xdr:rowOff>130003</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45415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121130</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325111" y="1640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89686</xdr:rowOff>
    </xdr:from>
    <xdr:to>
      <xdr:col>71</xdr:col>
      <xdr:colOff>177800</xdr:colOff>
      <xdr:row>94</xdr:row>
      <xdr:rowOff>148828</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2814300" y="16205986"/>
          <a:ext cx="889000" cy="59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23864</xdr:rowOff>
    </xdr:from>
    <xdr:to>
      <xdr:col>72</xdr:col>
      <xdr:colOff>38100</xdr:colOff>
      <xdr:row>95</xdr:row>
      <xdr:rowOff>125464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3652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116591</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40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85536</xdr:rowOff>
    </xdr:from>
    <xdr:to>
      <xdr:col>67</xdr:col>
      <xdr:colOff>101600</xdr:colOff>
      <xdr:row>96</xdr:row>
      <xdr:rowOff>15686</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2763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6813</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46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132024</xdr:rowOff>
    </xdr:from>
    <xdr:to>
      <xdr:col>85</xdr:col>
      <xdr:colOff>177800</xdr:colOff>
      <xdr:row>95</xdr:row>
      <xdr:rowOff>62174</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6268700" y="16248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154901</xdr:rowOff>
    </xdr:from>
    <xdr:ext cx="534377" cy="259045"/>
    <xdr:sp macro="" textlink="">
      <xdr:nvSpPr>
        <xdr:cNvPr id="714" name="公債費該当値テキスト">
          <a:extLst>
            <a:ext uri="{FF2B5EF4-FFF2-40B4-BE49-F238E27FC236}">
              <a16:creationId xmlns:a16="http://schemas.microsoft.com/office/drawing/2014/main" id="{00000000-0008-0000-0700-0000CA020000}"/>
            </a:ext>
          </a:extLst>
        </xdr:cNvPr>
        <xdr:cNvSpPr txBox="1"/>
      </xdr:nvSpPr>
      <xdr:spPr>
        <a:xfrm>
          <a:off x="16370300" y="1609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126881</xdr:rowOff>
    </xdr:from>
    <xdr:to>
      <xdr:col>81</xdr:col>
      <xdr:colOff>101600</xdr:colOff>
      <xdr:row>95</xdr:row>
      <xdr:rowOff>57031</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5430500" y="16243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73558</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214111" y="16018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101310</xdr:rowOff>
    </xdr:from>
    <xdr:to>
      <xdr:col>76</xdr:col>
      <xdr:colOff>165100</xdr:colOff>
      <xdr:row>95</xdr:row>
      <xdr:rowOff>31460</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4541500" y="1621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47987</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325111" y="15992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98028</xdr:rowOff>
    </xdr:from>
    <xdr:to>
      <xdr:col>72</xdr:col>
      <xdr:colOff>38100</xdr:colOff>
      <xdr:row>95</xdr:row>
      <xdr:rowOff>28178</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3652500" y="16214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44705</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3436111" y="15989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38886</xdr:rowOff>
    </xdr:from>
    <xdr:to>
      <xdr:col>67</xdr:col>
      <xdr:colOff>101600</xdr:colOff>
      <xdr:row>94</xdr:row>
      <xdr:rowOff>140486</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2763500" y="1615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157013</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2547111" y="15930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11684</xdr:rowOff>
    </xdr:from>
    <xdr:to>
      <xdr:col>116</xdr:col>
      <xdr:colOff>62864</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155184"/>
          <a:ext cx="1269"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167809</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682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129811</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4930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11684</xdr:rowOff>
    </xdr:from>
    <xdr:to>
      <xdr:col>116</xdr:col>
      <xdr:colOff>152400</xdr:colOff>
      <xdr:row>30</xdr:row>
      <xdr:rowOff>11684</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155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85259</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4289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62382</xdr:rowOff>
    </xdr:from>
    <xdr:to>
      <xdr:col>116</xdr:col>
      <xdr:colOff>114300</xdr:colOff>
      <xdr:row>38</xdr:row>
      <xdr:rowOff>163982</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128219</xdr:rowOff>
    </xdr:from>
    <xdr:to>
      <xdr:col>112</xdr:col>
      <xdr:colOff>38100</xdr:colOff>
      <xdr:row>38</xdr:row>
      <xdr:rowOff>58369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471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74896</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2470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6833</xdr:rowOff>
    </xdr:from>
    <xdr:to>
      <xdr:col>107</xdr:col>
      <xdr:colOff>101600</xdr:colOff>
      <xdr:row>38</xdr:row>
      <xdr:rowOff>108433</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521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124960</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2971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3175</xdr:rowOff>
    </xdr:from>
    <xdr:to>
      <xdr:col>102</xdr:col>
      <xdr:colOff>165100</xdr:colOff>
      <xdr:row>38</xdr:row>
      <xdr:rowOff>104775</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121302</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6017" y="62935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72212</xdr:rowOff>
    </xdr:from>
    <xdr:to>
      <xdr:col>98</xdr:col>
      <xdr:colOff>38100</xdr:colOff>
      <xdr:row>39</xdr:row>
      <xdr:rowOff>2362</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587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18889</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3625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40809</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5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（新）集中改革プラン等の諸改革により、経常経費の削減と普通建設事業の平準化を行ってきた結果、多くの目的別歳出において類似団体や滋賀県平均を下回っている。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公債費は住民一人当たり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47,359</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円となっており、類似団体や滋賀県平均と比較して高くなっているが、市債の償還は平成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年度以降は減少傾向である。これは、人口急増対策で比較的短期間に小学校、総合福祉保健センター等の整備のため発行した市債の償還が平成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年度にピークを迎えたことによる。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実質単年度収支は、昨年度と比較して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0.21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た</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。これは、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分子である財政調整基金の取崩額の増加による実質単年度収支の減</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によ</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ものである。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今後も（新）集中改革プランの改革効果を持続させ、健全な財政運営に努めていく。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平成１９年度以来赤字決算を続けてきた国民健康保険特別会計は、段階的な国保税率の見直しを主な要因として平成２２年度に黒字に転換し、以降、全会計合計ベースでは連結実質赤字は生じていない。</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公営企業会計全体を通じて、適切な収支が今後も保持されるように、一般会計からの繰出金の更なる適正化を進めていく。また、一般会計についても、（新）集中改革プランの改革効果を持続させ、歳入確保・歳出削減を確実に実行し、収支均衡・基金の確保・弾力性のある財政運営といった財政の健全化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opLeftCell="A22" zoomScale="70" zoomScaleNormal="70" workbookViewId="0">
      <selection activeCell="BN12" sqref="BN12:BU12"/>
    </sheetView>
  </sheetViews>
  <sheetFormatPr defaultColWidth="0" defaultRowHeight="11.25" zeroHeight="1"/>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c r="B2" s="170" t="s">
        <v>77</v>
      </c>
      <c r="C2" s="170"/>
      <c r="D2" s="171"/>
    </row>
    <row r="3" spans="1:119" ht="18.75" customHeight="1" thickBot="1">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30539868</v>
      </c>
      <c r="BO4" s="371"/>
      <c r="BP4" s="371"/>
      <c r="BQ4" s="371"/>
      <c r="BR4" s="371"/>
      <c r="BS4" s="371"/>
      <c r="BT4" s="371"/>
      <c r="BU4" s="372"/>
      <c r="BV4" s="370">
        <v>28416764</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5.0999999999999996</v>
      </c>
      <c r="CU4" s="377"/>
      <c r="CV4" s="377"/>
      <c r="CW4" s="377"/>
      <c r="CX4" s="377"/>
      <c r="CY4" s="377"/>
      <c r="CZ4" s="377"/>
      <c r="DA4" s="378"/>
      <c r="DB4" s="376">
        <v>5.0999999999999996</v>
      </c>
      <c r="DC4" s="377"/>
      <c r="DD4" s="377"/>
      <c r="DE4" s="377"/>
      <c r="DF4" s="377"/>
      <c r="DG4" s="377"/>
      <c r="DH4" s="377"/>
      <c r="DI4" s="378"/>
    </row>
    <row r="5" spans="1:119" ht="18.75" customHeight="1">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29617730</v>
      </c>
      <c r="BO5" s="408"/>
      <c r="BP5" s="408"/>
      <c r="BQ5" s="408"/>
      <c r="BR5" s="408"/>
      <c r="BS5" s="408"/>
      <c r="BT5" s="408"/>
      <c r="BU5" s="409"/>
      <c r="BV5" s="407">
        <v>27600754</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94.8</v>
      </c>
      <c r="CU5" s="405"/>
      <c r="CV5" s="405"/>
      <c r="CW5" s="405"/>
      <c r="CX5" s="405"/>
      <c r="CY5" s="405"/>
      <c r="CZ5" s="405"/>
      <c r="DA5" s="406"/>
      <c r="DB5" s="404">
        <v>94.5</v>
      </c>
      <c r="DC5" s="405"/>
      <c r="DD5" s="405"/>
      <c r="DE5" s="405"/>
      <c r="DF5" s="405"/>
      <c r="DG5" s="405"/>
      <c r="DH5" s="405"/>
      <c r="DI5" s="406"/>
    </row>
    <row r="6" spans="1:119" ht="18.75" customHeight="1">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922138</v>
      </c>
      <c r="BO6" s="408"/>
      <c r="BP6" s="408"/>
      <c r="BQ6" s="408"/>
      <c r="BR6" s="408"/>
      <c r="BS6" s="408"/>
      <c r="BT6" s="408"/>
      <c r="BU6" s="409"/>
      <c r="BV6" s="407">
        <v>816010</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95</v>
      </c>
      <c r="CU6" s="445"/>
      <c r="CV6" s="445"/>
      <c r="CW6" s="445"/>
      <c r="CX6" s="445"/>
      <c r="CY6" s="445"/>
      <c r="CZ6" s="445"/>
      <c r="DA6" s="446"/>
      <c r="DB6" s="444">
        <v>94.9</v>
      </c>
      <c r="DC6" s="445"/>
      <c r="DD6" s="445"/>
      <c r="DE6" s="445"/>
      <c r="DF6" s="445"/>
      <c r="DG6" s="445"/>
      <c r="DH6" s="445"/>
      <c r="DI6" s="446"/>
    </row>
    <row r="7" spans="1:119" ht="18.75" customHeight="1">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84690</v>
      </c>
      <c r="BO7" s="408"/>
      <c r="BP7" s="408"/>
      <c r="BQ7" s="408"/>
      <c r="BR7" s="408"/>
      <c r="BS7" s="408"/>
      <c r="BT7" s="408"/>
      <c r="BU7" s="409"/>
      <c r="BV7" s="407">
        <v>24396</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16295232</v>
      </c>
      <c r="CU7" s="408"/>
      <c r="CV7" s="408"/>
      <c r="CW7" s="408"/>
      <c r="CX7" s="408"/>
      <c r="CY7" s="408"/>
      <c r="CZ7" s="408"/>
      <c r="DA7" s="409"/>
      <c r="DB7" s="407">
        <v>15581764</v>
      </c>
      <c r="DC7" s="408"/>
      <c r="DD7" s="408"/>
      <c r="DE7" s="408"/>
      <c r="DF7" s="408"/>
      <c r="DG7" s="408"/>
      <c r="DH7" s="408"/>
      <c r="DI7" s="409"/>
    </row>
    <row r="8" spans="1:119" ht="18.75" customHeight="1" thickBot="1">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837448</v>
      </c>
      <c r="BO8" s="408"/>
      <c r="BP8" s="408"/>
      <c r="BQ8" s="408"/>
      <c r="BR8" s="408"/>
      <c r="BS8" s="408"/>
      <c r="BT8" s="408"/>
      <c r="BU8" s="409"/>
      <c r="BV8" s="407">
        <v>791614</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0.96</v>
      </c>
      <c r="CU8" s="448"/>
      <c r="CV8" s="448"/>
      <c r="CW8" s="448"/>
      <c r="CX8" s="448"/>
      <c r="CY8" s="448"/>
      <c r="CZ8" s="448"/>
      <c r="DA8" s="449"/>
      <c r="DB8" s="447">
        <v>0.96</v>
      </c>
      <c r="DC8" s="448"/>
      <c r="DD8" s="448"/>
      <c r="DE8" s="448"/>
      <c r="DF8" s="448"/>
      <c r="DG8" s="448"/>
      <c r="DH8" s="448"/>
      <c r="DI8" s="449"/>
    </row>
    <row r="9" spans="1:119" ht="18.75" customHeight="1" thickBot="1">
      <c r="A9" s="169"/>
      <c r="B9" s="401" t="s">
        <v>107</v>
      </c>
      <c r="C9" s="402"/>
      <c r="D9" s="402"/>
      <c r="E9" s="402"/>
      <c r="F9" s="402"/>
      <c r="G9" s="402"/>
      <c r="H9" s="402"/>
      <c r="I9" s="402"/>
      <c r="J9" s="402"/>
      <c r="K9" s="450"/>
      <c r="L9" s="451" t="s">
        <v>108</v>
      </c>
      <c r="M9" s="452"/>
      <c r="N9" s="452"/>
      <c r="O9" s="452"/>
      <c r="P9" s="452"/>
      <c r="Q9" s="453"/>
      <c r="R9" s="454">
        <v>68820</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45834</v>
      </c>
      <c r="BO9" s="408"/>
      <c r="BP9" s="408"/>
      <c r="BQ9" s="408"/>
      <c r="BR9" s="408"/>
      <c r="BS9" s="408"/>
      <c r="BT9" s="408"/>
      <c r="BU9" s="409"/>
      <c r="BV9" s="407">
        <v>41299</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16.100000000000001</v>
      </c>
      <c r="CU9" s="405"/>
      <c r="CV9" s="405"/>
      <c r="CW9" s="405"/>
      <c r="CX9" s="405"/>
      <c r="CY9" s="405"/>
      <c r="CZ9" s="405"/>
      <c r="DA9" s="406"/>
      <c r="DB9" s="404">
        <v>17.399999999999999</v>
      </c>
      <c r="DC9" s="405"/>
      <c r="DD9" s="405"/>
      <c r="DE9" s="405"/>
      <c r="DF9" s="405"/>
      <c r="DG9" s="405"/>
      <c r="DH9" s="405"/>
      <c r="DI9" s="406"/>
    </row>
    <row r="10" spans="1:119" ht="18.75" customHeight="1" thickBot="1">
      <c r="A10" s="169"/>
      <c r="B10" s="401"/>
      <c r="C10" s="402"/>
      <c r="D10" s="402"/>
      <c r="E10" s="402"/>
      <c r="F10" s="402"/>
      <c r="G10" s="402"/>
      <c r="H10" s="402"/>
      <c r="I10" s="402"/>
      <c r="J10" s="402"/>
      <c r="K10" s="450"/>
      <c r="L10" s="457" t="s">
        <v>113</v>
      </c>
      <c r="M10" s="437"/>
      <c r="N10" s="437"/>
      <c r="O10" s="437"/>
      <c r="P10" s="437"/>
      <c r="Q10" s="438"/>
      <c r="R10" s="458">
        <v>66749</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40388</v>
      </c>
      <c r="BO10" s="408"/>
      <c r="BP10" s="408"/>
      <c r="BQ10" s="408"/>
      <c r="BR10" s="408"/>
      <c r="BS10" s="408"/>
      <c r="BT10" s="408"/>
      <c r="BU10" s="409"/>
      <c r="BV10" s="407">
        <v>40243</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c r="A12" s="169"/>
      <c r="B12" s="467" t="s">
        <v>123</v>
      </c>
      <c r="C12" s="468"/>
      <c r="D12" s="468"/>
      <c r="E12" s="468"/>
      <c r="F12" s="468"/>
      <c r="G12" s="468"/>
      <c r="H12" s="468"/>
      <c r="I12" s="468"/>
      <c r="J12" s="468"/>
      <c r="K12" s="469"/>
      <c r="L12" s="476" t="s">
        <v>124</v>
      </c>
      <c r="M12" s="477"/>
      <c r="N12" s="477"/>
      <c r="O12" s="477"/>
      <c r="P12" s="477"/>
      <c r="Q12" s="478"/>
      <c r="R12" s="479">
        <v>70412</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80000</v>
      </c>
      <c r="BO12" s="408"/>
      <c r="BP12" s="408"/>
      <c r="BQ12" s="408"/>
      <c r="BR12" s="408"/>
      <c r="BS12" s="408"/>
      <c r="BT12" s="408"/>
      <c r="BU12" s="409"/>
      <c r="BV12" s="407">
        <v>43000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c r="A13" s="169"/>
      <c r="B13" s="470"/>
      <c r="C13" s="471"/>
      <c r="D13" s="471"/>
      <c r="E13" s="471"/>
      <c r="F13" s="471"/>
      <c r="G13" s="471"/>
      <c r="H13" s="471"/>
      <c r="I13" s="471"/>
      <c r="J13" s="471"/>
      <c r="K13" s="472"/>
      <c r="L13" s="178"/>
      <c r="M13" s="498" t="s">
        <v>130</v>
      </c>
      <c r="N13" s="499"/>
      <c r="O13" s="499"/>
      <c r="P13" s="499"/>
      <c r="Q13" s="500"/>
      <c r="R13" s="491">
        <v>68680</v>
      </c>
      <c r="S13" s="492"/>
      <c r="T13" s="492"/>
      <c r="U13" s="492"/>
      <c r="V13" s="493"/>
      <c r="W13" s="423" t="s">
        <v>131</v>
      </c>
      <c r="X13" s="424"/>
      <c r="Y13" s="424"/>
      <c r="Z13" s="424"/>
      <c r="AA13" s="424"/>
      <c r="AB13" s="414"/>
      <c r="AC13" s="458">
        <v>492</v>
      </c>
      <c r="AD13" s="459"/>
      <c r="AE13" s="459"/>
      <c r="AF13" s="459"/>
      <c r="AG13" s="501"/>
      <c r="AH13" s="458">
        <v>575</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6222</v>
      </c>
      <c r="BO13" s="408"/>
      <c r="BP13" s="408"/>
      <c r="BQ13" s="408"/>
      <c r="BR13" s="408"/>
      <c r="BS13" s="408"/>
      <c r="BT13" s="408"/>
      <c r="BU13" s="409"/>
      <c r="BV13" s="407">
        <v>38542</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11.8</v>
      </c>
      <c r="CU13" s="405"/>
      <c r="CV13" s="405"/>
      <c r="CW13" s="405"/>
      <c r="CX13" s="405"/>
      <c r="CY13" s="405"/>
      <c r="CZ13" s="405"/>
      <c r="DA13" s="406"/>
      <c r="DB13" s="404">
        <v>11.8</v>
      </c>
      <c r="DC13" s="405"/>
      <c r="DD13" s="405"/>
      <c r="DE13" s="405"/>
      <c r="DF13" s="405"/>
      <c r="DG13" s="405"/>
      <c r="DH13" s="405"/>
      <c r="DI13" s="406"/>
    </row>
    <row r="14" spans="1:119" ht="18.75" customHeight="1" thickBot="1">
      <c r="A14" s="169"/>
      <c r="B14" s="470"/>
      <c r="C14" s="471"/>
      <c r="D14" s="471"/>
      <c r="E14" s="471"/>
      <c r="F14" s="471"/>
      <c r="G14" s="471"/>
      <c r="H14" s="471"/>
      <c r="I14" s="471"/>
      <c r="J14" s="471"/>
      <c r="K14" s="472"/>
      <c r="L14" s="488" t="s">
        <v>135</v>
      </c>
      <c r="M14" s="489"/>
      <c r="N14" s="489"/>
      <c r="O14" s="489"/>
      <c r="P14" s="489"/>
      <c r="Q14" s="490"/>
      <c r="R14" s="491">
        <v>70469</v>
      </c>
      <c r="S14" s="492"/>
      <c r="T14" s="492"/>
      <c r="U14" s="492"/>
      <c r="V14" s="493"/>
      <c r="W14" s="397"/>
      <c r="X14" s="398"/>
      <c r="Y14" s="398"/>
      <c r="Z14" s="398"/>
      <c r="AA14" s="398"/>
      <c r="AB14" s="387"/>
      <c r="AC14" s="494">
        <v>1.5</v>
      </c>
      <c r="AD14" s="495"/>
      <c r="AE14" s="495"/>
      <c r="AF14" s="495"/>
      <c r="AG14" s="496"/>
      <c r="AH14" s="494">
        <v>1.8</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73.2</v>
      </c>
      <c r="CU14" s="506"/>
      <c r="CV14" s="506"/>
      <c r="CW14" s="506"/>
      <c r="CX14" s="506"/>
      <c r="CY14" s="506"/>
      <c r="CZ14" s="506"/>
      <c r="DA14" s="507"/>
      <c r="DB14" s="505">
        <v>77.400000000000006</v>
      </c>
      <c r="DC14" s="506"/>
      <c r="DD14" s="506"/>
      <c r="DE14" s="506"/>
      <c r="DF14" s="506"/>
      <c r="DG14" s="506"/>
      <c r="DH14" s="506"/>
      <c r="DI14" s="507"/>
    </row>
    <row r="15" spans="1:119" ht="18.75" customHeight="1">
      <c r="A15" s="169"/>
      <c r="B15" s="470"/>
      <c r="C15" s="471"/>
      <c r="D15" s="471"/>
      <c r="E15" s="471"/>
      <c r="F15" s="471"/>
      <c r="G15" s="471"/>
      <c r="H15" s="471"/>
      <c r="I15" s="471"/>
      <c r="J15" s="471"/>
      <c r="K15" s="472"/>
      <c r="L15" s="178"/>
      <c r="M15" s="498" t="s">
        <v>130</v>
      </c>
      <c r="N15" s="499"/>
      <c r="O15" s="499"/>
      <c r="P15" s="499"/>
      <c r="Q15" s="500"/>
      <c r="R15" s="491">
        <v>68844</v>
      </c>
      <c r="S15" s="492"/>
      <c r="T15" s="492"/>
      <c r="U15" s="492"/>
      <c r="V15" s="493"/>
      <c r="W15" s="423" t="s">
        <v>137</v>
      </c>
      <c r="X15" s="424"/>
      <c r="Y15" s="424"/>
      <c r="Z15" s="424"/>
      <c r="AA15" s="424"/>
      <c r="AB15" s="414"/>
      <c r="AC15" s="458">
        <v>10570</v>
      </c>
      <c r="AD15" s="459"/>
      <c r="AE15" s="459"/>
      <c r="AF15" s="459"/>
      <c r="AG15" s="501"/>
      <c r="AH15" s="458">
        <v>10580</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12096693</v>
      </c>
      <c r="BO15" s="371"/>
      <c r="BP15" s="371"/>
      <c r="BQ15" s="371"/>
      <c r="BR15" s="371"/>
      <c r="BS15" s="371"/>
      <c r="BT15" s="371"/>
      <c r="BU15" s="372"/>
      <c r="BV15" s="370">
        <v>11738725</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32.799999999999997</v>
      </c>
      <c r="AD16" s="495"/>
      <c r="AE16" s="495"/>
      <c r="AF16" s="495"/>
      <c r="AG16" s="496"/>
      <c r="AH16" s="494">
        <v>33.4</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12823564</v>
      </c>
      <c r="BO16" s="408"/>
      <c r="BP16" s="408"/>
      <c r="BQ16" s="408"/>
      <c r="BR16" s="408"/>
      <c r="BS16" s="408"/>
      <c r="BT16" s="408"/>
      <c r="BU16" s="409"/>
      <c r="BV16" s="407">
        <v>12253688</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21141</v>
      </c>
      <c r="AD17" s="459"/>
      <c r="AE17" s="459"/>
      <c r="AF17" s="459"/>
      <c r="AG17" s="501"/>
      <c r="AH17" s="458">
        <v>20528</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15540787</v>
      </c>
      <c r="BO17" s="408"/>
      <c r="BP17" s="408"/>
      <c r="BQ17" s="408"/>
      <c r="BR17" s="408"/>
      <c r="BS17" s="408"/>
      <c r="BT17" s="408"/>
      <c r="BU17" s="409"/>
      <c r="BV17" s="407">
        <v>15066853</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c r="A18" s="169"/>
      <c r="B18" s="529" t="s">
        <v>147</v>
      </c>
      <c r="C18" s="450"/>
      <c r="D18" s="450"/>
      <c r="E18" s="530"/>
      <c r="F18" s="530"/>
      <c r="G18" s="530"/>
      <c r="H18" s="530"/>
      <c r="I18" s="530"/>
      <c r="J18" s="530"/>
      <c r="K18" s="530"/>
      <c r="L18" s="531">
        <v>52.69</v>
      </c>
      <c r="M18" s="531"/>
      <c r="N18" s="531"/>
      <c r="O18" s="531"/>
      <c r="P18" s="531"/>
      <c r="Q18" s="531"/>
      <c r="R18" s="532"/>
      <c r="S18" s="532"/>
      <c r="T18" s="532"/>
      <c r="U18" s="532"/>
      <c r="V18" s="533"/>
      <c r="W18" s="425"/>
      <c r="X18" s="426"/>
      <c r="Y18" s="426"/>
      <c r="Z18" s="426"/>
      <c r="AA18" s="426"/>
      <c r="AB18" s="417"/>
      <c r="AC18" s="534">
        <v>65.599999999999994</v>
      </c>
      <c r="AD18" s="535"/>
      <c r="AE18" s="535"/>
      <c r="AF18" s="535"/>
      <c r="AG18" s="536"/>
      <c r="AH18" s="534">
        <v>64.8</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16176625</v>
      </c>
      <c r="BO18" s="408"/>
      <c r="BP18" s="408"/>
      <c r="BQ18" s="408"/>
      <c r="BR18" s="408"/>
      <c r="BS18" s="408"/>
      <c r="BT18" s="408"/>
      <c r="BU18" s="409"/>
      <c r="BV18" s="407">
        <v>15347620</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c r="A19" s="169"/>
      <c r="B19" s="529" t="s">
        <v>149</v>
      </c>
      <c r="C19" s="450"/>
      <c r="D19" s="450"/>
      <c r="E19" s="530"/>
      <c r="F19" s="530"/>
      <c r="G19" s="530"/>
      <c r="H19" s="530"/>
      <c r="I19" s="530"/>
      <c r="J19" s="530"/>
      <c r="K19" s="530"/>
      <c r="L19" s="538">
        <v>1306</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20277370</v>
      </c>
      <c r="BO19" s="408"/>
      <c r="BP19" s="408"/>
      <c r="BQ19" s="408"/>
      <c r="BR19" s="408"/>
      <c r="BS19" s="408"/>
      <c r="BT19" s="408"/>
      <c r="BU19" s="409"/>
      <c r="BV19" s="407">
        <v>18945948</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c r="A20" s="169"/>
      <c r="B20" s="529" t="s">
        <v>151</v>
      </c>
      <c r="C20" s="450"/>
      <c r="D20" s="450"/>
      <c r="E20" s="530"/>
      <c r="F20" s="530"/>
      <c r="G20" s="530"/>
      <c r="H20" s="530"/>
      <c r="I20" s="530"/>
      <c r="J20" s="530"/>
      <c r="K20" s="530"/>
      <c r="L20" s="538">
        <v>26688</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33594241</v>
      </c>
      <c r="BO22" s="371"/>
      <c r="BP22" s="371"/>
      <c r="BQ22" s="371"/>
      <c r="BR22" s="371"/>
      <c r="BS22" s="371"/>
      <c r="BT22" s="371"/>
      <c r="BU22" s="372"/>
      <c r="BV22" s="370">
        <v>35182259</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10023226</v>
      </c>
      <c r="BO23" s="408"/>
      <c r="BP23" s="408"/>
      <c r="BQ23" s="408"/>
      <c r="BR23" s="408"/>
      <c r="BS23" s="408"/>
      <c r="BT23" s="408"/>
      <c r="BU23" s="409"/>
      <c r="BV23" s="407">
        <v>10657125</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c r="A24" s="169"/>
      <c r="B24" s="578"/>
      <c r="C24" s="554"/>
      <c r="D24" s="555"/>
      <c r="E24" s="457" t="s">
        <v>161</v>
      </c>
      <c r="F24" s="437"/>
      <c r="G24" s="437"/>
      <c r="H24" s="437"/>
      <c r="I24" s="437"/>
      <c r="J24" s="437"/>
      <c r="K24" s="438"/>
      <c r="L24" s="458">
        <v>1</v>
      </c>
      <c r="M24" s="459"/>
      <c r="N24" s="459"/>
      <c r="O24" s="459"/>
      <c r="P24" s="501"/>
      <c r="Q24" s="458">
        <v>8000</v>
      </c>
      <c r="R24" s="459"/>
      <c r="S24" s="459"/>
      <c r="T24" s="459"/>
      <c r="U24" s="459"/>
      <c r="V24" s="501"/>
      <c r="W24" s="553"/>
      <c r="X24" s="554"/>
      <c r="Y24" s="555"/>
      <c r="Z24" s="457" t="s">
        <v>162</v>
      </c>
      <c r="AA24" s="437"/>
      <c r="AB24" s="437"/>
      <c r="AC24" s="437"/>
      <c r="AD24" s="437"/>
      <c r="AE24" s="437"/>
      <c r="AF24" s="437"/>
      <c r="AG24" s="438"/>
      <c r="AH24" s="458">
        <v>392</v>
      </c>
      <c r="AI24" s="459"/>
      <c r="AJ24" s="459"/>
      <c r="AK24" s="459"/>
      <c r="AL24" s="501"/>
      <c r="AM24" s="458">
        <v>1183448</v>
      </c>
      <c r="AN24" s="459"/>
      <c r="AO24" s="459"/>
      <c r="AP24" s="459"/>
      <c r="AQ24" s="459"/>
      <c r="AR24" s="501"/>
      <c r="AS24" s="458">
        <v>3019</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29396486</v>
      </c>
      <c r="BO24" s="408"/>
      <c r="BP24" s="408"/>
      <c r="BQ24" s="408"/>
      <c r="BR24" s="408"/>
      <c r="BS24" s="408"/>
      <c r="BT24" s="408"/>
      <c r="BU24" s="409"/>
      <c r="BV24" s="407">
        <v>30579329</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c r="A25" s="169"/>
      <c r="B25" s="578"/>
      <c r="C25" s="554"/>
      <c r="D25" s="555"/>
      <c r="E25" s="457" t="s">
        <v>164</v>
      </c>
      <c r="F25" s="437"/>
      <c r="G25" s="437"/>
      <c r="H25" s="437"/>
      <c r="I25" s="437"/>
      <c r="J25" s="437"/>
      <c r="K25" s="438"/>
      <c r="L25" s="458">
        <v>1</v>
      </c>
      <c r="M25" s="459"/>
      <c r="N25" s="459"/>
      <c r="O25" s="459"/>
      <c r="P25" s="501"/>
      <c r="Q25" s="458">
        <v>6900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4973381</v>
      </c>
      <c r="BO25" s="371"/>
      <c r="BP25" s="371"/>
      <c r="BQ25" s="371"/>
      <c r="BR25" s="371"/>
      <c r="BS25" s="371"/>
      <c r="BT25" s="371"/>
      <c r="BU25" s="372"/>
      <c r="BV25" s="370">
        <v>4387599</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c r="A26" s="169"/>
      <c r="B26" s="578"/>
      <c r="C26" s="554"/>
      <c r="D26" s="555"/>
      <c r="E26" s="457" t="s">
        <v>167</v>
      </c>
      <c r="F26" s="437"/>
      <c r="G26" s="437"/>
      <c r="H26" s="437"/>
      <c r="I26" s="437"/>
      <c r="J26" s="437"/>
      <c r="K26" s="438"/>
      <c r="L26" s="458">
        <v>1</v>
      </c>
      <c r="M26" s="459"/>
      <c r="N26" s="459"/>
      <c r="O26" s="459"/>
      <c r="P26" s="501"/>
      <c r="Q26" s="458">
        <v>6680</v>
      </c>
      <c r="R26" s="459"/>
      <c r="S26" s="459"/>
      <c r="T26" s="459"/>
      <c r="U26" s="459"/>
      <c r="V26" s="501"/>
      <c r="W26" s="553"/>
      <c r="X26" s="554"/>
      <c r="Y26" s="555"/>
      <c r="Z26" s="457" t="s">
        <v>168</v>
      </c>
      <c r="AA26" s="559"/>
      <c r="AB26" s="559"/>
      <c r="AC26" s="559"/>
      <c r="AD26" s="559"/>
      <c r="AE26" s="559"/>
      <c r="AF26" s="559"/>
      <c r="AG26" s="560"/>
      <c r="AH26" s="458" t="s">
        <v>122</v>
      </c>
      <c r="AI26" s="459"/>
      <c r="AJ26" s="459"/>
      <c r="AK26" s="459"/>
      <c r="AL26" s="501"/>
      <c r="AM26" s="458" t="s">
        <v>122</v>
      </c>
      <c r="AN26" s="459"/>
      <c r="AO26" s="459"/>
      <c r="AP26" s="459"/>
      <c r="AQ26" s="459"/>
      <c r="AR26" s="501"/>
      <c r="AS26" s="458" t="s">
        <v>122</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c r="A27" s="169"/>
      <c r="B27" s="578"/>
      <c r="C27" s="554"/>
      <c r="D27" s="555"/>
      <c r="E27" s="457" t="s">
        <v>170</v>
      </c>
      <c r="F27" s="437"/>
      <c r="G27" s="437"/>
      <c r="H27" s="437"/>
      <c r="I27" s="437"/>
      <c r="J27" s="437"/>
      <c r="K27" s="438"/>
      <c r="L27" s="458">
        <v>1</v>
      </c>
      <c r="M27" s="459"/>
      <c r="N27" s="459"/>
      <c r="O27" s="459"/>
      <c r="P27" s="501"/>
      <c r="Q27" s="458">
        <v>4200</v>
      </c>
      <c r="R27" s="459"/>
      <c r="S27" s="459"/>
      <c r="T27" s="459"/>
      <c r="U27" s="459"/>
      <c r="V27" s="501"/>
      <c r="W27" s="553"/>
      <c r="X27" s="554"/>
      <c r="Y27" s="555"/>
      <c r="Z27" s="457" t="s">
        <v>171</v>
      </c>
      <c r="AA27" s="437"/>
      <c r="AB27" s="437"/>
      <c r="AC27" s="437"/>
      <c r="AD27" s="437"/>
      <c r="AE27" s="437"/>
      <c r="AF27" s="437"/>
      <c r="AG27" s="438"/>
      <c r="AH27" s="458">
        <v>60</v>
      </c>
      <c r="AI27" s="459"/>
      <c r="AJ27" s="459"/>
      <c r="AK27" s="459"/>
      <c r="AL27" s="501"/>
      <c r="AM27" s="458">
        <v>196800</v>
      </c>
      <c r="AN27" s="459"/>
      <c r="AO27" s="459"/>
      <c r="AP27" s="459"/>
      <c r="AQ27" s="459"/>
      <c r="AR27" s="501"/>
      <c r="AS27" s="458">
        <v>3280</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601412</v>
      </c>
      <c r="BO27" s="527"/>
      <c r="BP27" s="527"/>
      <c r="BQ27" s="527"/>
      <c r="BR27" s="527"/>
      <c r="BS27" s="527"/>
      <c r="BT27" s="527"/>
      <c r="BU27" s="528"/>
      <c r="BV27" s="526">
        <v>601400</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c r="A28" s="169"/>
      <c r="B28" s="578"/>
      <c r="C28" s="554"/>
      <c r="D28" s="555"/>
      <c r="E28" s="457" t="s">
        <v>173</v>
      </c>
      <c r="F28" s="437"/>
      <c r="G28" s="437"/>
      <c r="H28" s="437"/>
      <c r="I28" s="437"/>
      <c r="J28" s="437"/>
      <c r="K28" s="438"/>
      <c r="L28" s="458">
        <v>1</v>
      </c>
      <c r="M28" s="459"/>
      <c r="N28" s="459"/>
      <c r="O28" s="459"/>
      <c r="P28" s="501"/>
      <c r="Q28" s="458">
        <v>3570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2064789</v>
      </c>
      <c r="BO28" s="371"/>
      <c r="BP28" s="371"/>
      <c r="BQ28" s="371"/>
      <c r="BR28" s="371"/>
      <c r="BS28" s="371"/>
      <c r="BT28" s="371"/>
      <c r="BU28" s="372"/>
      <c r="BV28" s="370">
        <v>2104401</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c r="A29" s="169"/>
      <c r="B29" s="578"/>
      <c r="C29" s="554"/>
      <c r="D29" s="555"/>
      <c r="E29" s="457" t="s">
        <v>176</v>
      </c>
      <c r="F29" s="437"/>
      <c r="G29" s="437"/>
      <c r="H29" s="437"/>
      <c r="I29" s="437"/>
      <c r="J29" s="437"/>
      <c r="K29" s="438"/>
      <c r="L29" s="458">
        <v>16</v>
      </c>
      <c r="M29" s="459"/>
      <c r="N29" s="459"/>
      <c r="O29" s="459"/>
      <c r="P29" s="501"/>
      <c r="Q29" s="458">
        <v>3255</v>
      </c>
      <c r="R29" s="459"/>
      <c r="S29" s="459"/>
      <c r="T29" s="459"/>
      <c r="U29" s="459"/>
      <c r="V29" s="501"/>
      <c r="W29" s="556"/>
      <c r="X29" s="557"/>
      <c r="Y29" s="558"/>
      <c r="Z29" s="457" t="s">
        <v>177</v>
      </c>
      <c r="AA29" s="437"/>
      <c r="AB29" s="437"/>
      <c r="AC29" s="437"/>
      <c r="AD29" s="437"/>
      <c r="AE29" s="437"/>
      <c r="AF29" s="437"/>
      <c r="AG29" s="438"/>
      <c r="AH29" s="458">
        <v>452</v>
      </c>
      <c r="AI29" s="459"/>
      <c r="AJ29" s="459"/>
      <c r="AK29" s="459"/>
      <c r="AL29" s="501"/>
      <c r="AM29" s="458">
        <v>1380248</v>
      </c>
      <c r="AN29" s="459"/>
      <c r="AO29" s="459"/>
      <c r="AP29" s="459"/>
      <c r="AQ29" s="459"/>
      <c r="AR29" s="501"/>
      <c r="AS29" s="458">
        <v>3054</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4355943</v>
      </c>
      <c r="BO29" s="408"/>
      <c r="BP29" s="408"/>
      <c r="BQ29" s="408"/>
      <c r="BR29" s="408"/>
      <c r="BS29" s="408"/>
      <c r="BT29" s="408"/>
      <c r="BU29" s="409"/>
      <c r="BV29" s="407">
        <v>4009325</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98.1</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530932</v>
      </c>
      <c r="BO30" s="527"/>
      <c r="BP30" s="527"/>
      <c r="BQ30" s="527"/>
      <c r="BR30" s="527"/>
      <c r="BS30" s="527"/>
      <c r="BT30" s="527"/>
      <c r="BU30" s="528"/>
      <c r="BV30" s="526">
        <v>635547</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c r="A31" s="169"/>
      <c r="B31" s="191"/>
      <c r="DI31" s="192"/>
    </row>
    <row r="32" spans="1:113" ht="13.5" customHeight="1">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5</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8</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f>IF(BG34="","",MAX(C34:D43,U34:V43,AM34:AN43)+1)</f>
        <v>10</v>
      </c>
      <c r="BF34" s="597"/>
      <c r="BG34" s="598" t="str">
        <f>IF('各会計、関係団体の財政状況及び健全化判断比率'!B33="","",'各会計、関係団体の財政状況及び健全化判断比率'!B33)</f>
        <v>農業集落排水事業特別会計</v>
      </c>
      <c r="BH34" s="598"/>
      <c r="BI34" s="598"/>
      <c r="BJ34" s="598"/>
      <c r="BK34" s="598"/>
      <c r="BL34" s="598"/>
      <c r="BM34" s="598"/>
      <c r="BN34" s="598"/>
      <c r="BO34" s="598"/>
      <c r="BP34" s="598"/>
      <c r="BQ34" s="598"/>
      <c r="BR34" s="598"/>
      <c r="BS34" s="598"/>
      <c r="BT34" s="598"/>
      <c r="BU34" s="598"/>
      <c r="BV34" s="169"/>
      <c r="BW34" s="597">
        <f>IF(BY34="","",MAX(C34:D43,U34:V43,AM34:AN43,BE34:BF43)+1)</f>
        <v>11</v>
      </c>
      <c r="BX34" s="597"/>
      <c r="BY34" s="598" t="str">
        <f>IF('各会計、関係団体の財政状況及び健全化判断比率'!B68="","",'各会計、関係団体の財政状況及び健全化判断比率'!B68)</f>
        <v>滋賀県市町村職員退職手当組合</v>
      </c>
      <c r="BZ34" s="598"/>
      <c r="CA34" s="598"/>
      <c r="CB34" s="598"/>
      <c r="CC34" s="598"/>
      <c r="CD34" s="598"/>
      <c r="CE34" s="598"/>
      <c r="CF34" s="598"/>
      <c r="CG34" s="598"/>
      <c r="CH34" s="598"/>
      <c r="CI34" s="598"/>
      <c r="CJ34" s="598"/>
      <c r="CK34" s="598"/>
      <c r="CL34" s="598"/>
      <c r="CM34" s="598"/>
      <c r="CN34" s="169"/>
      <c r="CO34" s="597">
        <f>IF(CQ34="","",MAX(C34:D43,U34:V43,AM34:AN43,BE34:BF43,BW34:BX43)+1)</f>
        <v>17</v>
      </c>
      <c r="CP34" s="597"/>
      <c r="CQ34" s="598" t="str">
        <f>IF('各会計、関係団体の財政状況及び健全化判断比率'!BS7="","",'各会計、関係団体の財政状況及び健全化判断比率'!BS7)</f>
        <v>栗東市スポーツ協会</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c r="A35" s="169"/>
      <c r="B35" s="193"/>
      <c r="C35" s="597">
        <f>IF(E35="","",C34+1)</f>
        <v>2</v>
      </c>
      <c r="D35" s="597"/>
      <c r="E35" s="598" t="str">
        <f>IF('各会計、関係団体の財政状況及び健全化判断比率'!B8="","",'各会計、関係団体の財政状況及び健全化判断比率'!B8)</f>
        <v>土地取得特別会計</v>
      </c>
      <c r="F35" s="598"/>
      <c r="G35" s="598"/>
      <c r="H35" s="598"/>
      <c r="I35" s="598"/>
      <c r="J35" s="598"/>
      <c r="K35" s="598"/>
      <c r="L35" s="598"/>
      <c r="M35" s="598"/>
      <c r="N35" s="598"/>
      <c r="O35" s="598"/>
      <c r="P35" s="598"/>
      <c r="Q35" s="598"/>
      <c r="R35" s="598"/>
      <c r="S35" s="598"/>
      <c r="T35" s="169"/>
      <c r="U35" s="597">
        <f>IF(W35="","",U34+1)</f>
        <v>6</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f t="shared" ref="AM35:AM43" si="0">IF(AO35="","",AM34+1)</f>
        <v>9</v>
      </c>
      <c r="AN35" s="597"/>
      <c r="AO35" s="598" t="str">
        <f>IF('各会計、関係団体の財政状況及び健全化判断比率'!B32="","",'各会計、関係団体の財政状況及び健全化判断比率'!B32)</f>
        <v>公共下水道事業会計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12</v>
      </c>
      <c r="BX35" s="597"/>
      <c r="BY35" s="598" t="str">
        <f>IF('各会計、関係団体の財政状況及び健全化判断比率'!B69="","",'各会計、関係団体の財政状況及び健全化判断比率'!B69)</f>
        <v>湖南広域行政組合</v>
      </c>
      <c r="BZ35" s="598"/>
      <c r="CA35" s="598"/>
      <c r="CB35" s="598"/>
      <c r="CC35" s="598"/>
      <c r="CD35" s="598"/>
      <c r="CE35" s="598"/>
      <c r="CF35" s="598"/>
      <c r="CG35" s="598"/>
      <c r="CH35" s="598"/>
      <c r="CI35" s="598"/>
      <c r="CJ35" s="598"/>
      <c r="CK35" s="598"/>
      <c r="CL35" s="598"/>
      <c r="CM35" s="598"/>
      <c r="CN35" s="169"/>
      <c r="CO35" s="597">
        <f t="shared" ref="CO35:CO43" si="3">IF(CQ35="","",CO34+1)</f>
        <v>18</v>
      </c>
      <c r="CP35" s="597"/>
      <c r="CQ35" s="598" t="str">
        <f>IF('各会計、関係団体の財政状況及び健全化判断比率'!BS8="","",'各会計、関係団体の財政状況及び健全化判断比率'!BS8)</f>
        <v>栗東都市整備</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c r="A36" s="169"/>
      <c r="B36" s="193"/>
      <c r="C36" s="597">
        <f>IF(E36="","",C35+1)</f>
        <v>3</v>
      </c>
      <c r="D36" s="597"/>
      <c r="E36" s="598" t="str">
        <f>IF('各会計、関係団体の財政状況及び健全化判断比率'!B9="","",'各会計、関係団体の財政状況及び健全化判断比率'!B9)</f>
        <v>栗東墓地公園特別会計</v>
      </c>
      <c r="F36" s="598"/>
      <c r="G36" s="598"/>
      <c r="H36" s="598"/>
      <c r="I36" s="598"/>
      <c r="J36" s="598"/>
      <c r="K36" s="598"/>
      <c r="L36" s="598"/>
      <c r="M36" s="598"/>
      <c r="N36" s="598"/>
      <c r="O36" s="598"/>
      <c r="P36" s="598"/>
      <c r="Q36" s="598"/>
      <c r="R36" s="598"/>
      <c r="S36" s="598"/>
      <c r="T36" s="169"/>
      <c r="U36" s="597">
        <f t="shared" ref="U36:U43" si="4">IF(W36="","",U35+1)</f>
        <v>7</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13</v>
      </c>
      <c r="BX36" s="597"/>
      <c r="BY36" s="598" t="str">
        <f>IF('各会計、関係団体の財政状況及び健全化判断比率'!B70="","",'各会計、関係団体の財政状況及び健全化判断比率'!B70)</f>
        <v>滋賀県市町村職員研修センター</v>
      </c>
      <c r="BZ36" s="598"/>
      <c r="CA36" s="598"/>
      <c r="CB36" s="598"/>
      <c r="CC36" s="598"/>
      <c r="CD36" s="598"/>
      <c r="CE36" s="598"/>
      <c r="CF36" s="598"/>
      <c r="CG36" s="598"/>
      <c r="CH36" s="598"/>
      <c r="CI36" s="598"/>
      <c r="CJ36" s="598"/>
      <c r="CK36" s="598"/>
      <c r="CL36" s="598"/>
      <c r="CM36" s="598"/>
      <c r="CN36" s="169"/>
      <c r="CO36" s="597">
        <f t="shared" si="3"/>
        <v>19</v>
      </c>
      <c r="CP36" s="597"/>
      <c r="CQ36" s="598" t="str">
        <f>IF('各会計、関係団体の財政状況及び健全化判断比率'!BS9="","",'各会計、関係団体の財政状況及び健全化判断比率'!BS9)</f>
        <v>アグリの郷栗東</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c r="A37" s="169"/>
      <c r="B37" s="193"/>
      <c r="C37" s="597">
        <f>IF(E37="","",C36+1)</f>
        <v>4</v>
      </c>
      <c r="D37" s="597"/>
      <c r="E37" s="598" t="str">
        <f>IF('各会計、関係団体の財政状況及び健全化判断比率'!B10="","",'各会計、関係団体の財政状況及び健全化判断比率'!B10)</f>
        <v>大津湖南都市計画事業栗東新都心土地区画整理事業特別会計</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14</v>
      </c>
      <c r="BX37" s="597"/>
      <c r="BY37" s="598" t="str">
        <f>IF('各会計、関係団体の財政状況及び健全化判断比率'!B71="","",'各会計、関係団体の財政状況及び健全化判断比率'!B71)</f>
        <v>滋賀県後期高齢者医療広域連合（一般会計）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15</v>
      </c>
      <c r="BX38" s="597"/>
      <c r="BY38" s="598" t="str">
        <f>IF('各会計、関係団体の財政状況及び健全化判断比率'!B72="","",'各会計、関係団体の財政状況及び健全化判断比率'!B72)</f>
        <v>滋賀県後期高齢者医療広域連合（後期高齢者医療特別会計）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16</v>
      </c>
      <c r="BX39" s="597"/>
      <c r="BY39" s="598" t="str">
        <f>IF('各会計、関係団体の財政状況及び健全化判断比率'!B73="","",'各会計、関係団体の財政状況及び健全化判断比率'!B73)</f>
        <v>草津栗東行政事務組合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row r="46" spans="1:113">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row r="55" spans="5:113"/>
    <row r="56" spans="5:113"/>
  </sheetData>
  <sheetProtection algorithmName="SHA-512" hashValue="WZE1jkDQDOrViCdUQkhK81WS7oRHZ386dx0XJlkDuGw7uJZklMSy1HivPqPrLeTqN/JBq17zIVlrmFOYMNbsNg==" saltValue="ZHKtW7LBA7tjbovNc/h5l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79"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31" zoomScaleSheetLayoutView="100" workbookViewId="0"/>
  </sheetViews>
  <sheetFormatPr defaultColWidth="0" defaultRowHeight="13.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c r="A34" s="22"/>
      <c r="B34" s="31"/>
      <c r="C34" s="1151" t="s">
        <v>535</v>
      </c>
      <c r="D34" s="1151"/>
      <c r="E34" s="1152"/>
      <c r="F34" s="32">
        <v>7.92</v>
      </c>
      <c r="G34" s="33">
        <v>7.81</v>
      </c>
      <c r="H34" s="33">
        <v>6.98</v>
      </c>
      <c r="I34" s="33">
        <v>5.58</v>
      </c>
      <c r="J34" s="34">
        <v>5.62</v>
      </c>
      <c r="K34" s="22"/>
      <c r="L34" s="22"/>
      <c r="M34" s="22"/>
      <c r="N34" s="22"/>
      <c r="O34" s="22"/>
      <c r="P34" s="22"/>
    </row>
    <row r="35" spans="1:16" ht="39" customHeight="1">
      <c r="A35" s="22"/>
      <c r="B35" s="35"/>
      <c r="C35" s="1145" t="s">
        <v>536</v>
      </c>
      <c r="D35" s="1146"/>
      <c r="E35" s="1147"/>
      <c r="F35" s="36">
        <v>5.9</v>
      </c>
      <c r="G35" s="37">
        <v>5.85</v>
      </c>
      <c r="H35" s="37">
        <v>5.59</v>
      </c>
      <c r="I35" s="37">
        <v>5.47</v>
      </c>
      <c r="J35" s="38">
        <v>5.29</v>
      </c>
      <c r="K35" s="22"/>
      <c r="L35" s="22"/>
      <c r="M35" s="22"/>
      <c r="N35" s="22"/>
      <c r="O35" s="22"/>
      <c r="P35" s="22"/>
    </row>
    <row r="36" spans="1:16" ht="39" customHeight="1">
      <c r="A36" s="22"/>
      <c r="B36" s="35"/>
      <c r="C36" s="1145" t="s">
        <v>537</v>
      </c>
      <c r="D36" s="1146"/>
      <c r="E36" s="1147"/>
      <c r="F36" s="36">
        <v>2.96</v>
      </c>
      <c r="G36" s="37">
        <v>5.38</v>
      </c>
      <c r="H36" s="37">
        <v>4.78</v>
      </c>
      <c r="I36" s="37">
        <v>5.01</v>
      </c>
      <c r="J36" s="38">
        <v>5.09</v>
      </c>
      <c r="K36" s="22"/>
      <c r="L36" s="22"/>
      <c r="M36" s="22"/>
      <c r="N36" s="22"/>
      <c r="O36" s="22"/>
      <c r="P36" s="22"/>
    </row>
    <row r="37" spans="1:16" ht="39" customHeight="1">
      <c r="A37" s="22"/>
      <c r="B37" s="35"/>
      <c r="C37" s="1145" t="s">
        <v>538</v>
      </c>
      <c r="D37" s="1146"/>
      <c r="E37" s="1147"/>
      <c r="F37" s="36">
        <v>3.54</v>
      </c>
      <c r="G37" s="37">
        <v>3.77</v>
      </c>
      <c r="H37" s="37">
        <v>3.73</v>
      </c>
      <c r="I37" s="37">
        <v>2.79</v>
      </c>
      <c r="J37" s="38">
        <v>1.88</v>
      </c>
      <c r="K37" s="22"/>
      <c r="L37" s="22"/>
      <c r="M37" s="22"/>
      <c r="N37" s="22"/>
      <c r="O37" s="22"/>
      <c r="P37" s="22"/>
    </row>
    <row r="38" spans="1:16" ht="39" customHeight="1">
      <c r="A38" s="22"/>
      <c r="B38" s="35"/>
      <c r="C38" s="1145" t="s">
        <v>539</v>
      </c>
      <c r="D38" s="1146"/>
      <c r="E38" s="1147"/>
      <c r="F38" s="36">
        <v>0.67</v>
      </c>
      <c r="G38" s="37">
        <v>0.84</v>
      </c>
      <c r="H38" s="37">
        <v>0.92</v>
      </c>
      <c r="I38" s="37">
        <v>2.23</v>
      </c>
      <c r="J38" s="38">
        <v>1.79</v>
      </c>
      <c r="K38" s="22"/>
      <c r="L38" s="22"/>
      <c r="M38" s="22"/>
      <c r="N38" s="22"/>
      <c r="O38" s="22"/>
      <c r="P38" s="22"/>
    </row>
    <row r="39" spans="1:16" ht="39" customHeight="1">
      <c r="A39" s="22"/>
      <c r="B39" s="35"/>
      <c r="C39" s="1145" t="s">
        <v>540</v>
      </c>
      <c r="D39" s="1146"/>
      <c r="E39" s="1147"/>
      <c r="F39" s="36">
        <v>0.12</v>
      </c>
      <c r="G39" s="37">
        <v>0.13</v>
      </c>
      <c r="H39" s="37">
        <v>0.13</v>
      </c>
      <c r="I39" s="37">
        <v>0.18</v>
      </c>
      <c r="J39" s="38">
        <v>0.22</v>
      </c>
      <c r="K39" s="22"/>
      <c r="L39" s="22"/>
      <c r="M39" s="22"/>
      <c r="N39" s="22"/>
      <c r="O39" s="22"/>
      <c r="P39" s="22"/>
    </row>
    <row r="40" spans="1:16" ht="39" customHeight="1">
      <c r="A40" s="22"/>
      <c r="B40" s="35"/>
      <c r="C40" s="1145" t="s">
        <v>541</v>
      </c>
      <c r="D40" s="1146"/>
      <c r="E40" s="1147"/>
      <c r="F40" s="36">
        <v>0.02</v>
      </c>
      <c r="G40" s="37">
        <v>0.02</v>
      </c>
      <c r="H40" s="37">
        <v>0.01</v>
      </c>
      <c r="I40" s="37">
        <v>0.02</v>
      </c>
      <c r="J40" s="38">
        <v>0.02</v>
      </c>
      <c r="K40" s="22"/>
      <c r="L40" s="22"/>
      <c r="M40" s="22"/>
      <c r="N40" s="22"/>
      <c r="O40" s="22"/>
      <c r="P40" s="22"/>
    </row>
    <row r="41" spans="1:16" ht="39" customHeight="1">
      <c r="A41" s="22"/>
      <c r="B41" s="35"/>
      <c r="C41" s="1145" t="s">
        <v>542</v>
      </c>
      <c r="D41" s="1146"/>
      <c r="E41" s="1147"/>
      <c r="F41" s="36">
        <v>0.02</v>
      </c>
      <c r="G41" s="37">
        <v>0.01</v>
      </c>
      <c r="H41" s="37">
        <v>0.01</v>
      </c>
      <c r="I41" s="37">
        <v>0.01</v>
      </c>
      <c r="J41" s="38">
        <v>0.01</v>
      </c>
      <c r="K41" s="22"/>
      <c r="L41" s="22"/>
      <c r="M41" s="22"/>
      <c r="N41" s="22"/>
      <c r="O41" s="22"/>
      <c r="P41" s="22"/>
    </row>
    <row r="42" spans="1:16" ht="39" customHeight="1">
      <c r="A42" s="22"/>
      <c r="B42" s="39"/>
      <c r="C42" s="1145" t="s">
        <v>543</v>
      </c>
      <c r="D42" s="1146"/>
      <c r="E42" s="1147"/>
      <c r="F42" s="36" t="s">
        <v>505</v>
      </c>
      <c r="G42" s="37" t="s">
        <v>505</v>
      </c>
      <c r="H42" s="37" t="s">
        <v>505</v>
      </c>
      <c r="I42" s="37" t="s">
        <v>505</v>
      </c>
      <c r="J42" s="38" t="s">
        <v>505</v>
      </c>
      <c r="K42" s="22"/>
      <c r="L42" s="22"/>
      <c r="M42" s="22"/>
      <c r="N42" s="22"/>
      <c r="O42" s="22"/>
      <c r="P42" s="22"/>
    </row>
    <row r="43" spans="1:16" ht="39" customHeight="1" thickBot="1">
      <c r="A43" s="22"/>
      <c r="B43" s="40"/>
      <c r="C43" s="1148" t="s">
        <v>544</v>
      </c>
      <c r="D43" s="1149"/>
      <c r="E43" s="1150"/>
      <c r="F43" s="41">
        <v>0.05</v>
      </c>
      <c r="G43" s="42">
        <v>0.05</v>
      </c>
      <c r="H43" s="42">
        <v>0.04</v>
      </c>
      <c r="I43" s="42">
        <v>0.04</v>
      </c>
      <c r="J43" s="43">
        <v>0.02</v>
      </c>
      <c r="K43" s="22"/>
      <c r="L43" s="22"/>
      <c r="M43" s="22"/>
      <c r="N43" s="22"/>
      <c r="O43" s="22"/>
      <c r="P43" s="22"/>
    </row>
    <row r="44" spans="1:16" ht="39" customHeight="1">
      <c r="A44" s="22"/>
      <c r="B44" s="44"/>
      <c r="C44" s="45"/>
      <c r="D44" s="46"/>
      <c r="E44" s="46"/>
      <c r="F44" s="47"/>
      <c r="G44" s="47"/>
      <c r="H44" s="47"/>
      <c r="I44" s="47"/>
      <c r="J44" s="47"/>
      <c r="K44" s="22"/>
      <c r="L44" s="22"/>
      <c r="M44" s="22"/>
      <c r="N44" s="22"/>
      <c r="O44" s="22"/>
      <c r="P44" s="22"/>
    </row>
    <row r="45" spans="1:16" ht="17.25">
      <c r="A45" s="22"/>
      <c r="B45" s="22"/>
      <c r="C45" s="22"/>
      <c r="D45" s="22"/>
      <c r="E45" s="22"/>
      <c r="F45" s="22"/>
      <c r="G45" s="22"/>
      <c r="H45" s="22"/>
      <c r="I45" s="22"/>
      <c r="J45" s="22"/>
      <c r="K45" s="22"/>
      <c r="L45" s="22"/>
      <c r="M45" s="22"/>
      <c r="N45" s="22"/>
      <c r="O45" s="22"/>
      <c r="P45" s="22"/>
    </row>
  </sheetData>
  <sheetProtection algorithmName="SHA-512" hashValue="NL58bfztWT2oRmEa52u9PHzpuAaZf+xuk6kiC3vYDG0VTChqiKH3I2J9dW7TSaiS0HhrRePNCK2rQWVYf1CeNg==" saltValue="dAINdFeAHyZ5JcokEXLXb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35" zoomScale="70" zoomScaleNormal="70" zoomScaleSheetLayoutView="55" workbookViewId="0">
      <selection activeCell="S55" sqref="S55"/>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c r="A44" s="48"/>
      <c r="B44" s="51" t="s">
        <v>8</v>
      </c>
      <c r="C44" s="52"/>
      <c r="D44" s="52"/>
      <c r="E44" s="53"/>
      <c r="F44" s="53"/>
      <c r="G44" s="53"/>
      <c r="H44" s="53"/>
      <c r="I44" s="53"/>
      <c r="J44" s="54" t="s">
        <v>2</v>
      </c>
      <c r="K44" s="55" t="s">
        <v>529</v>
      </c>
      <c r="L44" s="56" t="s">
        <v>530</v>
      </c>
      <c r="M44" s="56" t="s">
        <v>531</v>
      </c>
      <c r="N44" s="56" t="s">
        <v>532</v>
      </c>
      <c r="O44" s="57" t="s">
        <v>533</v>
      </c>
      <c r="P44" s="48"/>
      <c r="Q44" s="48"/>
      <c r="R44" s="48"/>
      <c r="S44" s="48"/>
      <c r="T44" s="48"/>
      <c r="U44" s="48"/>
    </row>
    <row r="45" spans="1:21" ht="30.75" customHeight="1">
      <c r="A45" s="48"/>
      <c r="B45" s="1153" t="s">
        <v>9</v>
      </c>
      <c r="C45" s="1154"/>
      <c r="D45" s="58"/>
      <c r="E45" s="1159" t="s">
        <v>10</v>
      </c>
      <c r="F45" s="1159"/>
      <c r="G45" s="1159"/>
      <c r="H45" s="1159"/>
      <c r="I45" s="1159"/>
      <c r="J45" s="1160"/>
      <c r="K45" s="59">
        <v>3744</v>
      </c>
      <c r="L45" s="60">
        <v>3489</v>
      </c>
      <c r="M45" s="60">
        <v>3480</v>
      </c>
      <c r="N45" s="60">
        <v>3360</v>
      </c>
      <c r="O45" s="61">
        <v>3336</v>
      </c>
      <c r="P45" s="48"/>
      <c r="Q45" s="48"/>
      <c r="R45" s="48"/>
      <c r="S45" s="48"/>
      <c r="T45" s="48"/>
      <c r="U45" s="48"/>
    </row>
    <row r="46" spans="1:21" ht="30.75" customHeight="1">
      <c r="A46" s="48"/>
      <c r="B46" s="1155"/>
      <c r="C46" s="1156"/>
      <c r="D46" s="62"/>
      <c r="E46" s="1161" t="s">
        <v>11</v>
      </c>
      <c r="F46" s="1161"/>
      <c r="G46" s="1161"/>
      <c r="H46" s="1161"/>
      <c r="I46" s="1161"/>
      <c r="J46" s="1162"/>
      <c r="K46" s="63" t="s">
        <v>505</v>
      </c>
      <c r="L46" s="64" t="s">
        <v>505</v>
      </c>
      <c r="M46" s="64" t="s">
        <v>505</v>
      </c>
      <c r="N46" s="64" t="s">
        <v>505</v>
      </c>
      <c r="O46" s="65" t="s">
        <v>505</v>
      </c>
      <c r="P46" s="48"/>
      <c r="Q46" s="48"/>
      <c r="R46" s="48"/>
      <c r="S46" s="48"/>
      <c r="T46" s="48"/>
      <c r="U46" s="48"/>
    </row>
    <row r="47" spans="1:21" ht="30.75" customHeight="1">
      <c r="A47" s="48"/>
      <c r="B47" s="1155"/>
      <c r="C47" s="1156"/>
      <c r="D47" s="62"/>
      <c r="E47" s="1161" t="s">
        <v>12</v>
      </c>
      <c r="F47" s="1161"/>
      <c r="G47" s="1161"/>
      <c r="H47" s="1161"/>
      <c r="I47" s="1161"/>
      <c r="J47" s="1162"/>
      <c r="K47" s="63" t="s">
        <v>505</v>
      </c>
      <c r="L47" s="64" t="s">
        <v>505</v>
      </c>
      <c r="M47" s="64" t="s">
        <v>505</v>
      </c>
      <c r="N47" s="64" t="s">
        <v>505</v>
      </c>
      <c r="O47" s="65" t="s">
        <v>505</v>
      </c>
      <c r="P47" s="48"/>
      <c r="Q47" s="48"/>
      <c r="R47" s="48"/>
      <c r="S47" s="48"/>
      <c r="T47" s="48"/>
      <c r="U47" s="48"/>
    </row>
    <row r="48" spans="1:21" ht="30.75" customHeight="1">
      <c r="A48" s="48"/>
      <c r="B48" s="1155"/>
      <c r="C48" s="1156"/>
      <c r="D48" s="62"/>
      <c r="E48" s="1161" t="s">
        <v>13</v>
      </c>
      <c r="F48" s="1161"/>
      <c r="G48" s="1161"/>
      <c r="H48" s="1161"/>
      <c r="I48" s="1161"/>
      <c r="J48" s="1162"/>
      <c r="K48" s="63">
        <v>271</v>
      </c>
      <c r="L48" s="64">
        <v>213</v>
      </c>
      <c r="M48" s="64">
        <v>259</v>
      </c>
      <c r="N48" s="64">
        <v>265</v>
      </c>
      <c r="O48" s="65">
        <v>294</v>
      </c>
      <c r="P48" s="48"/>
      <c r="Q48" s="48"/>
      <c r="R48" s="48"/>
      <c r="S48" s="48"/>
      <c r="T48" s="48"/>
      <c r="U48" s="48"/>
    </row>
    <row r="49" spans="1:21" ht="30.75" customHeight="1">
      <c r="A49" s="48"/>
      <c r="B49" s="1155"/>
      <c r="C49" s="1156"/>
      <c r="D49" s="62"/>
      <c r="E49" s="1161" t="s">
        <v>14</v>
      </c>
      <c r="F49" s="1161"/>
      <c r="G49" s="1161"/>
      <c r="H49" s="1161"/>
      <c r="I49" s="1161"/>
      <c r="J49" s="1162"/>
      <c r="K49" s="63">
        <v>72</v>
      </c>
      <c r="L49" s="64">
        <v>70</v>
      </c>
      <c r="M49" s="64">
        <v>77</v>
      </c>
      <c r="N49" s="64">
        <v>73</v>
      </c>
      <c r="O49" s="65">
        <v>98</v>
      </c>
      <c r="P49" s="48"/>
      <c r="Q49" s="48"/>
      <c r="R49" s="48"/>
      <c r="S49" s="48"/>
      <c r="T49" s="48"/>
      <c r="U49" s="48"/>
    </row>
    <row r="50" spans="1:21" ht="30.75" customHeight="1">
      <c r="A50" s="48"/>
      <c r="B50" s="1155"/>
      <c r="C50" s="1156"/>
      <c r="D50" s="62"/>
      <c r="E50" s="1161" t="s">
        <v>15</v>
      </c>
      <c r="F50" s="1161"/>
      <c r="G50" s="1161"/>
      <c r="H50" s="1161"/>
      <c r="I50" s="1161"/>
      <c r="J50" s="1162"/>
      <c r="K50" s="63">
        <v>69</v>
      </c>
      <c r="L50" s="64">
        <v>72</v>
      </c>
      <c r="M50" s="64">
        <v>30</v>
      </c>
      <c r="N50" s="64">
        <v>56</v>
      </c>
      <c r="O50" s="65">
        <v>80</v>
      </c>
      <c r="P50" s="48"/>
      <c r="Q50" s="48"/>
      <c r="R50" s="48"/>
      <c r="S50" s="48"/>
      <c r="T50" s="48"/>
      <c r="U50" s="48"/>
    </row>
    <row r="51" spans="1:21" ht="30.75" customHeight="1">
      <c r="A51" s="48"/>
      <c r="B51" s="1157"/>
      <c r="C51" s="1158"/>
      <c r="D51" s="66"/>
      <c r="E51" s="1161" t="s">
        <v>16</v>
      </c>
      <c r="F51" s="1161"/>
      <c r="G51" s="1161"/>
      <c r="H51" s="1161"/>
      <c r="I51" s="1161"/>
      <c r="J51" s="1162"/>
      <c r="K51" s="63" t="s">
        <v>505</v>
      </c>
      <c r="L51" s="64" t="s">
        <v>505</v>
      </c>
      <c r="M51" s="64" t="s">
        <v>505</v>
      </c>
      <c r="N51" s="64" t="s">
        <v>505</v>
      </c>
      <c r="O51" s="65" t="s">
        <v>505</v>
      </c>
      <c r="P51" s="48"/>
      <c r="Q51" s="48"/>
      <c r="R51" s="48"/>
      <c r="S51" s="48"/>
      <c r="T51" s="48"/>
      <c r="U51" s="48"/>
    </row>
    <row r="52" spans="1:21" ht="30.75" customHeight="1">
      <c r="A52" s="48"/>
      <c r="B52" s="1163" t="s">
        <v>17</v>
      </c>
      <c r="C52" s="1164"/>
      <c r="D52" s="66"/>
      <c r="E52" s="1161" t="s">
        <v>18</v>
      </c>
      <c r="F52" s="1161"/>
      <c r="G52" s="1161"/>
      <c r="H52" s="1161"/>
      <c r="I52" s="1161"/>
      <c r="J52" s="1162"/>
      <c r="K52" s="63">
        <v>2536</v>
      </c>
      <c r="L52" s="64">
        <v>2197</v>
      </c>
      <c r="M52" s="64">
        <v>2150</v>
      </c>
      <c r="N52" s="64">
        <v>2094</v>
      </c>
      <c r="O52" s="65">
        <v>2041</v>
      </c>
      <c r="P52" s="48"/>
      <c r="Q52" s="48"/>
      <c r="R52" s="48"/>
      <c r="S52" s="48"/>
      <c r="T52" s="48"/>
      <c r="U52" s="48"/>
    </row>
    <row r="53" spans="1:21" ht="30.75" customHeight="1" thickBot="1">
      <c r="A53" s="48"/>
      <c r="B53" s="1165" t="s">
        <v>19</v>
      </c>
      <c r="C53" s="1166"/>
      <c r="D53" s="67"/>
      <c r="E53" s="1167" t="s">
        <v>20</v>
      </c>
      <c r="F53" s="1167"/>
      <c r="G53" s="1167"/>
      <c r="H53" s="1167"/>
      <c r="I53" s="1167"/>
      <c r="J53" s="1168"/>
      <c r="K53" s="68">
        <v>1620</v>
      </c>
      <c r="L53" s="69">
        <v>1647</v>
      </c>
      <c r="M53" s="69">
        <v>1696</v>
      </c>
      <c r="N53" s="69">
        <v>1660</v>
      </c>
      <c r="O53" s="70">
        <v>1767</v>
      </c>
      <c r="P53" s="48"/>
      <c r="Q53" s="48"/>
      <c r="R53" s="48"/>
      <c r="S53" s="48"/>
      <c r="T53" s="48"/>
      <c r="U53" s="48"/>
    </row>
    <row r="54" spans="1:21" ht="24" customHeight="1">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c r="A57" s="48"/>
      <c r="B57" s="76"/>
      <c r="C57" s="77"/>
      <c r="D57" s="77"/>
      <c r="E57" s="78"/>
      <c r="F57" s="78"/>
      <c r="G57" s="78"/>
      <c r="H57" s="78"/>
      <c r="I57" s="78"/>
      <c r="J57" s="79" t="s">
        <v>2</v>
      </c>
      <c r="K57" s="80" t="s">
        <v>545</v>
      </c>
      <c r="L57" s="81" t="s">
        <v>546</v>
      </c>
      <c r="M57" s="81" t="s">
        <v>547</v>
      </c>
      <c r="N57" s="81" t="s">
        <v>548</v>
      </c>
      <c r="O57" s="82" t="s">
        <v>549</v>
      </c>
      <c r="P57" s="48"/>
      <c r="Q57" s="48"/>
      <c r="R57" s="48"/>
      <c r="S57" s="48"/>
      <c r="T57" s="48"/>
      <c r="U57" s="48"/>
    </row>
    <row r="58" spans="1:21" ht="31.5" customHeight="1">
      <c r="B58" s="1169" t="s">
        <v>24</v>
      </c>
      <c r="C58" s="1170"/>
      <c r="D58" s="1175" t="s">
        <v>25</v>
      </c>
      <c r="E58" s="1176"/>
      <c r="F58" s="1176"/>
      <c r="G58" s="1176"/>
      <c r="H58" s="1176"/>
      <c r="I58" s="1176"/>
      <c r="J58" s="1177"/>
      <c r="K58" s="83" t="s">
        <v>564</v>
      </c>
      <c r="L58" s="84" t="s">
        <v>564</v>
      </c>
      <c r="M58" s="84" t="s">
        <v>564</v>
      </c>
      <c r="N58" s="84" t="s">
        <v>564</v>
      </c>
      <c r="O58" s="85" t="s">
        <v>564</v>
      </c>
    </row>
    <row r="59" spans="1:21" ht="31.5" customHeight="1">
      <c r="B59" s="1171"/>
      <c r="C59" s="1172"/>
      <c r="D59" s="1178" t="s">
        <v>26</v>
      </c>
      <c r="E59" s="1179"/>
      <c r="F59" s="1179"/>
      <c r="G59" s="1179"/>
      <c r="H59" s="1179"/>
      <c r="I59" s="1179"/>
      <c r="J59" s="1180"/>
      <c r="K59" s="86" t="s">
        <v>564</v>
      </c>
      <c r="L59" s="87" t="s">
        <v>564</v>
      </c>
      <c r="M59" s="87" t="s">
        <v>564</v>
      </c>
      <c r="N59" s="87" t="s">
        <v>564</v>
      </c>
      <c r="O59" s="88" t="s">
        <v>564</v>
      </c>
    </row>
    <row r="60" spans="1:21" ht="31.5" customHeight="1" thickBot="1">
      <c r="B60" s="1173"/>
      <c r="C60" s="1174"/>
      <c r="D60" s="1181" t="s">
        <v>27</v>
      </c>
      <c r="E60" s="1182"/>
      <c r="F60" s="1182"/>
      <c r="G60" s="1182"/>
      <c r="H60" s="1182"/>
      <c r="I60" s="1182"/>
      <c r="J60" s="1183"/>
      <c r="K60" s="89" t="s">
        <v>564</v>
      </c>
      <c r="L60" s="90" t="s">
        <v>564</v>
      </c>
      <c r="M60" s="90" t="s">
        <v>564</v>
      </c>
      <c r="N60" s="90" t="s">
        <v>564</v>
      </c>
      <c r="O60" s="91" t="s">
        <v>564</v>
      </c>
    </row>
    <row r="61" spans="1:21" ht="24" customHeight="1">
      <c r="B61" s="92"/>
      <c r="C61" s="92"/>
      <c r="D61" s="93" t="s">
        <v>28</v>
      </c>
      <c r="E61" s="94"/>
      <c r="F61" s="94"/>
      <c r="G61" s="94"/>
      <c r="H61" s="94"/>
      <c r="I61" s="94"/>
      <c r="J61" s="94"/>
      <c r="K61" s="94"/>
      <c r="L61" s="94"/>
      <c r="M61" s="94"/>
      <c r="N61" s="94"/>
      <c r="O61" s="94"/>
    </row>
    <row r="62" spans="1:21" ht="24" customHeight="1">
      <c r="B62" s="95"/>
      <c r="C62" s="95"/>
      <c r="D62" s="93" t="s">
        <v>29</v>
      </c>
      <c r="E62" s="94"/>
      <c r="F62" s="94"/>
      <c r="G62" s="94"/>
      <c r="H62" s="94"/>
      <c r="I62" s="94"/>
      <c r="J62" s="94"/>
      <c r="K62" s="94"/>
      <c r="L62" s="94"/>
      <c r="M62" s="94"/>
      <c r="N62" s="94"/>
      <c r="O62" s="94"/>
    </row>
    <row r="63" spans="1:21" ht="24" customHeight="1">
      <c r="A63" s="48"/>
      <c r="B63" s="71"/>
      <c r="C63" s="48"/>
      <c r="D63" s="48"/>
      <c r="E63" s="48"/>
      <c r="F63" s="48"/>
      <c r="G63" s="48"/>
      <c r="H63" s="48"/>
      <c r="I63" s="48"/>
      <c r="J63" s="48"/>
      <c r="K63" s="48"/>
      <c r="L63" s="48"/>
      <c r="M63" s="48"/>
      <c r="N63" s="48"/>
      <c r="O63" s="48"/>
      <c r="P63" s="48"/>
      <c r="Q63" s="48"/>
      <c r="R63" s="48"/>
      <c r="S63" s="48"/>
      <c r="T63" s="48"/>
      <c r="U63" s="48"/>
    </row>
    <row r="64" spans="1:21" ht="24" customHeight="1">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xXwKshQBp/jKHAGdfWhg3/4e7mw3yhnMhr0PxMFOsFj9cmwIgzijnnC4wQNgQbhCRRhMC8m2XUTbj1v181Nwpg==" saltValue="9oc7K+RJ1sBa7A9ajyVrR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37" zoomScaleSheetLayoutView="100" workbookViewId="0">
      <selection activeCell="M41" sqref="M41"/>
    </sheetView>
  </sheetViews>
  <sheetFormatPr defaultColWidth="0" defaultRowHeight="13.5" customHeight="1" zeroHeight="1"/>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7" t="s">
        <v>7</v>
      </c>
    </row>
    <row r="40" spans="2:13" ht="27.75" customHeight="1" thickBot="1">
      <c r="B40" s="98" t="s">
        <v>8</v>
      </c>
      <c r="C40" s="99"/>
      <c r="D40" s="99"/>
      <c r="E40" s="100"/>
      <c r="F40" s="100"/>
      <c r="G40" s="100"/>
      <c r="H40" s="101" t="s">
        <v>2</v>
      </c>
      <c r="I40" s="102" t="s">
        <v>529</v>
      </c>
      <c r="J40" s="103" t="s">
        <v>530</v>
      </c>
      <c r="K40" s="103" t="s">
        <v>531</v>
      </c>
      <c r="L40" s="103" t="s">
        <v>532</v>
      </c>
      <c r="M40" s="104" t="s">
        <v>533</v>
      </c>
    </row>
    <row r="41" spans="2:13" ht="27.75" customHeight="1">
      <c r="B41" s="1184" t="s">
        <v>30</v>
      </c>
      <c r="C41" s="1185"/>
      <c r="D41" s="105"/>
      <c r="E41" s="1190" t="s">
        <v>31</v>
      </c>
      <c r="F41" s="1190"/>
      <c r="G41" s="1190"/>
      <c r="H41" s="1191"/>
      <c r="I41" s="343">
        <v>39997</v>
      </c>
      <c r="J41" s="344">
        <v>38770</v>
      </c>
      <c r="K41" s="344">
        <v>36978</v>
      </c>
      <c r="L41" s="344">
        <v>35189</v>
      </c>
      <c r="M41" s="345">
        <v>33601</v>
      </c>
    </row>
    <row r="42" spans="2:13" ht="27.75" customHeight="1">
      <c r="B42" s="1186"/>
      <c r="C42" s="1187"/>
      <c r="D42" s="106"/>
      <c r="E42" s="1192" t="s">
        <v>32</v>
      </c>
      <c r="F42" s="1192"/>
      <c r="G42" s="1192"/>
      <c r="H42" s="1193"/>
      <c r="I42" s="346">
        <v>719</v>
      </c>
      <c r="J42" s="347">
        <v>610</v>
      </c>
      <c r="K42" s="347">
        <v>502</v>
      </c>
      <c r="L42" s="347">
        <v>400</v>
      </c>
      <c r="M42" s="348">
        <v>300</v>
      </c>
    </row>
    <row r="43" spans="2:13" ht="27.75" customHeight="1">
      <c r="B43" s="1186"/>
      <c r="C43" s="1187"/>
      <c r="D43" s="106"/>
      <c r="E43" s="1192" t="s">
        <v>33</v>
      </c>
      <c r="F43" s="1192"/>
      <c r="G43" s="1192"/>
      <c r="H43" s="1193"/>
      <c r="I43" s="346">
        <v>3750</v>
      </c>
      <c r="J43" s="347">
        <v>3220</v>
      </c>
      <c r="K43" s="347">
        <v>3141</v>
      </c>
      <c r="L43" s="347">
        <v>3015</v>
      </c>
      <c r="M43" s="348">
        <v>3236</v>
      </c>
    </row>
    <row r="44" spans="2:13" ht="27.75" customHeight="1">
      <c r="B44" s="1186"/>
      <c r="C44" s="1187"/>
      <c r="D44" s="106"/>
      <c r="E44" s="1192" t="s">
        <v>34</v>
      </c>
      <c r="F44" s="1192"/>
      <c r="G44" s="1192"/>
      <c r="H44" s="1193"/>
      <c r="I44" s="346">
        <v>561</v>
      </c>
      <c r="J44" s="347">
        <v>557</v>
      </c>
      <c r="K44" s="347">
        <v>539</v>
      </c>
      <c r="L44" s="347">
        <v>650</v>
      </c>
      <c r="M44" s="348">
        <v>664</v>
      </c>
    </row>
    <row r="45" spans="2:13" ht="27.75" customHeight="1">
      <c r="B45" s="1186"/>
      <c r="C45" s="1187"/>
      <c r="D45" s="106"/>
      <c r="E45" s="1192" t="s">
        <v>35</v>
      </c>
      <c r="F45" s="1192"/>
      <c r="G45" s="1192"/>
      <c r="H45" s="1193"/>
      <c r="I45" s="346" t="s">
        <v>505</v>
      </c>
      <c r="J45" s="347" t="s">
        <v>505</v>
      </c>
      <c r="K45" s="347">
        <v>63</v>
      </c>
      <c r="L45" s="347">
        <v>219</v>
      </c>
      <c r="M45" s="348">
        <v>445</v>
      </c>
    </row>
    <row r="46" spans="2:13" ht="27.75" customHeight="1">
      <c r="B46" s="1186"/>
      <c r="C46" s="1187"/>
      <c r="D46" s="107"/>
      <c r="E46" s="1192" t="s">
        <v>36</v>
      </c>
      <c r="F46" s="1192"/>
      <c r="G46" s="1192"/>
      <c r="H46" s="1193"/>
      <c r="I46" s="346" t="s">
        <v>505</v>
      </c>
      <c r="J46" s="347" t="s">
        <v>505</v>
      </c>
      <c r="K46" s="347" t="s">
        <v>505</v>
      </c>
      <c r="L46" s="347" t="s">
        <v>505</v>
      </c>
      <c r="M46" s="348" t="s">
        <v>505</v>
      </c>
    </row>
    <row r="47" spans="2:13" ht="27.75" customHeight="1">
      <c r="B47" s="1186"/>
      <c r="C47" s="1187"/>
      <c r="D47" s="108"/>
      <c r="E47" s="1194" t="s">
        <v>37</v>
      </c>
      <c r="F47" s="1195"/>
      <c r="G47" s="1195"/>
      <c r="H47" s="1196"/>
      <c r="I47" s="346" t="s">
        <v>505</v>
      </c>
      <c r="J47" s="347" t="s">
        <v>505</v>
      </c>
      <c r="K47" s="347" t="s">
        <v>505</v>
      </c>
      <c r="L47" s="347" t="s">
        <v>505</v>
      </c>
      <c r="M47" s="348" t="s">
        <v>505</v>
      </c>
    </row>
    <row r="48" spans="2:13" ht="27.75" customHeight="1">
      <c r="B48" s="1186"/>
      <c r="C48" s="1187"/>
      <c r="D48" s="106"/>
      <c r="E48" s="1192" t="s">
        <v>38</v>
      </c>
      <c r="F48" s="1192"/>
      <c r="G48" s="1192"/>
      <c r="H48" s="1193"/>
      <c r="I48" s="346" t="s">
        <v>505</v>
      </c>
      <c r="J48" s="347" t="s">
        <v>505</v>
      </c>
      <c r="K48" s="347" t="s">
        <v>505</v>
      </c>
      <c r="L48" s="347" t="s">
        <v>505</v>
      </c>
      <c r="M48" s="348" t="s">
        <v>505</v>
      </c>
    </row>
    <row r="49" spans="2:13" ht="27.75" customHeight="1">
      <c r="B49" s="1188"/>
      <c r="C49" s="1189"/>
      <c r="D49" s="106"/>
      <c r="E49" s="1192" t="s">
        <v>39</v>
      </c>
      <c r="F49" s="1192"/>
      <c r="G49" s="1192"/>
      <c r="H49" s="1193"/>
      <c r="I49" s="346" t="s">
        <v>505</v>
      </c>
      <c r="J49" s="347" t="s">
        <v>505</v>
      </c>
      <c r="K49" s="347" t="s">
        <v>505</v>
      </c>
      <c r="L49" s="347" t="s">
        <v>505</v>
      </c>
      <c r="M49" s="348" t="s">
        <v>505</v>
      </c>
    </row>
    <row r="50" spans="2:13" ht="27.75" customHeight="1">
      <c r="B50" s="1197" t="s">
        <v>40</v>
      </c>
      <c r="C50" s="1198"/>
      <c r="D50" s="109"/>
      <c r="E50" s="1192" t="s">
        <v>41</v>
      </c>
      <c r="F50" s="1192"/>
      <c r="G50" s="1192"/>
      <c r="H50" s="1193"/>
      <c r="I50" s="346">
        <v>5573</v>
      </c>
      <c r="J50" s="347">
        <v>6430</v>
      </c>
      <c r="K50" s="347">
        <v>6861</v>
      </c>
      <c r="L50" s="347">
        <v>7186</v>
      </c>
      <c r="M50" s="348">
        <v>7386</v>
      </c>
    </row>
    <row r="51" spans="2:13" ht="27.75" customHeight="1">
      <c r="B51" s="1186"/>
      <c r="C51" s="1187"/>
      <c r="D51" s="106"/>
      <c r="E51" s="1192" t="s">
        <v>42</v>
      </c>
      <c r="F51" s="1192"/>
      <c r="G51" s="1192"/>
      <c r="H51" s="1193"/>
      <c r="I51" s="346">
        <v>7350</v>
      </c>
      <c r="J51" s="347">
        <v>7145</v>
      </c>
      <c r="K51" s="347">
        <v>6539</v>
      </c>
      <c r="L51" s="347">
        <v>6300</v>
      </c>
      <c r="M51" s="348">
        <v>5921</v>
      </c>
    </row>
    <row r="52" spans="2:13" ht="27.75" customHeight="1">
      <c r="B52" s="1188"/>
      <c r="C52" s="1189"/>
      <c r="D52" s="106"/>
      <c r="E52" s="1192" t="s">
        <v>43</v>
      </c>
      <c r="F52" s="1192"/>
      <c r="G52" s="1192"/>
      <c r="H52" s="1193"/>
      <c r="I52" s="346">
        <v>17055</v>
      </c>
      <c r="J52" s="347">
        <v>16612</v>
      </c>
      <c r="K52" s="347">
        <v>15706</v>
      </c>
      <c r="L52" s="347">
        <v>14989</v>
      </c>
      <c r="M52" s="348">
        <v>13982</v>
      </c>
    </row>
    <row r="53" spans="2:13" ht="27.75" customHeight="1" thickBot="1">
      <c r="B53" s="1199" t="s">
        <v>19</v>
      </c>
      <c r="C53" s="1200"/>
      <c r="D53" s="110"/>
      <c r="E53" s="1201" t="s">
        <v>44</v>
      </c>
      <c r="F53" s="1201"/>
      <c r="G53" s="1201"/>
      <c r="H53" s="1202"/>
      <c r="I53" s="349">
        <v>15049</v>
      </c>
      <c r="J53" s="350">
        <v>12971</v>
      </c>
      <c r="K53" s="350">
        <v>12117</v>
      </c>
      <c r="L53" s="350">
        <v>10998</v>
      </c>
      <c r="M53" s="351">
        <v>10957</v>
      </c>
    </row>
    <row r="54" spans="2:13" ht="27.75" customHeight="1">
      <c r="B54" s="111"/>
      <c r="C54" s="112"/>
      <c r="D54" s="112"/>
      <c r="E54" s="113"/>
      <c r="F54" s="113"/>
      <c r="G54" s="113"/>
      <c r="H54" s="113"/>
      <c r="I54" s="114"/>
      <c r="J54" s="114"/>
      <c r="K54" s="114"/>
      <c r="L54" s="114"/>
      <c r="M54" s="114"/>
    </row>
    <row r="55" spans="2:13"/>
  </sheetData>
  <sheetProtection algorithmName="SHA-512" hashValue="Z/ft0ZlI44DeQv6jhqng8NUbYtnnx1DojH98c5FK5CSqgqfmMEjB+npuAIyHp/WQROJQ5lAUKB+vP4zappXDpw==" saltValue="5060VQhFJXZenX3BMBV3d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3"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abSelected="1" zoomScale="70" zoomScaleNormal="70" zoomScaleSheetLayoutView="100" workbookViewId="0">
      <selection activeCell="F63" sqref="F63"/>
    </sheetView>
  </sheetViews>
  <sheetFormatPr defaultColWidth="0" defaultRowHeight="13.5"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5" t="s">
        <v>45</v>
      </c>
    </row>
    <row r="54" spans="2:8" ht="29.25" customHeight="1" thickBot="1">
      <c r="B54" s="116" t="s">
        <v>1</v>
      </c>
      <c r="C54" s="117"/>
      <c r="D54" s="117"/>
      <c r="E54" s="118" t="s">
        <v>2</v>
      </c>
      <c r="F54" s="119" t="s">
        <v>531</v>
      </c>
      <c r="G54" s="119" t="s">
        <v>532</v>
      </c>
      <c r="H54" s="120" t="s">
        <v>533</v>
      </c>
    </row>
    <row r="55" spans="2:8" ht="52.5" customHeight="1">
      <c r="B55" s="121"/>
      <c r="C55" s="1211" t="s">
        <v>46</v>
      </c>
      <c r="D55" s="1211"/>
      <c r="E55" s="1212"/>
      <c r="F55" s="352">
        <v>2107</v>
      </c>
      <c r="G55" s="352">
        <v>2104</v>
      </c>
      <c r="H55" s="353">
        <v>2065</v>
      </c>
    </row>
    <row r="56" spans="2:8" ht="52.5" customHeight="1">
      <c r="B56" s="122"/>
      <c r="C56" s="1213" t="s">
        <v>47</v>
      </c>
      <c r="D56" s="1213"/>
      <c r="E56" s="1214"/>
      <c r="F56" s="354">
        <v>3689</v>
      </c>
      <c r="G56" s="354">
        <v>4009</v>
      </c>
      <c r="H56" s="355">
        <v>4356</v>
      </c>
    </row>
    <row r="57" spans="2:8" ht="53.25" customHeight="1">
      <c r="B57" s="122"/>
      <c r="C57" s="1215" t="s">
        <v>48</v>
      </c>
      <c r="D57" s="1215"/>
      <c r="E57" s="1216"/>
      <c r="F57" s="356">
        <v>637</v>
      </c>
      <c r="G57" s="356">
        <v>636</v>
      </c>
      <c r="H57" s="357">
        <v>531</v>
      </c>
    </row>
    <row r="58" spans="2:8" ht="45.75" customHeight="1">
      <c r="B58" s="123"/>
      <c r="C58" s="1203" t="s">
        <v>560</v>
      </c>
      <c r="D58" s="1204"/>
      <c r="E58" s="1205"/>
      <c r="F58" s="358">
        <v>265</v>
      </c>
      <c r="G58" s="358">
        <v>313</v>
      </c>
      <c r="H58" s="359">
        <v>279</v>
      </c>
    </row>
    <row r="59" spans="2:8" ht="45.75" customHeight="1">
      <c r="B59" s="123"/>
      <c r="C59" s="1203" t="s">
        <v>561</v>
      </c>
      <c r="D59" s="1204"/>
      <c r="E59" s="1205"/>
      <c r="F59" s="358">
        <v>277</v>
      </c>
      <c r="G59" s="358">
        <v>232</v>
      </c>
      <c r="H59" s="359">
        <v>196</v>
      </c>
    </row>
    <row r="60" spans="2:8" ht="45.75" customHeight="1">
      <c r="B60" s="123"/>
      <c r="C60" s="1203" t="s">
        <v>562</v>
      </c>
      <c r="D60" s="1204"/>
      <c r="E60" s="1205"/>
      <c r="F60" s="358">
        <v>18</v>
      </c>
      <c r="G60" s="358">
        <v>24</v>
      </c>
      <c r="H60" s="359">
        <v>21</v>
      </c>
    </row>
    <row r="61" spans="2:8" ht="45.75" customHeight="1">
      <c r="B61" s="123"/>
      <c r="C61" s="1203" t="s">
        <v>563</v>
      </c>
      <c r="D61" s="1204"/>
      <c r="E61" s="1205"/>
      <c r="F61" s="358">
        <v>18</v>
      </c>
      <c r="G61" s="358">
        <v>18</v>
      </c>
      <c r="H61" s="359">
        <v>18</v>
      </c>
    </row>
    <row r="62" spans="2:8" ht="45.75" customHeight="1" thickBot="1">
      <c r="B62" s="124"/>
      <c r="C62" s="1206" t="s">
        <v>566</v>
      </c>
      <c r="D62" s="1207"/>
      <c r="E62" s="1208"/>
      <c r="F62" s="360">
        <v>10</v>
      </c>
      <c r="G62" s="360">
        <v>10</v>
      </c>
      <c r="H62" s="361">
        <v>10</v>
      </c>
    </row>
    <row r="63" spans="2:8" ht="52.5" customHeight="1" thickBot="1">
      <c r="B63" s="125"/>
      <c r="C63" s="1209" t="s">
        <v>49</v>
      </c>
      <c r="D63" s="1209"/>
      <c r="E63" s="1210"/>
      <c r="F63" s="362">
        <v>6433</v>
      </c>
      <c r="G63" s="362">
        <v>6749</v>
      </c>
      <c r="H63" s="363">
        <v>6952</v>
      </c>
    </row>
    <row r="64" spans="2:8"/>
  </sheetData>
  <sheetProtection algorithmName="SHA-512" hashValue="3h3EXhvjAQw7G8GOQvOjaYfUvrov2SuyvTe9LYzOT6w84lyq8WlHLO4DbWsDEbo/sQp6AQuKpOG5zGAJLDRIQA==" saltValue="cG0VbIW3pkvwBF8HfvGp4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1"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cols>
    <col min="1" max="1" width="45.875" style="132" customWidth="1"/>
    <col min="2" max="8" width="13.375" style="132" customWidth="1"/>
    <col min="9" max="16384" width="11.125" style="132"/>
  </cols>
  <sheetData>
    <row r="1" spans="1:8">
      <c r="A1" s="126"/>
      <c r="B1" s="127"/>
      <c r="C1" s="128"/>
      <c r="D1" s="129"/>
      <c r="E1" s="130"/>
      <c r="F1" s="130"/>
      <c r="G1" s="130"/>
      <c r="H1" s="131"/>
    </row>
    <row r="2" spans="1:8">
      <c r="A2" s="133"/>
      <c r="B2" s="134"/>
      <c r="C2" s="135"/>
      <c r="D2" s="136" t="s">
        <v>50</v>
      </c>
      <c r="E2" s="137"/>
      <c r="F2" s="138" t="s">
        <v>528</v>
      </c>
      <c r="G2" s="139"/>
      <c r="H2" s="140"/>
    </row>
    <row r="3" spans="1:8">
      <c r="A3" s="136" t="s">
        <v>521</v>
      </c>
      <c r="B3" s="141"/>
      <c r="C3" s="142"/>
      <c r="D3" s="143">
        <v>40810</v>
      </c>
      <c r="E3" s="144"/>
      <c r="F3" s="145">
        <v>63812</v>
      </c>
      <c r="G3" s="146"/>
      <c r="H3" s="147"/>
    </row>
    <row r="4" spans="1:8">
      <c r="A4" s="148"/>
      <c r="B4" s="149"/>
      <c r="C4" s="150"/>
      <c r="D4" s="151">
        <v>23009</v>
      </c>
      <c r="E4" s="152"/>
      <c r="F4" s="153">
        <v>33848</v>
      </c>
      <c r="G4" s="154"/>
      <c r="H4" s="155"/>
    </row>
    <row r="5" spans="1:8">
      <c r="A5" s="136" t="s">
        <v>523</v>
      </c>
      <c r="B5" s="141"/>
      <c r="C5" s="142"/>
      <c r="D5" s="143">
        <v>42189</v>
      </c>
      <c r="E5" s="144"/>
      <c r="F5" s="145">
        <v>54225</v>
      </c>
      <c r="G5" s="146"/>
      <c r="H5" s="147"/>
    </row>
    <row r="6" spans="1:8">
      <c r="A6" s="148"/>
      <c r="B6" s="149"/>
      <c r="C6" s="150"/>
      <c r="D6" s="151">
        <v>25058</v>
      </c>
      <c r="E6" s="152"/>
      <c r="F6" s="153">
        <v>27337</v>
      </c>
      <c r="G6" s="154"/>
      <c r="H6" s="155"/>
    </row>
    <row r="7" spans="1:8">
      <c r="A7" s="136" t="s">
        <v>524</v>
      </c>
      <c r="B7" s="141"/>
      <c r="C7" s="142"/>
      <c r="D7" s="143">
        <v>35517</v>
      </c>
      <c r="E7" s="144"/>
      <c r="F7" s="145">
        <v>54016</v>
      </c>
      <c r="G7" s="146"/>
      <c r="H7" s="147"/>
    </row>
    <row r="8" spans="1:8">
      <c r="A8" s="148"/>
      <c r="B8" s="149"/>
      <c r="C8" s="150"/>
      <c r="D8" s="151">
        <v>21368</v>
      </c>
      <c r="E8" s="152"/>
      <c r="F8" s="153">
        <v>28078</v>
      </c>
      <c r="G8" s="154"/>
      <c r="H8" s="155"/>
    </row>
    <row r="9" spans="1:8">
      <c r="A9" s="136" t="s">
        <v>525</v>
      </c>
      <c r="B9" s="141"/>
      <c r="C9" s="142"/>
      <c r="D9" s="143">
        <v>38864</v>
      </c>
      <c r="E9" s="144"/>
      <c r="F9" s="145">
        <v>52786</v>
      </c>
      <c r="G9" s="146"/>
      <c r="H9" s="147"/>
    </row>
    <row r="10" spans="1:8">
      <c r="A10" s="148"/>
      <c r="B10" s="149"/>
      <c r="C10" s="150"/>
      <c r="D10" s="151">
        <v>17319</v>
      </c>
      <c r="E10" s="152"/>
      <c r="F10" s="153">
        <v>28742</v>
      </c>
      <c r="G10" s="154"/>
      <c r="H10" s="155"/>
    </row>
    <row r="11" spans="1:8">
      <c r="A11" s="136" t="s">
        <v>526</v>
      </c>
      <c r="B11" s="141"/>
      <c r="C11" s="142"/>
      <c r="D11" s="143">
        <v>40194</v>
      </c>
      <c r="E11" s="144"/>
      <c r="F11" s="145">
        <v>58465</v>
      </c>
      <c r="G11" s="146"/>
      <c r="H11" s="147"/>
    </row>
    <row r="12" spans="1:8">
      <c r="A12" s="148"/>
      <c r="B12" s="149"/>
      <c r="C12" s="156"/>
      <c r="D12" s="151">
        <v>18134</v>
      </c>
      <c r="E12" s="152"/>
      <c r="F12" s="153">
        <v>34452</v>
      </c>
      <c r="G12" s="154"/>
      <c r="H12" s="155"/>
    </row>
    <row r="13" spans="1:8">
      <c r="A13" s="136"/>
      <c r="B13" s="141"/>
      <c r="C13" s="157"/>
      <c r="D13" s="158">
        <v>39515</v>
      </c>
      <c r="E13" s="159"/>
      <c r="F13" s="160">
        <v>56661</v>
      </c>
      <c r="G13" s="161"/>
      <c r="H13" s="147"/>
    </row>
    <row r="14" spans="1:8">
      <c r="A14" s="148"/>
      <c r="B14" s="149"/>
      <c r="C14" s="150"/>
      <c r="D14" s="151">
        <v>20978</v>
      </c>
      <c r="E14" s="152"/>
      <c r="F14" s="153">
        <v>30491</v>
      </c>
      <c r="G14" s="154"/>
      <c r="H14" s="155"/>
    </row>
    <row r="17" spans="1:11">
      <c r="A17" s="132" t="s">
        <v>51</v>
      </c>
    </row>
    <row r="18" spans="1:11">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c r="A19" s="162" t="s">
        <v>52</v>
      </c>
      <c r="B19" s="162">
        <f>ROUND(VALUE(SUBSTITUTE(実質収支比率等に係る経年分析!F$48,"▲","-")),2)</f>
        <v>3.04</v>
      </c>
      <c r="C19" s="162">
        <f>ROUND(VALUE(SUBSTITUTE(実質収支比率等に係る経年分析!G$48,"▲","-")),2)</f>
        <v>5.46</v>
      </c>
      <c r="D19" s="162">
        <f>ROUND(VALUE(SUBSTITUTE(実質収支比率等に係る経年分析!H$48,"▲","-")),2)</f>
        <v>4.8499999999999996</v>
      </c>
      <c r="E19" s="162">
        <f>ROUND(VALUE(SUBSTITUTE(実質収支比率等に係る経年分析!I$48,"▲","-")),2)</f>
        <v>5.08</v>
      </c>
      <c r="F19" s="162">
        <f>ROUND(VALUE(SUBSTITUTE(実質収支比率等に係る経年分析!J$48,"▲","-")),2)</f>
        <v>5.14</v>
      </c>
    </row>
    <row r="20" spans="1:11">
      <c r="A20" s="162" t="s">
        <v>53</v>
      </c>
      <c r="B20" s="162">
        <f>ROUND(VALUE(SUBSTITUTE(実質収支比率等に係る経年分析!F$47,"▲","-")),2)</f>
        <v>11.03</v>
      </c>
      <c r="C20" s="162">
        <f>ROUND(VALUE(SUBSTITUTE(実質収支比率等に係る経年分析!G$47,"▲","-")),2)</f>
        <v>12.8</v>
      </c>
      <c r="D20" s="162">
        <f>ROUND(VALUE(SUBSTITUTE(実質収支比率等に係る経年分析!H$47,"▲","-")),2)</f>
        <v>13.62</v>
      </c>
      <c r="E20" s="162">
        <f>ROUND(VALUE(SUBSTITUTE(実質収支比率等に係る経年分析!I$47,"▲","-")),2)</f>
        <v>13.51</v>
      </c>
      <c r="F20" s="162">
        <f>ROUND(VALUE(SUBSTITUTE(実質収支比率等に係る経年分析!J$47,"▲","-")),2)</f>
        <v>12.67</v>
      </c>
    </row>
    <row r="21" spans="1:11">
      <c r="A21" s="162" t="s">
        <v>54</v>
      </c>
      <c r="B21" s="162">
        <f>IF(ISNUMBER(VALUE(SUBSTITUTE(実質収支比率等に係る経年分析!F$49,"▲","-"))),ROUND(VALUE(SUBSTITUTE(実質収支比率等に係る経年分析!F$49,"▲","-")),2),NA())</f>
        <v>0.84</v>
      </c>
      <c r="C21" s="162">
        <f>IF(ISNUMBER(VALUE(SUBSTITUTE(実質収支比率等に係る経年分析!G$49,"▲","-"))),ROUND(VALUE(SUBSTITUTE(実質収支比率等に係る経年分析!G$49,"▲","-")),2),NA())</f>
        <v>4.6399999999999997</v>
      </c>
      <c r="D21" s="162">
        <f>IF(ISNUMBER(VALUE(SUBSTITUTE(実質収支比率等に係る経年分析!H$49,"▲","-"))),ROUND(VALUE(SUBSTITUTE(実質収支比率等に係る経年分析!H$49,"▲","-")),2),NA())</f>
        <v>-0.04</v>
      </c>
      <c r="E21" s="162">
        <f>IF(ISNUMBER(VALUE(SUBSTITUTE(実質収支比率等に係る経年分析!I$49,"▲","-"))),ROUND(VALUE(SUBSTITUTE(実質収支比率等に係る経年分析!I$49,"▲","-")),2),NA())</f>
        <v>0.25</v>
      </c>
      <c r="F21" s="162">
        <f>IF(ISNUMBER(VALUE(SUBSTITUTE(実質収支比率等に係る経年分析!J$49,"▲","-"))),ROUND(VALUE(SUBSTITUTE(実質収支比率等に係る経年分析!J$49,"▲","-")),2),NA())</f>
        <v>0.04</v>
      </c>
    </row>
    <row r="24" spans="1:11">
      <c r="A24" s="132" t="s">
        <v>55</v>
      </c>
    </row>
    <row r="25" spans="1:11">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c r="A26" s="163"/>
      <c r="B26" s="163" t="s">
        <v>56</v>
      </c>
      <c r="C26" s="163" t="s">
        <v>57</v>
      </c>
      <c r="D26" s="163" t="s">
        <v>56</v>
      </c>
      <c r="E26" s="163" t="s">
        <v>57</v>
      </c>
      <c r="F26" s="163" t="s">
        <v>56</v>
      </c>
      <c r="G26" s="163" t="s">
        <v>57</v>
      </c>
      <c r="H26" s="163" t="s">
        <v>56</v>
      </c>
      <c r="I26" s="163" t="s">
        <v>57</v>
      </c>
      <c r="J26" s="163" t="s">
        <v>56</v>
      </c>
      <c r="K26" s="163" t="s">
        <v>57</v>
      </c>
    </row>
    <row r="27" spans="1:11">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0.05</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0.05</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0.04</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0.04</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0.02</v>
      </c>
    </row>
    <row r="28" spans="1:11">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c r="A29" s="163" t="str">
        <f>IF(連結実質赤字比率に係る赤字・黒字の構成分析!C$41="",NA(),連結実質赤字比率に係る赤字・黒字の構成分析!C$41)</f>
        <v>土地取得特別会計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0.02</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0.01</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0.01</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0.01</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0.01</v>
      </c>
    </row>
    <row r="30" spans="1:11">
      <c r="A30" s="163" t="str">
        <f>IF(連結実質赤字比率に係る赤字・黒字の構成分析!C$40="",NA(),連結実質赤字比率に係る赤字・黒字の構成分析!C$40)</f>
        <v>農業集落排水事業特別会計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0.02</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0.02</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0.01</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0.02</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0.02</v>
      </c>
    </row>
    <row r="31" spans="1:11">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0.12</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0.13</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0.13</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0.18</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0.22</v>
      </c>
    </row>
    <row r="32" spans="1:11">
      <c r="A32" s="163" t="str">
        <f>IF(連結実質赤字比率に係る赤字・黒字の構成分析!C$38="",NA(),連結実質赤字比率に係る赤字・黒字の構成分析!C$38)</f>
        <v>介護保険特別会計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0.67</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0.84</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0.92</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2.23</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1.79</v>
      </c>
    </row>
    <row r="33" spans="1:16">
      <c r="A33" s="163" t="str">
        <f>IF(連結実質赤字比率に係る赤字・黒字の構成分析!C$37="",NA(),連結実質赤字比率に係る赤字・黒字の構成分析!C$37)</f>
        <v>国民健康保険特別会計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3.54</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3.77</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3.73</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2.79</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1.88</v>
      </c>
    </row>
    <row r="34" spans="1:16">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2.96</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5.38</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4.78</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5.01</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5.09</v>
      </c>
    </row>
    <row r="35" spans="1:16">
      <c r="A35" s="163" t="str">
        <f>IF(連結実質赤字比率に係る赤字・黒字の構成分析!C$35="",NA(),連結実質赤字比率に係る赤字・黒字の構成分析!C$35)</f>
        <v>公共下水道事業会計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5.9</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5.85</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5.59</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5.47</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5.29</v>
      </c>
    </row>
    <row r="36" spans="1:16">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7.92</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7.81</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6.98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5.58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5.62</v>
      </c>
    </row>
    <row r="39" spans="1:16">
      <c r="A39" s="132" t="s">
        <v>58</v>
      </c>
    </row>
    <row r="40" spans="1:16">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c r="A42" s="164" t="s">
        <v>61</v>
      </c>
      <c r="B42" s="164"/>
      <c r="C42" s="164"/>
      <c r="D42" s="164">
        <f>'実質公債費比率（分子）の構造'!K$52</f>
        <v>2536</v>
      </c>
      <c r="E42" s="164"/>
      <c r="F42" s="164"/>
      <c r="G42" s="164">
        <f>'実質公債費比率（分子）の構造'!L$52</f>
        <v>2197</v>
      </c>
      <c r="H42" s="164"/>
      <c r="I42" s="164"/>
      <c r="J42" s="164">
        <f>'実質公債費比率（分子）の構造'!M$52</f>
        <v>2150</v>
      </c>
      <c r="K42" s="164"/>
      <c r="L42" s="164"/>
      <c r="M42" s="164">
        <f>'実質公債費比率（分子）の構造'!N$52</f>
        <v>2094</v>
      </c>
      <c r="N42" s="164"/>
      <c r="O42" s="164"/>
      <c r="P42" s="164">
        <f>'実質公債費比率（分子）の構造'!O$52</f>
        <v>2041</v>
      </c>
    </row>
    <row r="43" spans="1:16">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c r="A44" s="164" t="s">
        <v>62</v>
      </c>
      <c r="B44" s="164">
        <f>'実質公債費比率（分子）の構造'!K$50</f>
        <v>69</v>
      </c>
      <c r="C44" s="164"/>
      <c r="D44" s="164"/>
      <c r="E44" s="164">
        <f>'実質公債費比率（分子）の構造'!L$50</f>
        <v>72</v>
      </c>
      <c r="F44" s="164"/>
      <c r="G44" s="164"/>
      <c r="H44" s="164">
        <f>'実質公債費比率（分子）の構造'!M$50</f>
        <v>30</v>
      </c>
      <c r="I44" s="164"/>
      <c r="J44" s="164"/>
      <c r="K44" s="164">
        <f>'実質公債費比率（分子）の構造'!N$50</f>
        <v>56</v>
      </c>
      <c r="L44" s="164"/>
      <c r="M44" s="164"/>
      <c r="N44" s="164">
        <f>'実質公債費比率（分子）の構造'!O$50</f>
        <v>80</v>
      </c>
      <c r="O44" s="164"/>
      <c r="P44" s="164"/>
    </row>
    <row r="45" spans="1:16">
      <c r="A45" s="164" t="s">
        <v>63</v>
      </c>
      <c r="B45" s="164">
        <f>'実質公債費比率（分子）の構造'!K$49</f>
        <v>72</v>
      </c>
      <c r="C45" s="164"/>
      <c r="D45" s="164"/>
      <c r="E45" s="164">
        <f>'実質公債費比率（分子）の構造'!L$49</f>
        <v>70</v>
      </c>
      <c r="F45" s="164"/>
      <c r="G45" s="164"/>
      <c r="H45" s="164">
        <f>'実質公債費比率（分子）の構造'!M$49</f>
        <v>77</v>
      </c>
      <c r="I45" s="164"/>
      <c r="J45" s="164"/>
      <c r="K45" s="164">
        <f>'実質公債費比率（分子）の構造'!N$49</f>
        <v>73</v>
      </c>
      <c r="L45" s="164"/>
      <c r="M45" s="164"/>
      <c r="N45" s="164">
        <f>'実質公債費比率（分子）の構造'!O$49</f>
        <v>98</v>
      </c>
      <c r="O45" s="164"/>
      <c r="P45" s="164"/>
    </row>
    <row r="46" spans="1:16">
      <c r="A46" s="164" t="s">
        <v>64</v>
      </c>
      <c r="B46" s="164">
        <f>'実質公債費比率（分子）の構造'!K$48</f>
        <v>271</v>
      </c>
      <c r="C46" s="164"/>
      <c r="D46" s="164"/>
      <c r="E46" s="164">
        <f>'実質公債費比率（分子）の構造'!L$48</f>
        <v>213</v>
      </c>
      <c r="F46" s="164"/>
      <c r="G46" s="164"/>
      <c r="H46" s="164">
        <f>'実質公債費比率（分子）の構造'!M$48</f>
        <v>259</v>
      </c>
      <c r="I46" s="164"/>
      <c r="J46" s="164"/>
      <c r="K46" s="164">
        <f>'実質公債費比率（分子）の構造'!N$48</f>
        <v>265</v>
      </c>
      <c r="L46" s="164"/>
      <c r="M46" s="164"/>
      <c r="N46" s="164">
        <f>'実質公債費比率（分子）の構造'!O$48</f>
        <v>294</v>
      </c>
      <c r="O46" s="164"/>
      <c r="P46" s="164"/>
    </row>
    <row r="47" spans="1:16">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c r="A49" s="164" t="s">
        <v>66</v>
      </c>
      <c r="B49" s="164">
        <f>'実質公債費比率（分子）の構造'!K$45</f>
        <v>3744</v>
      </c>
      <c r="C49" s="164"/>
      <c r="D49" s="164"/>
      <c r="E49" s="164">
        <f>'実質公債費比率（分子）の構造'!L$45</f>
        <v>3489</v>
      </c>
      <c r="F49" s="164"/>
      <c r="G49" s="164"/>
      <c r="H49" s="164">
        <f>'実質公債費比率（分子）の構造'!M$45</f>
        <v>3480</v>
      </c>
      <c r="I49" s="164"/>
      <c r="J49" s="164"/>
      <c r="K49" s="164">
        <f>'実質公債費比率（分子）の構造'!N$45</f>
        <v>3360</v>
      </c>
      <c r="L49" s="164"/>
      <c r="M49" s="164"/>
      <c r="N49" s="164">
        <f>'実質公債費比率（分子）の構造'!O$45</f>
        <v>3336</v>
      </c>
      <c r="O49" s="164"/>
      <c r="P49" s="164"/>
    </row>
    <row r="50" spans="1:16">
      <c r="A50" s="164" t="s">
        <v>67</v>
      </c>
      <c r="B50" s="164" t="e">
        <f>NA()</f>
        <v>#N/A</v>
      </c>
      <c r="C50" s="164">
        <f>IF(ISNUMBER('実質公債費比率（分子）の構造'!K$53),'実質公債費比率（分子）の構造'!K$53,NA())</f>
        <v>1620</v>
      </c>
      <c r="D50" s="164" t="e">
        <f>NA()</f>
        <v>#N/A</v>
      </c>
      <c r="E50" s="164" t="e">
        <f>NA()</f>
        <v>#N/A</v>
      </c>
      <c r="F50" s="164">
        <f>IF(ISNUMBER('実質公債費比率（分子）の構造'!L$53),'実質公債費比率（分子）の構造'!L$53,NA())</f>
        <v>1647</v>
      </c>
      <c r="G50" s="164" t="e">
        <f>NA()</f>
        <v>#N/A</v>
      </c>
      <c r="H50" s="164" t="e">
        <f>NA()</f>
        <v>#N/A</v>
      </c>
      <c r="I50" s="164">
        <f>IF(ISNUMBER('実質公債費比率（分子）の構造'!M$53),'実質公債費比率（分子）の構造'!M$53,NA())</f>
        <v>1696</v>
      </c>
      <c r="J50" s="164" t="e">
        <f>NA()</f>
        <v>#N/A</v>
      </c>
      <c r="K50" s="164" t="e">
        <f>NA()</f>
        <v>#N/A</v>
      </c>
      <c r="L50" s="164">
        <f>IF(ISNUMBER('実質公債費比率（分子）の構造'!N$53),'実質公債費比率（分子）の構造'!N$53,NA())</f>
        <v>1660</v>
      </c>
      <c r="M50" s="164" t="e">
        <f>NA()</f>
        <v>#N/A</v>
      </c>
      <c r="N50" s="164" t="e">
        <f>NA()</f>
        <v>#N/A</v>
      </c>
      <c r="O50" s="164">
        <f>IF(ISNUMBER('実質公債費比率（分子）の構造'!O$53),'実質公債費比率（分子）の構造'!O$53,NA())</f>
        <v>1767</v>
      </c>
      <c r="P50" s="164" t="e">
        <f>NA()</f>
        <v>#N/A</v>
      </c>
    </row>
    <row r="53" spans="1:16">
      <c r="A53" s="132" t="s">
        <v>68</v>
      </c>
    </row>
    <row r="54" spans="1:16">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c r="A56" s="163" t="s">
        <v>43</v>
      </c>
      <c r="B56" s="163"/>
      <c r="C56" s="163"/>
      <c r="D56" s="163">
        <f>'将来負担比率（分子）の構造'!I$52</f>
        <v>17055</v>
      </c>
      <c r="E56" s="163"/>
      <c r="F56" s="163"/>
      <c r="G56" s="163">
        <f>'将来負担比率（分子）の構造'!J$52</f>
        <v>16612</v>
      </c>
      <c r="H56" s="163"/>
      <c r="I56" s="163"/>
      <c r="J56" s="163">
        <f>'将来負担比率（分子）の構造'!K$52</f>
        <v>15706</v>
      </c>
      <c r="K56" s="163"/>
      <c r="L56" s="163"/>
      <c r="M56" s="163">
        <f>'将来負担比率（分子）の構造'!L$52</f>
        <v>14989</v>
      </c>
      <c r="N56" s="163"/>
      <c r="O56" s="163"/>
      <c r="P56" s="163">
        <f>'将来負担比率（分子）の構造'!M$52</f>
        <v>13982</v>
      </c>
    </row>
    <row r="57" spans="1:16">
      <c r="A57" s="163" t="s">
        <v>42</v>
      </c>
      <c r="B57" s="163"/>
      <c r="C57" s="163"/>
      <c r="D57" s="163">
        <f>'将来負担比率（分子）の構造'!I$51</f>
        <v>7350</v>
      </c>
      <c r="E57" s="163"/>
      <c r="F57" s="163"/>
      <c r="G57" s="163">
        <f>'将来負担比率（分子）の構造'!J$51</f>
        <v>7145</v>
      </c>
      <c r="H57" s="163"/>
      <c r="I57" s="163"/>
      <c r="J57" s="163">
        <f>'将来負担比率（分子）の構造'!K$51</f>
        <v>6539</v>
      </c>
      <c r="K57" s="163"/>
      <c r="L57" s="163"/>
      <c r="M57" s="163">
        <f>'将来負担比率（分子）の構造'!L$51</f>
        <v>6300</v>
      </c>
      <c r="N57" s="163"/>
      <c r="O57" s="163"/>
      <c r="P57" s="163">
        <f>'将来負担比率（分子）の構造'!M$51</f>
        <v>5921</v>
      </c>
    </row>
    <row r="58" spans="1:16">
      <c r="A58" s="163" t="s">
        <v>41</v>
      </c>
      <c r="B58" s="163"/>
      <c r="C58" s="163"/>
      <c r="D58" s="163">
        <f>'将来負担比率（分子）の構造'!I$50</f>
        <v>5573</v>
      </c>
      <c r="E58" s="163"/>
      <c r="F58" s="163"/>
      <c r="G58" s="163">
        <f>'将来負担比率（分子）の構造'!J$50</f>
        <v>6430</v>
      </c>
      <c r="H58" s="163"/>
      <c r="I58" s="163"/>
      <c r="J58" s="163">
        <f>'将来負担比率（分子）の構造'!K$50</f>
        <v>6861</v>
      </c>
      <c r="K58" s="163"/>
      <c r="L58" s="163"/>
      <c r="M58" s="163">
        <f>'将来負担比率（分子）の構造'!L$50</f>
        <v>7186</v>
      </c>
      <c r="N58" s="163"/>
      <c r="O58" s="163"/>
      <c r="P58" s="163">
        <f>'将来負担比率（分子）の構造'!M$50</f>
        <v>7386</v>
      </c>
    </row>
    <row r="59" spans="1:16">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c r="A62" s="163" t="s">
        <v>35</v>
      </c>
      <c r="B62" s="163" t="str">
        <f>'将来負担比率（分子）の構造'!I$45</f>
        <v>-</v>
      </c>
      <c r="C62" s="163"/>
      <c r="D62" s="163"/>
      <c r="E62" s="163" t="str">
        <f>'将来負担比率（分子）の構造'!J$45</f>
        <v>-</v>
      </c>
      <c r="F62" s="163"/>
      <c r="G62" s="163"/>
      <c r="H62" s="163">
        <f>'将来負担比率（分子）の構造'!K$45</f>
        <v>63</v>
      </c>
      <c r="I62" s="163"/>
      <c r="J62" s="163"/>
      <c r="K62" s="163">
        <f>'将来負担比率（分子）の構造'!L$45</f>
        <v>219</v>
      </c>
      <c r="L62" s="163"/>
      <c r="M62" s="163"/>
      <c r="N62" s="163">
        <f>'将来負担比率（分子）の構造'!M$45</f>
        <v>445</v>
      </c>
      <c r="O62" s="163"/>
      <c r="P62" s="163"/>
    </row>
    <row r="63" spans="1:16">
      <c r="A63" s="163" t="s">
        <v>34</v>
      </c>
      <c r="B63" s="163">
        <f>'将来負担比率（分子）の構造'!I$44</f>
        <v>561</v>
      </c>
      <c r="C63" s="163"/>
      <c r="D63" s="163"/>
      <c r="E63" s="163">
        <f>'将来負担比率（分子）の構造'!J$44</f>
        <v>557</v>
      </c>
      <c r="F63" s="163"/>
      <c r="G63" s="163"/>
      <c r="H63" s="163">
        <f>'将来負担比率（分子）の構造'!K$44</f>
        <v>539</v>
      </c>
      <c r="I63" s="163"/>
      <c r="J63" s="163"/>
      <c r="K63" s="163">
        <f>'将来負担比率（分子）の構造'!L$44</f>
        <v>650</v>
      </c>
      <c r="L63" s="163"/>
      <c r="M63" s="163"/>
      <c r="N63" s="163">
        <f>'将来負担比率（分子）の構造'!M$44</f>
        <v>664</v>
      </c>
      <c r="O63" s="163"/>
      <c r="P63" s="163"/>
    </row>
    <row r="64" spans="1:16">
      <c r="A64" s="163" t="s">
        <v>33</v>
      </c>
      <c r="B64" s="163">
        <f>'将来負担比率（分子）の構造'!I$43</f>
        <v>3750</v>
      </c>
      <c r="C64" s="163"/>
      <c r="D64" s="163"/>
      <c r="E64" s="163">
        <f>'将来負担比率（分子）の構造'!J$43</f>
        <v>3220</v>
      </c>
      <c r="F64" s="163"/>
      <c r="G64" s="163"/>
      <c r="H64" s="163">
        <f>'将来負担比率（分子）の構造'!K$43</f>
        <v>3141</v>
      </c>
      <c r="I64" s="163"/>
      <c r="J64" s="163"/>
      <c r="K64" s="163">
        <f>'将来負担比率（分子）の構造'!L$43</f>
        <v>3015</v>
      </c>
      <c r="L64" s="163"/>
      <c r="M64" s="163"/>
      <c r="N64" s="163">
        <f>'将来負担比率（分子）の構造'!M$43</f>
        <v>3236</v>
      </c>
      <c r="O64" s="163"/>
      <c r="P64" s="163"/>
    </row>
    <row r="65" spans="1:16">
      <c r="A65" s="163" t="s">
        <v>32</v>
      </c>
      <c r="B65" s="163">
        <f>'将来負担比率（分子）の構造'!I$42</f>
        <v>719</v>
      </c>
      <c r="C65" s="163"/>
      <c r="D65" s="163"/>
      <c r="E65" s="163">
        <f>'将来負担比率（分子）の構造'!J$42</f>
        <v>610</v>
      </c>
      <c r="F65" s="163"/>
      <c r="G65" s="163"/>
      <c r="H65" s="163">
        <f>'将来負担比率（分子）の構造'!K$42</f>
        <v>502</v>
      </c>
      <c r="I65" s="163"/>
      <c r="J65" s="163"/>
      <c r="K65" s="163">
        <f>'将来負担比率（分子）の構造'!L$42</f>
        <v>400</v>
      </c>
      <c r="L65" s="163"/>
      <c r="M65" s="163"/>
      <c r="N65" s="163">
        <f>'将来負担比率（分子）の構造'!M$42</f>
        <v>300</v>
      </c>
      <c r="O65" s="163"/>
      <c r="P65" s="163"/>
    </row>
    <row r="66" spans="1:16">
      <c r="A66" s="163" t="s">
        <v>31</v>
      </c>
      <c r="B66" s="163">
        <f>'将来負担比率（分子）の構造'!I$41</f>
        <v>39997</v>
      </c>
      <c r="C66" s="163"/>
      <c r="D66" s="163"/>
      <c r="E66" s="163">
        <f>'将来負担比率（分子）の構造'!J$41</f>
        <v>38770</v>
      </c>
      <c r="F66" s="163"/>
      <c r="G66" s="163"/>
      <c r="H66" s="163">
        <f>'将来負担比率（分子）の構造'!K$41</f>
        <v>36978</v>
      </c>
      <c r="I66" s="163"/>
      <c r="J66" s="163"/>
      <c r="K66" s="163">
        <f>'将来負担比率（分子）の構造'!L$41</f>
        <v>35189</v>
      </c>
      <c r="L66" s="163"/>
      <c r="M66" s="163"/>
      <c r="N66" s="163">
        <f>'将来負担比率（分子）の構造'!M$41</f>
        <v>33601</v>
      </c>
      <c r="O66" s="163"/>
      <c r="P66" s="163"/>
    </row>
    <row r="67" spans="1:16">
      <c r="A67" s="163" t="s">
        <v>71</v>
      </c>
      <c r="B67" s="163" t="e">
        <f>NA()</f>
        <v>#N/A</v>
      </c>
      <c r="C67" s="163">
        <f>IF(ISNUMBER('将来負担比率（分子）の構造'!I$53), IF('将来負担比率（分子）の構造'!I$53 &lt; 0, 0, '将来負担比率（分子）の構造'!I$53), NA())</f>
        <v>15049</v>
      </c>
      <c r="D67" s="163" t="e">
        <f>NA()</f>
        <v>#N/A</v>
      </c>
      <c r="E67" s="163" t="e">
        <f>NA()</f>
        <v>#N/A</v>
      </c>
      <c r="F67" s="163">
        <f>IF(ISNUMBER('将来負担比率（分子）の構造'!J$53), IF('将来負担比率（分子）の構造'!J$53 &lt; 0, 0, '将来負担比率（分子）の構造'!J$53), NA())</f>
        <v>12971</v>
      </c>
      <c r="G67" s="163" t="e">
        <f>NA()</f>
        <v>#N/A</v>
      </c>
      <c r="H67" s="163" t="e">
        <f>NA()</f>
        <v>#N/A</v>
      </c>
      <c r="I67" s="163">
        <f>IF(ISNUMBER('将来負担比率（分子）の構造'!K$53), IF('将来負担比率（分子）の構造'!K$53 &lt; 0, 0, '将来負担比率（分子）の構造'!K$53), NA())</f>
        <v>12117</v>
      </c>
      <c r="J67" s="163" t="e">
        <f>NA()</f>
        <v>#N/A</v>
      </c>
      <c r="K67" s="163" t="e">
        <f>NA()</f>
        <v>#N/A</v>
      </c>
      <c r="L67" s="163">
        <f>IF(ISNUMBER('将来負担比率（分子）の構造'!L$53), IF('将来負担比率（分子）の構造'!L$53 &lt; 0, 0, '将来負担比率（分子）の構造'!L$53), NA())</f>
        <v>10998</v>
      </c>
      <c r="M67" s="163" t="e">
        <f>NA()</f>
        <v>#N/A</v>
      </c>
      <c r="N67" s="163" t="e">
        <f>NA()</f>
        <v>#N/A</v>
      </c>
      <c r="O67" s="163">
        <f>IF(ISNUMBER('将来負担比率（分子）の構造'!M$53), IF('将来負担比率（分子）の構造'!M$53 &lt; 0, 0, '将来負担比率（分子）の構造'!M$53), NA())</f>
        <v>10957</v>
      </c>
      <c r="P67" s="163" t="e">
        <f>NA()</f>
        <v>#N/A</v>
      </c>
    </row>
    <row r="70" spans="1:16">
      <c r="A70" s="165" t="s">
        <v>72</v>
      </c>
      <c r="B70" s="165"/>
      <c r="C70" s="165"/>
      <c r="D70" s="165"/>
      <c r="E70" s="165"/>
      <c r="F70" s="165"/>
    </row>
    <row r="71" spans="1:16">
      <c r="A71" s="166"/>
      <c r="B71" s="166" t="str">
        <f>基金残高に係る経年分析!F54</f>
        <v>R04</v>
      </c>
      <c r="C71" s="166" t="str">
        <f>基金残高に係る経年分析!G54</f>
        <v>R05</v>
      </c>
      <c r="D71" s="166" t="str">
        <f>基金残高に係る経年分析!H54</f>
        <v>R06</v>
      </c>
    </row>
    <row r="72" spans="1:16">
      <c r="A72" s="166" t="s">
        <v>73</v>
      </c>
      <c r="B72" s="167">
        <f>基金残高に係る経年分析!F55</f>
        <v>2107</v>
      </c>
      <c r="C72" s="167">
        <f>基金残高に係る経年分析!G55</f>
        <v>2104</v>
      </c>
      <c r="D72" s="167">
        <f>基金残高に係る経年分析!H55</f>
        <v>2065</v>
      </c>
    </row>
    <row r="73" spans="1:16">
      <c r="A73" s="166" t="s">
        <v>74</v>
      </c>
      <c r="B73" s="167">
        <f>基金残高に係る経年分析!F56</f>
        <v>3689</v>
      </c>
      <c r="C73" s="167">
        <f>基金残高に係る経年分析!G56</f>
        <v>4009</v>
      </c>
      <c r="D73" s="167">
        <f>基金残高に係る経年分析!H56</f>
        <v>4356</v>
      </c>
    </row>
    <row r="74" spans="1:16">
      <c r="A74" s="166" t="s">
        <v>75</v>
      </c>
      <c r="B74" s="167">
        <f>基金残高に係る経年分析!F57</f>
        <v>637</v>
      </c>
      <c r="C74" s="167">
        <f>基金残高に係る経年分析!G57</f>
        <v>636</v>
      </c>
      <c r="D74" s="167">
        <f>基金残高に係る経年分析!H57</f>
        <v>531</v>
      </c>
    </row>
  </sheetData>
  <sheetProtection algorithmName="SHA-512" hashValue="3jIrAn1t0oBibIRrupzQk/Tnp2WW3IDGD4THxqmPZHriCI3THHs6nG0egHnxU7QeCFkvkO62zDyr+ESKY/APLg==" saltValue="wk9kxxyleKD8d61FYT8rF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BW16" workbookViewId="0">
      <selection activeCell="AD10" sqref="AD10:AK10"/>
    </sheetView>
  </sheetViews>
  <sheetFormatPr defaultColWidth="0" defaultRowHeight="11.25" customHeight="1" zeroHeight="1"/>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c r="B5" s="609" t="s">
        <v>215</v>
      </c>
      <c r="C5" s="610"/>
      <c r="D5" s="610"/>
      <c r="E5" s="610"/>
      <c r="F5" s="610"/>
      <c r="G5" s="610"/>
      <c r="H5" s="610"/>
      <c r="I5" s="610"/>
      <c r="J5" s="610"/>
      <c r="K5" s="610"/>
      <c r="L5" s="610"/>
      <c r="M5" s="610"/>
      <c r="N5" s="610"/>
      <c r="O5" s="610"/>
      <c r="P5" s="610"/>
      <c r="Q5" s="611"/>
      <c r="R5" s="612">
        <v>13933527</v>
      </c>
      <c r="S5" s="613"/>
      <c r="T5" s="613"/>
      <c r="U5" s="613"/>
      <c r="V5" s="613"/>
      <c r="W5" s="613"/>
      <c r="X5" s="613"/>
      <c r="Y5" s="614"/>
      <c r="Z5" s="615">
        <v>45.6</v>
      </c>
      <c r="AA5" s="615"/>
      <c r="AB5" s="615"/>
      <c r="AC5" s="615"/>
      <c r="AD5" s="616">
        <v>13201306</v>
      </c>
      <c r="AE5" s="616"/>
      <c r="AF5" s="616"/>
      <c r="AG5" s="616"/>
      <c r="AH5" s="616"/>
      <c r="AI5" s="616"/>
      <c r="AJ5" s="616"/>
      <c r="AK5" s="616"/>
      <c r="AL5" s="617">
        <v>77.5</v>
      </c>
      <c r="AM5" s="618"/>
      <c r="AN5" s="618"/>
      <c r="AO5" s="619"/>
      <c r="AP5" s="609" t="s">
        <v>216</v>
      </c>
      <c r="AQ5" s="610"/>
      <c r="AR5" s="610"/>
      <c r="AS5" s="610"/>
      <c r="AT5" s="610"/>
      <c r="AU5" s="610"/>
      <c r="AV5" s="610"/>
      <c r="AW5" s="610"/>
      <c r="AX5" s="610"/>
      <c r="AY5" s="610"/>
      <c r="AZ5" s="610"/>
      <c r="BA5" s="610"/>
      <c r="BB5" s="610"/>
      <c r="BC5" s="610"/>
      <c r="BD5" s="610"/>
      <c r="BE5" s="610"/>
      <c r="BF5" s="611"/>
      <c r="BG5" s="623">
        <v>13201306</v>
      </c>
      <c r="BH5" s="624"/>
      <c r="BI5" s="624"/>
      <c r="BJ5" s="624"/>
      <c r="BK5" s="624"/>
      <c r="BL5" s="624"/>
      <c r="BM5" s="624"/>
      <c r="BN5" s="625"/>
      <c r="BO5" s="626">
        <v>94.7</v>
      </c>
      <c r="BP5" s="626"/>
      <c r="BQ5" s="626"/>
      <c r="BR5" s="626"/>
      <c r="BS5" s="627">
        <v>322228</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c r="B6" s="620" t="s">
        <v>220</v>
      </c>
      <c r="C6" s="621"/>
      <c r="D6" s="621"/>
      <c r="E6" s="621"/>
      <c r="F6" s="621"/>
      <c r="G6" s="621"/>
      <c r="H6" s="621"/>
      <c r="I6" s="621"/>
      <c r="J6" s="621"/>
      <c r="K6" s="621"/>
      <c r="L6" s="621"/>
      <c r="M6" s="621"/>
      <c r="N6" s="621"/>
      <c r="O6" s="621"/>
      <c r="P6" s="621"/>
      <c r="Q6" s="622"/>
      <c r="R6" s="623">
        <v>192197</v>
      </c>
      <c r="S6" s="624"/>
      <c r="T6" s="624"/>
      <c r="U6" s="624"/>
      <c r="V6" s="624"/>
      <c r="W6" s="624"/>
      <c r="X6" s="624"/>
      <c r="Y6" s="625"/>
      <c r="Z6" s="626">
        <v>0.6</v>
      </c>
      <c r="AA6" s="626"/>
      <c r="AB6" s="626"/>
      <c r="AC6" s="626"/>
      <c r="AD6" s="627">
        <v>192197</v>
      </c>
      <c r="AE6" s="627"/>
      <c r="AF6" s="627"/>
      <c r="AG6" s="627"/>
      <c r="AH6" s="627"/>
      <c r="AI6" s="627"/>
      <c r="AJ6" s="627"/>
      <c r="AK6" s="627"/>
      <c r="AL6" s="628">
        <v>1.1000000000000001</v>
      </c>
      <c r="AM6" s="629"/>
      <c r="AN6" s="629"/>
      <c r="AO6" s="630"/>
      <c r="AP6" s="620" t="s">
        <v>221</v>
      </c>
      <c r="AQ6" s="621"/>
      <c r="AR6" s="621"/>
      <c r="AS6" s="621"/>
      <c r="AT6" s="621"/>
      <c r="AU6" s="621"/>
      <c r="AV6" s="621"/>
      <c r="AW6" s="621"/>
      <c r="AX6" s="621"/>
      <c r="AY6" s="621"/>
      <c r="AZ6" s="621"/>
      <c r="BA6" s="621"/>
      <c r="BB6" s="621"/>
      <c r="BC6" s="621"/>
      <c r="BD6" s="621"/>
      <c r="BE6" s="621"/>
      <c r="BF6" s="622"/>
      <c r="BG6" s="623">
        <v>13201306</v>
      </c>
      <c r="BH6" s="624"/>
      <c r="BI6" s="624"/>
      <c r="BJ6" s="624"/>
      <c r="BK6" s="624"/>
      <c r="BL6" s="624"/>
      <c r="BM6" s="624"/>
      <c r="BN6" s="625"/>
      <c r="BO6" s="626">
        <v>94.7</v>
      </c>
      <c r="BP6" s="626"/>
      <c r="BQ6" s="626"/>
      <c r="BR6" s="626"/>
      <c r="BS6" s="627">
        <v>322228</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175349</v>
      </c>
      <c r="CS6" s="624"/>
      <c r="CT6" s="624"/>
      <c r="CU6" s="624"/>
      <c r="CV6" s="624"/>
      <c r="CW6" s="624"/>
      <c r="CX6" s="624"/>
      <c r="CY6" s="625"/>
      <c r="CZ6" s="617">
        <v>0.6</v>
      </c>
      <c r="DA6" s="618"/>
      <c r="DB6" s="618"/>
      <c r="DC6" s="634"/>
      <c r="DD6" s="632" t="s">
        <v>122</v>
      </c>
      <c r="DE6" s="624"/>
      <c r="DF6" s="624"/>
      <c r="DG6" s="624"/>
      <c r="DH6" s="624"/>
      <c r="DI6" s="624"/>
      <c r="DJ6" s="624"/>
      <c r="DK6" s="624"/>
      <c r="DL6" s="624"/>
      <c r="DM6" s="624"/>
      <c r="DN6" s="624"/>
      <c r="DO6" s="624"/>
      <c r="DP6" s="625"/>
      <c r="DQ6" s="632">
        <v>175349</v>
      </c>
      <c r="DR6" s="624"/>
      <c r="DS6" s="624"/>
      <c r="DT6" s="624"/>
      <c r="DU6" s="624"/>
      <c r="DV6" s="624"/>
      <c r="DW6" s="624"/>
      <c r="DX6" s="624"/>
      <c r="DY6" s="624"/>
      <c r="DZ6" s="624"/>
      <c r="EA6" s="624"/>
      <c r="EB6" s="624"/>
      <c r="EC6" s="633"/>
    </row>
    <row r="7" spans="2:143" ht="11.25" customHeight="1">
      <c r="B7" s="620" t="s">
        <v>223</v>
      </c>
      <c r="C7" s="621"/>
      <c r="D7" s="621"/>
      <c r="E7" s="621"/>
      <c r="F7" s="621"/>
      <c r="G7" s="621"/>
      <c r="H7" s="621"/>
      <c r="I7" s="621"/>
      <c r="J7" s="621"/>
      <c r="K7" s="621"/>
      <c r="L7" s="621"/>
      <c r="M7" s="621"/>
      <c r="N7" s="621"/>
      <c r="O7" s="621"/>
      <c r="P7" s="621"/>
      <c r="Q7" s="622"/>
      <c r="R7" s="623">
        <v>6634</v>
      </c>
      <c r="S7" s="624"/>
      <c r="T7" s="624"/>
      <c r="U7" s="624"/>
      <c r="V7" s="624"/>
      <c r="W7" s="624"/>
      <c r="X7" s="624"/>
      <c r="Y7" s="625"/>
      <c r="Z7" s="626">
        <v>0</v>
      </c>
      <c r="AA7" s="626"/>
      <c r="AB7" s="626"/>
      <c r="AC7" s="626"/>
      <c r="AD7" s="627">
        <v>6634</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5882912</v>
      </c>
      <c r="BH7" s="624"/>
      <c r="BI7" s="624"/>
      <c r="BJ7" s="624"/>
      <c r="BK7" s="624"/>
      <c r="BL7" s="624"/>
      <c r="BM7" s="624"/>
      <c r="BN7" s="625"/>
      <c r="BO7" s="626">
        <v>42.2</v>
      </c>
      <c r="BP7" s="626"/>
      <c r="BQ7" s="626"/>
      <c r="BR7" s="626"/>
      <c r="BS7" s="627">
        <v>322228</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3047715</v>
      </c>
      <c r="CS7" s="624"/>
      <c r="CT7" s="624"/>
      <c r="CU7" s="624"/>
      <c r="CV7" s="624"/>
      <c r="CW7" s="624"/>
      <c r="CX7" s="624"/>
      <c r="CY7" s="625"/>
      <c r="CZ7" s="626">
        <v>10.3</v>
      </c>
      <c r="DA7" s="626"/>
      <c r="DB7" s="626"/>
      <c r="DC7" s="626"/>
      <c r="DD7" s="632">
        <v>40761</v>
      </c>
      <c r="DE7" s="624"/>
      <c r="DF7" s="624"/>
      <c r="DG7" s="624"/>
      <c r="DH7" s="624"/>
      <c r="DI7" s="624"/>
      <c r="DJ7" s="624"/>
      <c r="DK7" s="624"/>
      <c r="DL7" s="624"/>
      <c r="DM7" s="624"/>
      <c r="DN7" s="624"/>
      <c r="DO7" s="624"/>
      <c r="DP7" s="625"/>
      <c r="DQ7" s="632">
        <v>2499402</v>
      </c>
      <c r="DR7" s="624"/>
      <c r="DS7" s="624"/>
      <c r="DT7" s="624"/>
      <c r="DU7" s="624"/>
      <c r="DV7" s="624"/>
      <c r="DW7" s="624"/>
      <c r="DX7" s="624"/>
      <c r="DY7" s="624"/>
      <c r="DZ7" s="624"/>
      <c r="EA7" s="624"/>
      <c r="EB7" s="624"/>
      <c r="EC7" s="633"/>
    </row>
    <row r="8" spans="2:143" ht="11.25" customHeight="1">
      <c r="B8" s="620" t="s">
        <v>226</v>
      </c>
      <c r="C8" s="621"/>
      <c r="D8" s="621"/>
      <c r="E8" s="621"/>
      <c r="F8" s="621"/>
      <c r="G8" s="621"/>
      <c r="H8" s="621"/>
      <c r="I8" s="621"/>
      <c r="J8" s="621"/>
      <c r="K8" s="621"/>
      <c r="L8" s="621"/>
      <c r="M8" s="621"/>
      <c r="N8" s="621"/>
      <c r="O8" s="621"/>
      <c r="P8" s="621"/>
      <c r="Q8" s="622"/>
      <c r="R8" s="623">
        <v>115465</v>
      </c>
      <c r="S8" s="624"/>
      <c r="T8" s="624"/>
      <c r="U8" s="624"/>
      <c r="V8" s="624"/>
      <c r="W8" s="624"/>
      <c r="X8" s="624"/>
      <c r="Y8" s="625"/>
      <c r="Z8" s="626">
        <v>0.4</v>
      </c>
      <c r="AA8" s="626"/>
      <c r="AB8" s="626"/>
      <c r="AC8" s="626"/>
      <c r="AD8" s="627">
        <v>115465</v>
      </c>
      <c r="AE8" s="627"/>
      <c r="AF8" s="627"/>
      <c r="AG8" s="627"/>
      <c r="AH8" s="627"/>
      <c r="AI8" s="627"/>
      <c r="AJ8" s="627"/>
      <c r="AK8" s="627"/>
      <c r="AL8" s="628">
        <v>0.7</v>
      </c>
      <c r="AM8" s="629"/>
      <c r="AN8" s="629"/>
      <c r="AO8" s="630"/>
      <c r="AP8" s="620" t="s">
        <v>227</v>
      </c>
      <c r="AQ8" s="621"/>
      <c r="AR8" s="621"/>
      <c r="AS8" s="621"/>
      <c r="AT8" s="621"/>
      <c r="AU8" s="621"/>
      <c r="AV8" s="621"/>
      <c r="AW8" s="621"/>
      <c r="AX8" s="621"/>
      <c r="AY8" s="621"/>
      <c r="AZ8" s="621"/>
      <c r="BA8" s="621"/>
      <c r="BB8" s="621"/>
      <c r="BC8" s="621"/>
      <c r="BD8" s="621"/>
      <c r="BE8" s="621"/>
      <c r="BF8" s="622"/>
      <c r="BG8" s="623">
        <v>115128</v>
      </c>
      <c r="BH8" s="624"/>
      <c r="BI8" s="624"/>
      <c r="BJ8" s="624"/>
      <c r="BK8" s="624"/>
      <c r="BL8" s="624"/>
      <c r="BM8" s="624"/>
      <c r="BN8" s="625"/>
      <c r="BO8" s="626">
        <v>0.8</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12640734</v>
      </c>
      <c r="CS8" s="624"/>
      <c r="CT8" s="624"/>
      <c r="CU8" s="624"/>
      <c r="CV8" s="624"/>
      <c r="CW8" s="624"/>
      <c r="CX8" s="624"/>
      <c r="CY8" s="625"/>
      <c r="CZ8" s="626">
        <v>42.7</v>
      </c>
      <c r="DA8" s="626"/>
      <c r="DB8" s="626"/>
      <c r="DC8" s="626"/>
      <c r="DD8" s="632">
        <v>82684</v>
      </c>
      <c r="DE8" s="624"/>
      <c r="DF8" s="624"/>
      <c r="DG8" s="624"/>
      <c r="DH8" s="624"/>
      <c r="DI8" s="624"/>
      <c r="DJ8" s="624"/>
      <c r="DK8" s="624"/>
      <c r="DL8" s="624"/>
      <c r="DM8" s="624"/>
      <c r="DN8" s="624"/>
      <c r="DO8" s="624"/>
      <c r="DP8" s="625"/>
      <c r="DQ8" s="632">
        <v>6328526</v>
      </c>
      <c r="DR8" s="624"/>
      <c r="DS8" s="624"/>
      <c r="DT8" s="624"/>
      <c r="DU8" s="624"/>
      <c r="DV8" s="624"/>
      <c r="DW8" s="624"/>
      <c r="DX8" s="624"/>
      <c r="DY8" s="624"/>
      <c r="DZ8" s="624"/>
      <c r="EA8" s="624"/>
      <c r="EB8" s="624"/>
      <c r="EC8" s="633"/>
    </row>
    <row r="9" spans="2:143" ht="11.25" customHeight="1">
      <c r="B9" s="620" t="s">
        <v>229</v>
      </c>
      <c r="C9" s="621"/>
      <c r="D9" s="621"/>
      <c r="E9" s="621"/>
      <c r="F9" s="621"/>
      <c r="G9" s="621"/>
      <c r="H9" s="621"/>
      <c r="I9" s="621"/>
      <c r="J9" s="621"/>
      <c r="K9" s="621"/>
      <c r="L9" s="621"/>
      <c r="M9" s="621"/>
      <c r="N9" s="621"/>
      <c r="O9" s="621"/>
      <c r="P9" s="621"/>
      <c r="Q9" s="622"/>
      <c r="R9" s="623">
        <v>142915</v>
      </c>
      <c r="S9" s="624"/>
      <c r="T9" s="624"/>
      <c r="U9" s="624"/>
      <c r="V9" s="624"/>
      <c r="W9" s="624"/>
      <c r="X9" s="624"/>
      <c r="Y9" s="625"/>
      <c r="Z9" s="626">
        <v>0.5</v>
      </c>
      <c r="AA9" s="626"/>
      <c r="AB9" s="626"/>
      <c r="AC9" s="626"/>
      <c r="AD9" s="627">
        <v>142915</v>
      </c>
      <c r="AE9" s="627"/>
      <c r="AF9" s="627"/>
      <c r="AG9" s="627"/>
      <c r="AH9" s="627"/>
      <c r="AI9" s="627"/>
      <c r="AJ9" s="627"/>
      <c r="AK9" s="627"/>
      <c r="AL9" s="628">
        <v>0.8</v>
      </c>
      <c r="AM9" s="629"/>
      <c r="AN9" s="629"/>
      <c r="AO9" s="630"/>
      <c r="AP9" s="620" t="s">
        <v>230</v>
      </c>
      <c r="AQ9" s="621"/>
      <c r="AR9" s="621"/>
      <c r="AS9" s="621"/>
      <c r="AT9" s="621"/>
      <c r="AU9" s="621"/>
      <c r="AV9" s="621"/>
      <c r="AW9" s="621"/>
      <c r="AX9" s="621"/>
      <c r="AY9" s="621"/>
      <c r="AZ9" s="621"/>
      <c r="BA9" s="621"/>
      <c r="BB9" s="621"/>
      <c r="BC9" s="621"/>
      <c r="BD9" s="621"/>
      <c r="BE9" s="621"/>
      <c r="BF9" s="622"/>
      <c r="BG9" s="623">
        <v>4267143</v>
      </c>
      <c r="BH9" s="624"/>
      <c r="BI9" s="624"/>
      <c r="BJ9" s="624"/>
      <c r="BK9" s="624"/>
      <c r="BL9" s="624"/>
      <c r="BM9" s="624"/>
      <c r="BN9" s="625"/>
      <c r="BO9" s="626">
        <v>30.6</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2515568</v>
      </c>
      <c r="CS9" s="624"/>
      <c r="CT9" s="624"/>
      <c r="CU9" s="624"/>
      <c r="CV9" s="624"/>
      <c r="CW9" s="624"/>
      <c r="CX9" s="624"/>
      <c r="CY9" s="625"/>
      <c r="CZ9" s="626">
        <v>8.5</v>
      </c>
      <c r="DA9" s="626"/>
      <c r="DB9" s="626"/>
      <c r="DC9" s="626"/>
      <c r="DD9" s="632">
        <v>285312</v>
      </c>
      <c r="DE9" s="624"/>
      <c r="DF9" s="624"/>
      <c r="DG9" s="624"/>
      <c r="DH9" s="624"/>
      <c r="DI9" s="624"/>
      <c r="DJ9" s="624"/>
      <c r="DK9" s="624"/>
      <c r="DL9" s="624"/>
      <c r="DM9" s="624"/>
      <c r="DN9" s="624"/>
      <c r="DO9" s="624"/>
      <c r="DP9" s="625"/>
      <c r="DQ9" s="632">
        <v>1911925</v>
      </c>
      <c r="DR9" s="624"/>
      <c r="DS9" s="624"/>
      <c r="DT9" s="624"/>
      <c r="DU9" s="624"/>
      <c r="DV9" s="624"/>
      <c r="DW9" s="624"/>
      <c r="DX9" s="624"/>
      <c r="DY9" s="624"/>
      <c r="DZ9" s="624"/>
      <c r="EA9" s="624"/>
      <c r="EB9" s="624"/>
      <c r="EC9" s="633"/>
    </row>
    <row r="10" spans="2:143" ht="11.25" customHeight="1">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286204</v>
      </c>
      <c r="BH10" s="624"/>
      <c r="BI10" s="624"/>
      <c r="BJ10" s="624"/>
      <c r="BK10" s="624"/>
      <c r="BL10" s="624"/>
      <c r="BM10" s="624"/>
      <c r="BN10" s="625"/>
      <c r="BO10" s="626">
        <v>2.1</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43402</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43019</v>
      </c>
      <c r="DR10" s="624"/>
      <c r="DS10" s="624"/>
      <c r="DT10" s="624"/>
      <c r="DU10" s="624"/>
      <c r="DV10" s="624"/>
      <c r="DW10" s="624"/>
      <c r="DX10" s="624"/>
      <c r="DY10" s="624"/>
      <c r="DZ10" s="624"/>
      <c r="EA10" s="624"/>
      <c r="EB10" s="624"/>
      <c r="EC10" s="633"/>
    </row>
    <row r="11" spans="2:143" ht="11.25" customHeight="1">
      <c r="B11" s="620" t="s">
        <v>235</v>
      </c>
      <c r="C11" s="621"/>
      <c r="D11" s="621"/>
      <c r="E11" s="621"/>
      <c r="F11" s="621"/>
      <c r="G11" s="621"/>
      <c r="H11" s="621"/>
      <c r="I11" s="621"/>
      <c r="J11" s="621"/>
      <c r="K11" s="621"/>
      <c r="L11" s="621"/>
      <c r="M11" s="621"/>
      <c r="N11" s="621"/>
      <c r="O11" s="621"/>
      <c r="P11" s="621"/>
      <c r="Q11" s="622"/>
      <c r="R11" s="623">
        <v>1764469</v>
      </c>
      <c r="S11" s="624"/>
      <c r="T11" s="624"/>
      <c r="U11" s="624"/>
      <c r="V11" s="624"/>
      <c r="W11" s="624"/>
      <c r="X11" s="624"/>
      <c r="Y11" s="625"/>
      <c r="Z11" s="628">
        <v>5.8</v>
      </c>
      <c r="AA11" s="629"/>
      <c r="AB11" s="629"/>
      <c r="AC11" s="635"/>
      <c r="AD11" s="632">
        <v>1764469</v>
      </c>
      <c r="AE11" s="624"/>
      <c r="AF11" s="624"/>
      <c r="AG11" s="624"/>
      <c r="AH11" s="624"/>
      <c r="AI11" s="624"/>
      <c r="AJ11" s="624"/>
      <c r="AK11" s="625"/>
      <c r="AL11" s="628">
        <v>10.4</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1214437</v>
      </c>
      <c r="BH11" s="624"/>
      <c r="BI11" s="624"/>
      <c r="BJ11" s="624"/>
      <c r="BK11" s="624"/>
      <c r="BL11" s="624"/>
      <c r="BM11" s="624"/>
      <c r="BN11" s="625"/>
      <c r="BO11" s="626">
        <v>8.6999999999999993</v>
      </c>
      <c r="BP11" s="626"/>
      <c r="BQ11" s="626"/>
      <c r="BR11" s="626"/>
      <c r="BS11" s="627">
        <v>322228</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381969</v>
      </c>
      <c r="CS11" s="624"/>
      <c r="CT11" s="624"/>
      <c r="CU11" s="624"/>
      <c r="CV11" s="624"/>
      <c r="CW11" s="624"/>
      <c r="CX11" s="624"/>
      <c r="CY11" s="625"/>
      <c r="CZ11" s="626">
        <v>1.3</v>
      </c>
      <c r="DA11" s="626"/>
      <c r="DB11" s="626"/>
      <c r="DC11" s="626"/>
      <c r="DD11" s="632">
        <v>79705</v>
      </c>
      <c r="DE11" s="624"/>
      <c r="DF11" s="624"/>
      <c r="DG11" s="624"/>
      <c r="DH11" s="624"/>
      <c r="DI11" s="624"/>
      <c r="DJ11" s="624"/>
      <c r="DK11" s="624"/>
      <c r="DL11" s="624"/>
      <c r="DM11" s="624"/>
      <c r="DN11" s="624"/>
      <c r="DO11" s="624"/>
      <c r="DP11" s="625"/>
      <c r="DQ11" s="632">
        <v>249728</v>
      </c>
      <c r="DR11" s="624"/>
      <c r="DS11" s="624"/>
      <c r="DT11" s="624"/>
      <c r="DU11" s="624"/>
      <c r="DV11" s="624"/>
      <c r="DW11" s="624"/>
      <c r="DX11" s="624"/>
      <c r="DY11" s="624"/>
      <c r="DZ11" s="624"/>
      <c r="EA11" s="624"/>
      <c r="EB11" s="624"/>
      <c r="EC11" s="633"/>
    </row>
    <row r="12" spans="2:143" ht="11.25" customHeight="1">
      <c r="B12" s="620" t="s">
        <v>238</v>
      </c>
      <c r="C12" s="621"/>
      <c r="D12" s="621"/>
      <c r="E12" s="621"/>
      <c r="F12" s="621"/>
      <c r="G12" s="621"/>
      <c r="H12" s="621"/>
      <c r="I12" s="621"/>
      <c r="J12" s="621"/>
      <c r="K12" s="621"/>
      <c r="L12" s="621"/>
      <c r="M12" s="621"/>
      <c r="N12" s="621"/>
      <c r="O12" s="621"/>
      <c r="P12" s="621"/>
      <c r="Q12" s="622"/>
      <c r="R12" s="623">
        <v>31535</v>
      </c>
      <c r="S12" s="624"/>
      <c r="T12" s="624"/>
      <c r="U12" s="624"/>
      <c r="V12" s="624"/>
      <c r="W12" s="624"/>
      <c r="X12" s="624"/>
      <c r="Y12" s="625"/>
      <c r="Z12" s="626">
        <v>0.1</v>
      </c>
      <c r="AA12" s="626"/>
      <c r="AB12" s="626"/>
      <c r="AC12" s="626"/>
      <c r="AD12" s="627">
        <v>31535</v>
      </c>
      <c r="AE12" s="627"/>
      <c r="AF12" s="627"/>
      <c r="AG12" s="627"/>
      <c r="AH12" s="627"/>
      <c r="AI12" s="627"/>
      <c r="AJ12" s="627"/>
      <c r="AK12" s="627"/>
      <c r="AL12" s="628">
        <v>0.2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6444005</v>
      </c>
      <c r="BH12" s="624"/>
      <c r="BI12" s="624"/>
      <c r="BJ12" s="624"/>
      <c r="BK12" s="624"/>
      <c r="BL12" s="624"/>
      <c r="BM12" s="624"/>
      <c r="BN12" s="625"/>
      <c r="BO12" s="626">
        <v>46.2</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367885</v>
      </c>
      <c r="CS12" s="624"/>
      <c r="CT12" s="624"/>
      <c r="CU12" s="624"/>
      <c r="CV12" s="624"/>
      <c r="CW12" s="624"/>
      <c r="CX12" s="624"/>
      <c r="CY12" s="625"/>
      <c r="CZ12" s="626">
        <v>1.2</v>
      </c>
      <c r="DA12" s="626"/>
      <c r="DB12" s="626"/>
      <c r="DC12" s="626"/>
      <c r="DD12" s="632" t="s">
        <v>122</v>
      </c>
      <c r="DE12" s="624"/>
      <c r="DF12" s="624"/>
      <c r="DG12" s="624"/>
      <c r="DH12" s="624"/>
      <c r="DI12" s="624"/>
      <c r="DJ12" s="624"/>
      <c r="DK12" s="624"/>
      <c r="DL12" s="624"/>
      <c r="DM12" s="624"/>
      <c r="DN12" s="624"/>
      <c r="DO12" s="624"/>
      <c r="DP12" s="625"/>
      <c r="DQ12" s="632">
        <v>365931</v>
      </c>
      <c r="DR12" s="624"/>
      <c r="DS12" s="624"/>
      <c r="DT12" s="624"/>
      <c r="DU12" s="624"/>
      <c r="DV12" s="624"/>
      <c r="DW12" s="624"/>
      <c r="DX12" s="624"/>
      <c r="DY12" s="624"/>
      <c r="DZ12" s="624"/>
      <c r="EA12" s="624"/>
      <c r="EB12" s="624"/>
      <c r="EC12" s="633"/>
    </row>
    <row r="13" spans="2:143" ht="11.25" customHeight="1">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6429926</v>
      </c>
      <c r="BH13" s="624"/>
      <c r="BI13" s="624"/>
      <c r="BJ13" s="624"/>
      <c r="BK13" s="624"/>
      <c r="BL13" s="624"/>
      <c r="BM13" s="624"/>
      <c r="BN13" s="625"/>
      <c r="BO13" s="626">
        <v>46.1</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2570326</v>
      </c>
      <c r="CS13" s="624"/>
      <c r="CT13" s="624"/>
      <c r="CU13" s="624"/>
      <c r="CV13" s="624"/>
      <c r="CW13" s="624"/>
      <c r="CX13" s="624"/>
      <c r="CY13" s="625"/>
      <c r="CZ13" s="626">
        <v>8.6999999999999993</v>
      </c>
      <c r="DA13" s="626"/>
      <c r="DB13" s="626"/>
      <c r="DC13" s="626"/>
      <c r="DD13" s="632">
        <v>1723532</v>
      </c>
      <c r="DE13" s="624"/>
      <c r="DF13" s="624"/>
      <c r="DG13" s="624"/>
      <c r="DH13" s="624"/>
      <c r="DI13" s="624"/>
      <c r="DJ13" s="624"/>
      <c r="DK13" s="624"/>
      <c r="DL13" s="624"/>
      <c r="DM13" s="624"/>
      <c r="DN13" s="624"/>
      <c r="DO13" s="624"/>
      <c r="DP13" s="625"/>
      <c r="DQ13" s="632">
        <v>977319</v>
      </c>
      <c r="DR13" s="624"/>
      <c r="DS13" s="624"/>
      <c r="DT13" s="624"/>
      <c r="DU13" s="624"/>
      <c r="DV13" s="624"/>
      <c r="DW13" s="624"/>
      <c r="DX13" s="624"/>
      <c r="DY13" s="624"/>
      <c r="DZ13" s="624"/>
      <c r="EA13" s="624"/>
      <c r="EB13" s="624"/>
      <c r="EC13" s="633"/>
    </row>
    <row r="14" spans="2:143" ht="11.25" customHeight="1">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248097</v>
      </c>
      <c r="BH14" s="624"/>
      <c r="BI14" s="624"/>
      <c r="BJ14" s="624"/>
      <c r="BK14" s="624"/>
      <c r="BL14" s="624"/>
      <c r="BM14" s="624"/>
      <c r="BN14" s="625"/>
      <c r="BO14" s="626">
        <v>1.8</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866861</v>
      </c>
      <c r="CS14" s="624"/>
      <c r="CT14" s="624"/>
      <c r="CU14" s="624"/>
      <c r="CV14" s="624"/>
      <c r="CW14" s="624"/>
      <c r="CX14" s="624"/>
      <c r="CY14" s="625"/>
      <c r="CZ14" s="626">
        <v>2.9</v>
      </c>
      <c r="DA14" s="626"/>
      <c r="DB14" s="626"/>
      <c r="DC14" s="626"/>
      <c r="DD14" s="632">
        <v>11055</v>
      </c>
      <c r="DE14" s="624"/>
      <c r="DF14" s="624"/>
      <c r="DG14" s="624"/>
      <c r="DH14" s="624"/>
      <c r="DI14" s="624"/>
      <c r="DJ14" s="624"/>
      <c r="DK14" s="624"/>
      <c r="DL14" s="624"/>
      <c r="DM14" s="624"/>
      <c r="DN14" s="624"/>
      <c r="DO14" s="624"/>
      <c r="DP14" s="625"/>
      <c r="DQ14" s="632">
        <v>858133</v>
      </c>
      <c r="DR14" s="624"/>
      <c r="DS14" s="624"/>
      <c r="DT14" s="624"/>
      <c r="DU14" s="624"/>
      <c r="DV14" s="624"/>
      <c r="DW14" s="624"/>
      <c r="DX14" s="624"/>
      <c r="DY14" s="624"/>
      <c r="DZ14" s="624"/>
      <c r="EA14" s="624"/>
      <c r="EB14" s="624"/>
      <c r="EC14" s="633"/>
    </row>
    <row r="15" spans="2:143" ht="11.25" customHeight="1">
      <c r="B15" s="620" t="s">
        <v>247</v>
      </c>
      <c r="C15" s="621"/>
      <c r="D15" s="621"/>
      <c r="E15" s="621"/>
      <c r="F15" s="621"/>
      <c r="G15" s="621"/>
      <c r="H15" s="621"/>
      <c r="I15" s="621"/>
      <c r="J15" s="621"/>
      <c r="K15" s="621"/>
      <c r="L15" s="621"/>
      <c r="M15" s="621"/>
      <c r="N15" s="621"/>
      <c r="O15" s="621"/>
      <c r="P15" s="621"/>
      <c r="Q15" s="622"/>
      <c r="R15" s="623">
        <v>35955</v>
      </c>
      <c r="S15" s="624"/>
      <c r="T15" s="624"/>
      <c r="U15" s="624"/>
      <c r="V15" s="624"/>
      <c r="W15" s="624"/>
      <c r="X15" s="624"/>
      <c r="Y15" s="625"/>
      <c r="Z15" s="626">
        <v>0.1</v>
      </c>
      <c r="AA15" s="626"/>
      <c r="AB15" s="626"/>
      <c r="AC15" s="626"/>
      <c r="AD15" s="627">
        <v>35955</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626292</v>
      </c>
      <c r="BH15" s="624"/>
      <c r="BI15" s="624"/>
      <c r="BJ15" s="624"/>
      <c r="BK15" s="624"/>
      <c r="BL15" s="624"/>
      <c r="BM15" s="624"/>
      <c r="BN15" s="625"/>
      <c r="BO15" s="626">
        <v>4.5</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3673290</v>
      </c>
      <c r="CS15" s="624"/>
      <c r="CT15" s="624"/>
      <c r="CU15" s="624"/>
      <c r="CV15" s="624"/>
      <c r="CW15" s="624"/>
      <c r="CX15" s="624"/>
      <c r="CY15" s="625"/>
      <c r="CZ15" s="626">
        <v>12.4</v>
      </c>
      <c r="DA15" s="626"/>
      <c r="DB15" s="626"/>
      <c r="DC15" s="626"/>
      <c r="DD15" s="632">
        <v>607119</v>
      </c>
      <c r="DE15" s="624"/>
      <c r="DF15" s="624"/>
      <c r="DG15" s="624"/>
      <c r="DH15" s="624"/>
      <c r="DI15" s="624"/>
      <c r="DJ15" s="624"/>
      <c r="DK15" s="624"/>
      <c r="DL15" s="624"/>
      <c r="DM15" s="624"/>
      <c r="DN15" s="624"/>
      <c r="DO15" s="624"/>
      <c r="DP15" s="625"/>
      <c r="DQ15" s="632">
        <v>2675799</v>
      </c>
      <c r="DR15" s="624"/>
      <c r="DS15" s="624"/>
      <c r="DT15" s="624"/>
      <c r="DU15" s="624"/>
      <c r="DV15" s="624"/>
      <c r="DW15" s="624"/>
      <c r="DX15" s="624"/>
      <c r="DY15" s="624"/>
      <c r="DZ15" s="624"/>
      <c r="EA15" s="624"/>
      <c r="EB15" s="624"/>
      <c r="EC15" s="633"/>
    </row>
    <row r="16" spans="2:143" ht="11.25" customHeight="1">
      <c r="B16" s="620" t="s">
        <v>250</v>
      </c>
      <c r="C16" s="621"/>
      <c r="D16" s="621"/>
      <c r="E16" s="621"/>
      <c r="F16" s="621"/>
      <c r="G16" s="621"/>
      <c r="H16" s="621"/>
      <c r="I16" s="621"/>
      <c r="J16" s="621"/>
      <c r="K16" s="621"/>
      <c r="L16" s="621"/>
      <c r="M16" s="621"/>
      <c r="N16" s="621"/>
      <c r="O16" s="621"/>
      <c r="P16" s="621"/>
      <c r="Q16" s="622"/>
      <c r="R16" s="623">
        <v>233068</v>
      </c>
      <c r="S16" s="624"/>
      <c r="T16" s="624"/>
      <c r="U16" s="624"/>
      <c r="V16" s="624"/>
      <c r="W16" s="624"/>
      <c r="X16" s="624"/>
      <c r="Y16" s="625"/>
      <c r="Z16" s="626">
        <v>0.8</v>
      </c>
      <c r="AA16" s="626"/>
      <c r="AB16" s="626"/>
      <c r="AC16" s="626"/>
      <c r="AD16" s="627">
        <v>233068</v>
      </c>
      <c r="AE16" s="627"/>
      <c r="AF16" s="627"/>
      <c r="AG16" s="627"/>
      <c r="AH16" s="627"/>
      <c r="AI16" s="627"/>
      <c r="AJ16" s="627"/>
      <c r="AK16" s="627"/>
      <c r="AL16" s="628">
        <v>1.4</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c r="B17" s="620" t="s">
        <v>253</v>
      </c>
      <c r="C17" s="621"/>
      <c r="D17" s="621"/>
      <c r="E17" s="621"/>
      <c r="F17" s="621"/>
      <c r="G17" s="621"/>
      <c r="H17" s="621"/>
      <c r="I17" s="621"/>
      <c r="J17" s="621"/>
      <c r="K17" s="621"/>
      <c r="L17" s="621"/>
      <c r="M17" s="621"/>
      <c r="N17" s="621"/>
      <c r="O17" s="621"/>
      <c r="P17" s="621"/>
      <c r="Q17" s="622"/>
      <c r="R17" s="623">
        <v>455241</v>
      </c>
      <c r="S17" s="624"/>
      <c r="T17" s="624"/>
      <c r="U17" s="624"/>
      <c r="V17" s="624"/>
      <c r="W17" s="624"/>
      <c r="X17" s="624"/>
      <c r="Y17" s="625"/>
      <c r="Z17" s="626">
        <v>1.5</v>
      </c>
      <c r="AA17" s="626"/>
      <c r="AB17" s="626"/>
      <c r="AC17" s="626"/>
      <c r="AD17" s="627">
        <v>455241</v>
      </c>
      <c r="AE17" s="627"/>
      <c r="AF17" s="627"/>
      <c r="AG17" s="627"/>
      <c r="AH17" s="627"/>
      <c r="AI17" s="627"/>
      <c r="AJ17" s="627"/>
      <c r="AK17" s="627"/>
      <c r="AL17" s="628">
        <v>2.7</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3334631</v>
      </c>
      <c r="CS17" s="624"/>
      <c r="CT17" s="624"/>
      <c r="CU17" s="624"/>
      <c r="CV17" s="624"/>
      <c r="CW17" s="624"/>
      <c r="CX17" s="624"/>
      <c r="CY17" s="625"/>
      <c r="CZ17" s="626">
        <v>11.3</v>
      </c>
      <c r="DA17" s="626"/>
      <c r="DB17" s="626"/>
      <c r="DC17" s="626"/>
      <c r="DD17" s="632" t="s">
        <v>122</v>
      </c>
      <c r="DE17" s="624"/>
      <c r="DF17" s="624"/>
      <c r="DG17" s="624"/>
      <c r="DH17" s="624"/>
      <c r="DI17" s="624"/>
      <c r="DJ17" s="624"/>
      <c r="DK17" s="624"/>
      <c r="DL17" s="624"/>
      <c r="DM17" s="624"/>
      <c r="DN17" s="624"/>
      <c r="DO17" s="624"/>
      <c r="DP17" s="625"/>
      <c r="DQ17" s="632">
        <v>3270101</v>
      </c>
      <c r="DR17" s="624"/>
      <c r="DS17" s="624"/>
      <c r="DT17" s="624"/>
      <c r="DU17" s="624"/>
      <c r="DV17" s="624"/>
      <c r="DW17" s="624"/>
      <c r="DX17" s="624"/>
      <c r="DY17" s="624"/>
      <c r="DZ17" s="624"/>
      <c r="EA17" s="624"/>
      <c r="EB17" s="624"/>
      <c r="EC17" s="633"/>
    </row>
    <row r="18" spans="2:133" ht="11.25" customHeight="1">
      <c r="B18" s="620" t="s">
        <v>256</v>
      </c>
      <c r="C18" s="621"/>
      <c r="D18" s="621"/>
      <c r="E18" s="621"/>
      <c r="F18" s="621"/>
      <c r="G18" s="621"/>
      <c r="H18" s="621"/>
      <c r="I18" s="621"/>
      <c r="J18" s="621"/>
      <c r="K18" s="621"/>
      <c r="L18" s="621"/>
      <c r="M18" s="621"/>
      <c r="N18" s="621"/>
      <c r="O18" s="621"/>
      <c r="P18" s="621"/>
      <c r="Q18" s="622"/>
      <c r="R18" s="623">
        <v>95931</v>
      </c>
      <c r="S18" s="624"/>
      <c r="T18" s="624"/>
      <c r="U18" s="624"/>
      <c r="V18" s="624"/>
      <c r="W18" s="624"/>
      <c r="X18" s="624"/>
      <c r="Y18" s="625"/>
      <c r="Z18" s="626">
        <v>0.3</v>
      </c>
      <c r="AA18" s="626"/>
      <c r="AB18" s="626"/>
      <c r="AC18" s="626"/>
      <c r="AD18" s="627">
        <v>95931</v>
      </c>
      <c r="AE18" s="627"/>
      <c r="AF18" s="627"/>
      <c r="AG18" s="627"/>
      <c r="AH18" s="627"/>
      <c r="AI18" s="627"/>
      <c r="AJ18" s="627"/>
      <c r="AK18" s="627"/>
      <c r="AL18" s="628">
        <v>0.6</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c r="B19" s="620" t="s">
        <v>259</v>
      </c>
      <c r="C19" s="621"/>
      <c r="D19" s="621"/>
      <c r="E19" s="621"/>
      <c r="F19" s="621"/>
      <c r="G19" s="621"/>
      <c r="H19" s="621"/>
      <c r="I19" s="621"/>
      <c r="J19" s="621"/>
      <c r="K19" s="621"/>
      <c r="L19" s="621"/>
      <c r="M19" s="621"/>
      <c r="N19" s="621"/>
      <c r="O19" s="621"/>
      <c r="P19" s="621"/>
      <c r="Q19" s="622"/>
      <c r="R19" s="623">
        <v>349923</v>
      </c>
      <c r="S19" s="624"/>
      <c r="T19" s="624"/>
      <c r="U19" s="624"/>
      <c r="V19" s="624"/>
      <c r="W19" s="624"/>
      <c r="X19" s="624"/>
      <c r="Y19" s="625"/>
      <c r="Z19" s="626">
        <v>1.1000000000000001</v>
      </c>
      <c r="AA19" s="626"/>
      <c r="AB19" s="626"/>
      <c r="AC19" s="626"/>
      <c r="AD19" s="627">
        <v>349923</v>
      </c>
      <c r="AE19" s="627"/>
      <c r="AF19" s="627"/>
      <c r="AG19" s="627"/>
      <c r="AH19" s="627"/>
      <c r="AI19" s="627"/>
      <c r="AJ19" s="627"/>
      <c r="AK19" s="627"/>
      <c r="AL19" s="628">
        <v>2.1</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732221</v>
      </c>
      <c r="BH19" s="624"/>
      <c r="BI19" s="624"/>
      <c r="BJ19" s="624"/>
      <c r="BK19" s="624"/>
      <c r="BL19" s="624"/>
      <c r="BM19" s="624"/>
      <c r="BN19" s="625"/>
      <c r="BO19" s="626">
        <v>5.3</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c r="B20" s="636" t="s">
        <v>262</v>
      </c>
      <c r="C20" s="637"/>
      <c r="D20" s="637"/>
      <c r="E20" s="637"/>
      <c r="F20" s="637"/>
      <c r="G20" s="637"/>
      <c r="H20" s="637"/>
      <c r="I20" s="637"/>
      <c r="J20" s="637"/>
      <c r="K20" s="637"/>
      <c r="L20" s="637"/>
      <c r="M20" s="637"/>
      <c r="N20" s="637"/>
      <c r="O20" s="637"/>
      <c r="P20" s="637"/>
      <c r="Q20" s="638"/>
      <c r="R20" s="623">
        <v>9387</v>
      </c>
      <c r="S20" s="624"/>
      <c r="T20" s="624"/>
      <c r="U20" s="624"/>
      <c r="V20" s="624"/>
      <c r="W20" s="624"/>
      <c r="X20" s="624"/>
      <c r="Y20" s="625"/>
      <c r="Z20" s="626">
        <v>0</v>
      </c>
      <c r="AA20" s="626"/>
      <c r="AB20" s="626"/>
      <c r="AC20" s="626"/>
      <c r="AD20" s="627">
        <v>9387</v>
      </c>
      <c r="AE20" s="627"/>
      <c r="AF20" s="627"/>
      <c r="AG20" s="627"/>
      <c r="AH20" s="627"/>
      <c r="AI20" s="627"/>
      <c r="AJ20" s="627"/>
      <c r="AK20" s="627"/>
      <c r="AL20" s="628">
        <v>0.1</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732221</v>
      </c>
      <c r="BH20" s="624"/>
      <c r="BI20" s="624"/>
      <c r="BJ20" s="624"/>
      <c r="BK20" s="624"/>
      <c r="BL20" s="624"/>
      <c r="BM20" s="624"/>
      <c r="BN20" s="625"/>
      <c r="BO20" s="626">
        <v>5.3</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29617730</v>
      </c>
      <c r="CS20" s="624"/>
      <c r="CT20" s="624"/>
      <c r="CU20" s="624"/>
      <c r="CV20" s="624"/>
      <c r="CW20" s="624"/>
      <c r="CX20" s="624"/>
      <c r="CY20" s="625"/>
      <c r="CZ20" s="626">
        <v>100</v>
      </c>
      <c r="DA20" s="626"/>
      <c r="DB20" s="626"/>
      <c r="DC20" s="626"/>
      <c r="DD20" s="632">
        <v>2830168</v>
      </c>
      <c r="DE20" s="624"/>
      <c r="DF20" s="624"/>
      <c r="DG20" s="624"/>
      <c r="DH20" s="624"/>
      <c r="DI20" s="624"/>
      <c r="DJ20" s="624"/>
      <c r="DK20" s="624"/>
      <c r="DL20" s="624"/>
      <c r="DM20" s="624"/>
      <c r="DN20" s="624"/>
      <c r="DO20" s="624"/>
      <c r="DP20" s="625"/>
      <c r="DQ20" s="632">
        <v>19355232</v>
      </c>
      <c r="DR20" s="624"/>
      <c r="DS20" s="624"/>
      <c r="DT20" s="624"/>
      <c r="DU20" s="624"/>
      <c r="DV20" s="624"/>
      <c r="DW20" s="624"/>
      <c r="DX20" s="624"/>
      <c r="DY20" s="624"/>
      <c r="DZ20" s="624"/>
      <c r="EA20" s="624"/>
      <c r="EB20" s="624"/>
      <c r="EC20" s="633"/>
    </row>
    <row r="21" spans="2:133" ht="11.25" customHeight="1">
      <c r="B21" s="620" t="s">
        <v>265</v>
      </c>
      <c r="C21" s="621"/>
      <c r="D21" s="621"/>
      <c r="E21" s="621"/>
      <c r="F21" s="621"/>
      <c r="G21" s="621"/>
      <c r="H21" s="621"/>
      <c r="I21" s="621"/>
      <c r="J21" s="621"/>
      <c r="K21" s="621"/>
      <c r="L21" s="621"/>
      <c r="M21" s="621"/>
      <c r="N21" s="621"/>
      <c r="O21" s="621"/>
      <c r="P21" s="621"/>
      <c r="Q21" s="622"/>
      <c r="R21" s="623">
        <v>1080332</v>
      </c>
      <c r="S21" s="624"/>
      <c r="T21" s="624"/>
      <c r="U21" s="624"/>
      <c r="V21" s="624"/>
      <c r="W21" s="624"/>
      <c r="X21" s="624"/>
      <c r="Y21" s="625"/>
      <c r="Z21" s="626">
        <v>3.5</v>
      </c>
      <c r="AA21" s="626"/>
      <c r="AB21" s="626"/>
      <c r="AC21" s="626"/>
      <c r="AD21" s="627">
        <v>726871</v>
      </c>
      <c r="AE21" s="627"/>
      <c r="AF21" s="627"/>
      <c r="AG21" s="627"/>
      <c r="AH21" s="627"/>
      <c r="AI21" s="627"/>
      <c r="AJ21" s="627"/>
      <c r="AK21" s="627"/>
      <c r="AL21" s="628">
        <v>4.3</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c r="B22" s="620" t="s">
        <v>267</v>
      </c>
      <c r="C22" s="621"/>
      <c r="D22" s="621"/>
      <c r="E22" s="621"/>
      <c r="F22" s="621"/>
      <c r="G22" s="621"/>
      <c r="H22" s="621"/>
      <c r="I22" s="621"/>
      <c r="J22" s="621"/>
      <c r="K22" s="621"/>
      <c r="L22" s="621"/>
      <c r="M22" s="621"/>
      <c r="N22" s="621"/>
      <c r="O22" s="621"/>
      <c r="P22" s="621"/>
      <c r="Q22" s="622"/>
      <c r="R22" s="623">
        <v>726871</v>
      </c>
      <c r="S22" s="624"/>
      <c r="T22" s="624"/>
      <c r="U22" s="624"/>
      <c r="V22" s="624"/>
      <c r="W22" s="624"/>
      <c r="X22" s="624"/>
      <c r="Y22" s="625"/>
      <c r="Z22" s="626">
        <v>2.4</v>
      </c>
      <c r="AA22" s="626"/>
      <c r="AB22" s="626"/>
      <c r="AC22" s="626"/>
      <c r="AD22" s="627">
        <v>726871</v>
      </c>
      <c r="AE22" s="627"/>
      <c r="AF22" s="627"/>
      <c r="AG22" s="627"/>
      <c r="AH22" s="627"/>
      <c r="AI22" s="627"/>
      <c r="AJ22" s="627"/>
      <c r="AK22" s="627"/>
      <c r="AL22" s="628">
        <v>4.3</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c r="B23" s="620" t="s">
        <v>270</v>
      </c>
      <c r="C23" s="621"/>
      <c r="D23" s="621"/>
      <c r="E23" s="621"/>
      <c r="F23" s="621"/>
      <c r="G23" s="621"/>
      <c r="H23" s="621"/>
      <c r="I23" s="621"/>
      <c r="J23" s="621"/>
      <c r="K23" s="621"/>
      <c r="L23" s="621"/>
      <c r="M23" s="621"/>
      <c r="N23" s="621"/>
      <c r="O23" s="621"/>
      <c r="P23" s="621"/>
      <c r="Q23" s="622"/>
      <c r="R23" s="623">
        <v>353461</v>
      </c>
      <c r="S23" s="624"/>
      <c r="T23" s="624"/>
      <c r="U23" s="624"/>
      <c r="V23" s="624"/>
      <c r="W23" s="624"/>
      <c r="X23" s="624"/>
      <c r="Y23" s="625"/>
      <c r="Z23" s="626">
        <v>1.2</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732221</v>
      </c>
      <c r="BH23" s="624"/>
      <c r="BI23" s="624"/>
      <c r="BJ23" s="624"/>
      <c r="BK23" s="624"/>
      <c r="BL23" s="624"/>
      <c r="BM23" s="624"/>
      <c r="BN23" s="625"/>
      <c r="BO23" s="626">
        <v>5.3</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2" t="s">
        <v>275</v>
      </c>
      <c r="DM23" s="653"/>
      <c r="DN23" s="653"/>
      <c r="DO23" s="653"/>
      <c r="DP23" s="653"/>
      <c r="DQ23" s="653"/>
      <c r="DR23" s="653"/>
      <c r="DS23" s="653"/>
      <c r="DT23" s="653"/>
      <c r="DU23" s="653"/>
      <c r="DV23" s="654"/>
      <c r="DW23" s="605" t="s">
        <v>276</v>
      </c>
      <c r="DX23" s="606"/>
      <c r="DY23" s="606"/>
      <c r="DZ23" s="606"/>
      <c r="EA23" s="606"/>
      <c r="EB23" s="606"/>
      <c r="EC23" s="607"/>
    </row>
    <row r="24" spans="2:133" ht="11.25" customHeight="1">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17026068</v>
      </c>
      <c r="CS24" s="613"/>
      <c r="CT24" s="613"/>
      <c r="CU24" s="613"/>
      <c r="CV24" s="613"/>
      <c r="CW24" s="613"/>
      <c r="CX24" s="613"/>
      <c r="CY24" s="614"/>
      <c r="CZ24" s="617">
        <v>57.5</v>
      </c>
      <c r="DA24" s="618"/>
      <c r="DB24" s="618"/>
      <c r="DC24" s="634"/>
      <c r="DD24" s="655">
        <v>10952357</v>
      </c>
      <c r="DE24" s="613"/>
      <c r="DF24" s="613"/>
      <c r="DG24" s="613"/>
      <c r="DH24" s="613"/>
      <c r="DI24" s="613"/>
      <c r="DJ24" s="613"/>
      <c r="DK24" s="614"/>
      <c r="DL24" s="655">
        <v>10127877</v>
      </c>
      <c r="DM24" s="613"/>
      <c r="DN24" s="613"/>
      <c r="DO24" s="613"/>
      <c r="DP24" s="613"/>
      <c r="DQ24" s="613"/>
      <c r="DR24" s="613"/>
      <c r="DS24" s="613"/>
      <c r="DT24" s="613"/>
      <c r="DU24" s="613"/>
      <c r="DV24" s="614"/>
      <c r="DW24" s="617">
        <v>59.4</v>
      </c>
      <c r="DX24" s="618"/>
      <c r="DY24" s="618"/>
      <c r="DZ24" s="618"/>
      <c r="EA24" s="618"/>
      <c r="EB24" s="618"/>
      <c r="EC24" s="619"/>
    </row>
    <row r="25" spans="2:133" ht="11.25" customHeight="1">
      <c r="B25" s="620" t="s">
        <v>280</v>
      </c>
      <c r="C25" s="621"/>
      <c r="D25" s="621"/>
      <c r="E25" s="621"/>
      <c r="F25" s="621"/>
      <c r="G25" s="621"/>
      <c r="H25" s="621"/>
      <c r="I25" s="621"/>
      <c r="J25" s="621"/>
      <c r="K25" s="621"/>
      <c r="L25" s="621"/>
      <c r="M25" s="621"/>
      <c r="N25" s="621"/>
      <c r="O25" s="621"/>
      <c r="P25" s="621"/>
      <c r="Q25" s="622"/>
      <c r="R25" s="623">
        <v>17991338</v>
      </c>
      <c r="S25" s="624"/>
      <c r="T25" s="624"/>
      <c r="U25" s="624"/>
      <c r="V25" s="624"/>
      <c r="W25" s="624"/>
      <c r="X25" s="624"/>
      <c r="Y25" s="625"/>
      <c r="Z25" s="626">
        <v>58.9</v>
      </c>
      <c r="AA25" s="626"/>
      <c r="AB25" s="626"/>
      <c r="AC25" s="626"/>
      <c r="AD25" s="627">
        <v>16905656</v>
      </c>
      <c r="AE25" s="627"/>
      <c r="AF25" s="627"/>
      <c r="AG25" s="627"/>
      <c r="AH25" s="627"/>
      <c r="AI25" s="627"/>
      <c r="AJ25" s="627"/>
      <c r="AK25" s="627"/>
      <c r="AL25" s="628">
        <v>99.2</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5239479</v>
      </c>
      <c r="CS25" s="644"/>
      <c r="CT25" s="644"/>
      <c r="CU25" s="644"/>
      <c r="CV25" s="644"/>
      <c r="CW25" s="644"/>
      <c r="CX25" s="644"/>
      <c r="CY25" s="645"/>
      <c r="CZ25" s="628">
        <v>17.7</v>
      </c>
      <c r="DA25" s="656"/>
      <c r="DB25" s="656"/>
      <c r="DC25" s="658"/>
      <c r="DD25" s="632">
        <v>4736500</v>
      </c>
      <c r="DE25" s="644"/>
      <c r="DF25" s="644"/>
      <c r="DG25" s="644"/>
      <c r="DH25" s="644"/>
      <c r="DI25" s="644"/>
      <c r="DJ25" s="644"/>
      <c r="DK25" s="645"/>
      <c r="DL25" s="632">
        <v>4670898</v>
      </c>
      <c r="DM25" s="644"/>
      <c r="DN25" s="644"/>
      <c r="DO25" s="644"/>
      <c r="DP25" s="644"/>
      <c r="DQ25" s="644"/>
      <c r="DR25" s="644"/>
      <c r="DS25" s="644"/>
      <c r="DT25" s="644"/>
      <c r="DU25" s="644"/>
      <c r="DV25" s="645"/>
      <c r="DW25" s="628">
        <v>27.4</v>
      </c>
      <c r="DX25" s="656"/>
      <c r="DY25" s="656"/>
      <c r="DZ25" s="656"/>
      <c r="EA25" s="656"/>
      <c r="EB25" s="656"/>
      <c r="EC25" s="657"/>
    </row>
    <row r="26" spans="2:133" ht="11.25" customHeight="1">
      <c r="B26" s="620" t="s">
        <v>283</v>
      </c>
      <c r="C26" s="621"/>
      <c r="D26" s="621"/>
      <c r="E26" s="621"/>
      <c r="F26" s="621"/>
      <c r="G26" s="621"/>
      <c r="H26" s="621"/>
      <c r="I26" s="621"/>
      <c r="J26" s="621"/>
      <c r="K26" s="621"/>
      <c r="L26" s="621"/>
      <c r="M26" s="621"/>
      <c r="N26" s="621"/>
      <c r="O26" s="621"/>
      <c r="P26" s="621"/>
      <c r="Q26" s="622"/>
      <c r="R26" s="623">
        <v>7219</v>
      </c>
      <c r="S26" s="624"/>
      <c r="T26" s="624"/>
      <c r="U26" s="624"/>
      <c r="V26" s="624"/>
      <c r="W26" s="624"/>
      <c r="X26" s="624"/>
      <c r="Y26" s="625"/>
      <c r="Z26" s="626">
        <v>0</v>
      </c>
      <c r="AA26" s="626"/>
      <c r="AB26" s="626"/>
      <c r="AC26" s="626"/>
      <c r="AD26" s="627">
        <v>7219</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2997466</v>
      </c>
      <c r="CS26" s="624"/>
      <c r="CT26" s="624"/>
      <c r="CU26" s="624"/>
      <c r="CV26" s="624"/>
      <c r="CW26" s="624"/>
      <c r="CX26" s="624"/>
      <c r="CY26" s="625"/>
      <c r="CZ26" s="628">
        <v>10.1</v>
      </c>
      <c r="DA26" s="656"/>
      <c r="DB26" s="656"/>
      <c r="DC26" s="658"/>
      <c r="DD26" s="632">
        <v>2655802</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6"/>
      <c r="DY26" s="656"/>
      <c r="DZ26" s="656"/>
      <c r="EA26" s="656"/>
      <c r="EB26" s="656"/>
      <c r="EC26" s="657"/>
    </row>
    <row r="27" spans="2:133" ht="11.25" customHeight="1">
      <c r="B27" s="620" t="s">
        <v>286</v>
      </c>
      <c r="C27" s="621"/>
      <c r="D27" s="621"/>
      <c r="E27" s="621"/>
      <c r="F27" s="621"/>
      <c r="G27" s="621"/>
      <c r="H27" s="621"/>
      <c r="I27" s="621"/>
      <c r="J27" s="621"/>
      <c r="K27" s="621"/>
      <c r="L27" s="621"/>
      <c r="M27" s="621"/>
      <c r="N27" s="621"/>
      <c r="O27" s="621"/>
      <c r="P27" s="621"/>
      <c r="Q27" s="622"/>
      <c r="R27" s="623">
        <v>583632</v>
      </c>
      <c r="S27" s="624"/>
      <c r="T27" s="624"/>
      <c r="U27" s="624"/>
      <c r="V27" s="624"/>
      <c r="W27" s="624"/>
      <c r="X27" s="624"/>
      <c r="Y27" s="625"/>
      <c r="Z27" s="626">
        <v>1.9</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13933527</v>
      </c>
      <c r="BH27" s="624"/>
      <c r="BI27" s="624"/>
      <c r="BJ27" s="624"/>
      <c r="BK27" s="624"/>
      <c r="BL27" s="624"/>
      <c r="BM27" s="624"/>
      <c r="BN27" s="625"/>
      <c r="BO27" s="626">
        <v>100</v>
      </c>
      <c r="BP27" s="626"/>
      <c r="BQ27" s="626"/>
      <c r="BR27" s="626"/>
      <c r="BS27" s="627">
        <v>322228</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8451958</v>
      </c>
      <c r="CS27" s="644"/>
      <c r="CT27" s="644"/>
      <c r="CU27" s="644"/>
      <c r="CV27" s="644"/>
      <c r="CW27" s="644"/>
      <c r="CX27" s="644"/>
      <c r="CY27" s="645"/>
      <c r="CZ27" s="628">
        <v>28.5</v>
      </c>
      <c r="DA27" s="656"/>
      <c r="DB27" s="656"/>
      <c r="DC27" s="658"/>
      <c r="DD27" s="632">
        <v>2945756</v>
      </c>
      <c r="DE27" s="644"/>
      <c r="DF27" s="644"/>
      <c r="DG27" s="644"/>
      <c r="DH27" s="644"/>
      <c r="DI27" s="644"/>
      <c r="DJ27" s="644"/>
      <c r="DK27" s="645"/>
      <c r="DL27" s="632">
        <v>2186878</v>
      </c>
      <c r="DM27" s="644"/>
      <c r="DN27" s="644"/>
      <c r="DO27" s="644"/>
      <c r="DP27" s="644"/>
      <c r="DQ27" s="644"/>
      <c r="DR27" s="644"/>
      <c r="DS27" s="644"/>
      <c r="DT27" s="644"/>
      <c r="DU27" s="644"/>
      <c r="DV27" s="645"/>
      <c r="DW27" s="628">
        <v>12.8</v>
      </c>
      <c r="DX27" s="656"/>
      <c r="DY27" s="656"/>
      <c r="DZ27" s="656"/>
      <c r="EA27" s="656"/>
      <c r="EB27" s="656"/>
      <c r="EC27" s="657"/>
    </row>
    <row r="28" spans="2:133" ht="11.25" customHeight="1">
      <c r="B28" s="620" t="s">
        <v>289</v>
      </c>
      <c r="C28" s="621"/>
      <c r="D28" s="621"/>
      <c r="E28" s="621"/>
      <c r="F28" s="621"/>
      <c r="G28" s="621"/>
      <c r="H28" s="621"/>
      <c r="I28" s="621"/>
      <c r="J28" s="621"/>
      <c r="K28" s="621"/>
      <c r="L28" s="621"/>
      <c r="M28" s="621"/>
      <c r="N28" s="621"/>
      <c r="O28" s="621"/>
      <c r="P28" s="621"/>
      <c r="Q28" s="622"/>
      <c r="R28" s="623">
        <v>228760</v>
      </c>
      <c r="S28" s="624"/>
      <c r="T28" s="624"/>
      <c r="U28" s="624"/>
      <c r="V28" s="624"/>
      <c r="W28" s="624"/>
      <c r="X28" s="624"/>
      <c r="Y28" s="625"/>
      <c r="Z28" s="626">
        <v>0.7</v>
      </c>
      <c r="AA28" s="626"/>
      <c r="AB28" s="626"/>
      <c r="AC28" s="626"/>
      <c r="AD28" s="627">
        <v>35785</v>
      </c>
      <c r="AE28" s="627"/>
      <c r="AF28" s="627"/>
      <c r="AG28" s="627"/>
      <c r="AH28" s="627"/>
      <c r="AI28" s="627"/>
      <c r="AJ28" s="627"/>
      <c r="AK28" s="627"/>
      <c r="AL28" s="628">
        <v>0.2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3334631</v>
      </c>
      <c r="CS28" s="624"/>
      <c r="CT28" s="624"/>
      <c r="CU28" s="624"/>
      <c r="CV28" s="624"/>
      <c r="CW28" s="624"/>
      <c r="CX28" s="624"/>
      <c r="CY28" s="625"/>
      <c r="CZ28" s="628">
        <v>11.3</v>
      </c>
      <c r="DA28" s="656"/>
      <c r="DB28" s="656"/>
      <c r="DC28" s="658"/>
      <c r="DD28" s="632">
        <v>3270101</v>
      </c>
      <c r="DE28" s="624"/>
      <c r="DF28" s="624"/>
      <c r="DG28" s="624"/>
      <c r="DH28" s="624"/>
      <c r="DI28" s="624"/>
      <c r="DJ28" s="624"/>
      <c r="DK28" s="625"/>
      <c r="DL28" s="632">
        <v>3270101</v>
      </c>
      <c r="DM28" s="624"/>
      <c r="DN28" s="624"/>
      <c r="DO28" s="624"/>
      <c r="DP28" s="624"/>
      <c r="DQ28" s="624"/>
      <c r="DR28" s="624"/>
      <c r="DS28" s="624"/>
      <c r="DT28" s="624"/>
      <c r="DU28" s="624"/>
      <c r="DV28" s="625"/>
      <c r="DW28" s="628">
        <v>19.2</v>
      </c>
      <c r="DX28" s="656"/>
      <c r="DY28" s="656"/>
      <c r="DZ28" s="656"/>
      <c r="EA28" s="656"/>
      <c r="EB28" s="656"/>
      <c r="EC28" s="657"/>
    </row>
    <row r="29" spans="2:133" ht="11.25" customHeight="1">
      <c r="B29" s="620" t="s">
        <v>291</v>
      </c>
      <c r="C29" s="621"/>
      <c r="D29" s="621"/>
      <c r="E29" s="621"/>
      <c r="F29" s="621"/>
      <c r="G29" s="621"/>
      <c r="H29" s="621"/>
      <c r="I29" s="621"/>
      <c r="J29" s="621"/>
      <c r="K29" s="621"/>
      <c r="L29" s="621"/>
      <c r="M29" s="621"/>
      <c r="N29" s="621"/>
      <c r="O29" s="621"/>
      <c r="P29" s="621"/>
      <c r="Q29" s="622"/>
      <c r="R29" s="623">
        <v>316334</v>
      </c>
      <c r="S29" s="624"/>
      <c r="T29" s="624"/>
      <c r="U29" s="624"/>
      <c r="V29" s="624"/>
      <c r="W29" s="624"/>
      <c r="X29" s="624"/>
      <c r="Y29" s="625"/>
      <c r="Z29" s="626">
        <v>1</v>
      </c>
      <c r="AA29" s="626"/>
      <c r="AB29" s="626"/>
      <c r="AC29" s="626"/>
      <c r="AD29" s="627" t="s">
        <v>122</v>
      </c>
      <c r="AE29" s="627"/>
      <c r="AF29" s="627"/>
      <c r="AG29" s="627"/>
      <c r="AH29" s="627"/>
      <c r="AI29" s="627"/>
      <c r="AJ29" s="627"/>
      <c r="AK29" s="627"/>
      <c r="AL29" s="628" t="s">
        <v>122</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3334631</v>
      </c>
      <c r="CS29" s="644"/>
      <c r="CT29" s="644"/>
      <c r="CU29" s="644"/>
      <c r="CV29" s="644"/>
      <c r="CW29" s="644"/>
      <c r="CX29" s="644"/>
      <c r="CY29" s="645"/>
      <c r="CZ29" s="628">
        <v>11.3</v>
      </c>
      <c r="DA29" s="656"/>
      <c r="DB29" s="656"/>
      <c r="DC29" s="658"/>
      <c r="DD29" s="632">
        <v>3270101</v>
      </c>
      <c r="DE29" s="644"/>
      <c r="DF29" s="644"/>
      <c r="DG29" s="644"/>
      <c r="DH29" s="644"/>
      <c r="DI29" s="644"/>
      <c r="DJ29" s="644"/>
      <c r="DK29" s="645"/>
      <c r="DL29" s="632">
        <v>3270101</v>
      </c>
      <c r="DM29" s="644"/>
      <c r="DN29" s="644"/>
      <c r="DO29" s="644"/>
      <c r="DP29" s="644"/>
      <c r="DQ29" s="644"/>
      <c r="DR29" s="644"/>
      <c r="DS29" s="644"/>
      <c r="DT29" s="644"/>
      <c r="DU29" s="644"/>
      <c r="DV29" s="645"/>
      <c r="DW29" s="628">
        <v>19.2</v>
      </c>
      <c r="DX29" s="656"/>
      <c r="DY29" s="656"/>
      <c r="DZ29" s="656"/>
      <c r="EA29" s="656"/>
      <c r="EB29" s="656"/>
      <c r="EC29" s="657"/>
    </row>
    <row r="30" spans="2:133" ht="11.25" customHeight="1">
      <c r="B30" s="620" t="s">
        <v>293</v>
      </c>
      <c r="C30" s="621"/>
      <c r="D30" s="621"/>
      <c r="E30" s="621"/>
      <c r="F30" s="621"/>
      <c r="G30" s="621"/>
      <c r="H30" s="621"/>
      <c r="I30" s="621"/>
      <c r="J30" s="621"/>
      <c r="K30" s="621"/>
      <c r="L30" s="621"/>
      <c r="M30" s="621"/>
      <c r="N30" s="621"/>
      <c r="O30" s="621"/>
      <c r="P30" s="621"/>
      <c r="Q30" s="622"/>
      <c r="R30" s="623">
        <v>5801202</v>
      </c>
      <c r="S30" s="624"/>
      <c r="T30" s="624"/>
      <c r="U30" s="624"/>
      <c r="V30" s="624"/>
      <c r="W30" s="624"/>
      <c r="X30" s="624"/>
      <c r="Y30" s="625"/>
      <c r="Z30" s="626">
        <v>19</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3117214</v>
      </c>
      <c r="CS30" s="624"/>
      <c r="CT30" s="624"/>
      <c r="CU30" s="624"/>
      <c r="CV30" s="624"/>
      <c r="CW30" s="624"/>
      <c r="CX30" s="624"/>
      <c r="CY30" s="625"/>
      <c r="CZ30" s="628">
        <v>10.5</v>
      </c>
      <c r="DA30" s="656"/>
      <c r="DB30" s="656"/>
      <c r="DC30" s="658"/>
      <c r="DD30" s="632">
        <v>3055144</v>
      </c>
      <c r="DE30" s="624"/>
      <c r="DF30" s="624"/>
      <c r="DG30" s="624"/>
      <c r="DH30" s="624"/>
      <c r="DI30" s="624"/>
      <c r="DJ30" s="624"/>
      <c r="DK30" s="625"/>
      <c r="DL30" s="632">
        <v>3055144</v>
      </c>
      <c r="DM30" s="624"/>
      <c r="DN30" s="624"/>
      <c r="DO30" s="624"/>
      <c r="DP30" s="624"/>
      <c r="DQ30" s="624"/>
      <c r="DR30" s="624"/>
      <c r="DS30" s="624"/>
      <c r="DT30" s="624"/>
      <c r="DU30" s="624"/>
      <c r="DV30" s="625"/>
      <c r="DW30" s="628">
        <v>17.899999999999999</v>
      </c>
      <c r="DX30" s="656"/>
      <c r="DY30" s="656"/>
      <c r="DZ30" s="656"/>
      <c r="EA30" s="656"/>
      <c r="EB30" s="656"/>
      <c r="EC30" s="657"/>
    </row>
    <row r="31" spans="2:133" ht="11.25" customHeight="1">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99.5</v>
      </c>
      <c r="BH31" s="667"/>
      <c r="BI31" s="667"/>
      <c r="BJ31" s="667"/>
      <c r="BK31" s="667"/>
      <c r="BL31" s="667"/>
      <c r="BM31" s="618">
        <v>98.9</v>
      </c>
      <c r="BN31" s="667"/>
      <c r="BO31" s="667"/>
      <c r="BP31" s="667"/>
      <c r="BQ31" s="668"/>
      <c r="BR31" s="670">
        <v>99.5</v>
      </c>
      <c r="BS31" s="667"/>
      <c r="BT31" s="667"/>
      <c r="BU31" s="667"/>
      <c r="BV31" s="667"/>
      <c r="BW31" s="667"/>
      <c r="BX31" s="618">
        <v>98.8</v>
      </c>
      <c r="BY31" s="667"/>
      <c r="BZ31" s="667"/>
      <c r="CA31" s="667"/>
      <c r="CB31" s="668"/>
      <c r="CD31" s="663"/>
      <c r="CE31" s="664"/>
      <c r="CF31" s="620" t="s">
        <v>300</v>
      </c>
      <c r="CG31" s="621"/>
      <c r="CH31" s="621"/>
      <c r="CI31" s="621"/>
      <c r="CJ31" s="621"/>
      <c r="CK31" s="621"/>
      <c r="CL31" s="621"/>
      <c r="CM31" s="621"/>
      <c r="CN31" s="621"/>
      <c r="CO31" s="621"/>
      <c r="CP31" s="621"/>
      <c r="CQ31" s="622"/>
      <c r="CR31" s="623">
        <v>217417</v>
      </c>
      <c r="CS31" s="644"/>
      <c r="CT31" s="644"/>
      <c r="CU31" s="644"/>
      <c r="CV31" s="644"/>
      <c r="CW31" s="644"/>
      <c r="CX31" s="644"/>
      <c r="CY31" s="645"/>
      <c r="CZ31" s="628">
        <v>0.7</v>
      </c>
      <c r="DA31" s="656"/>
      <c r="DB31" s="656"/>
      <c r="DC31" s="658"/>
      <c r="DD31" s="632">
        <v>214957</v>
      </c>
      <c r="DE31" s="644"/>
      <c r="DF31" s="644"/>
      <c r="DG31" s="644"/>
      <c r="DH31" s="644"/>
      <c r="DI31" s="644"/>
      <c r="DJ31" s="644"/>
      <c r="DK31" s="645"/>
      <c r="DL31" s="632">
        <v>214957</v>
      </c>
      <c r="DM31" s="644"/>
      <c r="DN31" s="644"/>
      <c r="DO31" s="644"/>
      <c r="DP31" s="644"/>
      <c r="DQ31" s="644"/>
      <c r="DR31" s="644"/>
      <c r="DS31" s="644"/>
      <c r="DT31" s="644"/>
      <c r="DU31" s="644"/>
      <c r="DV31" s="645"/>
      <c r="DW31" s="628">
        <v>1.3</v>
      </c>
      <c r="DX31" s="656"/>
      <c r="DY31" s="656"/>
      <c r="DZ31" s="656"/>
      <c r="EA31" s="656"/>
      <c r="EB31" s="656"/>
      <c r="EC31" s="657"/>
    </row>
    <row r="32" spans="2:133" ht="11.25" customHeight="1">
      <c r="B32" s="620" t="s">
        <v>301</v>
      </c>
      <c r="C32" s="621"/>
      <c r="D32" s="621"/>
      <c r="E32" s="621"/>
      <c r="F32" s="621"/>
      <c r="G32" s="621"/>
      <c r="H32" s="621"/>
      <c r="I32" s="621"/>
      <c r="J32" s="621"/>
      <c r="K32" s="621"/>
      <c r="L32" s="621"/>
      <c r="M32" s="621"/>
      <c r="N32" s="621"/>
      <c r="O32" s="621"/>
      <c r="P32" s="621"/>
      <c r="Q32" s="622"/>
      <c r="R32" s="623">
        <v>2128351</v>
      </c>
      <c r="S32" s="624"/>
      <c r="T32" s="624"/>
      <c r="U32" s="624"/>
      <c r="V32" s="624"/>
      <c r="W32" s="624"/>
      <c r="X32" s="624"/>
      <c r="Y32" s="625"/>
      <c r="Z32" s="626">
        <v>7</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99.3</v>
      </c>
      <c r="BH32" s="644"/>
      <c r="BI32" s="644"/>
      <c r="BJ32" s="644"/>
      <c r="BK32" s="644"/>
      <c r="BL32" s="644"/>
      <c r="BM32" s="629">
        <v>98.4</v>
      </c>
      <c r="BN32" s="644"/>
      <c r="BO32" s="644"/>
      <c r="BP32" s="644"/>
      <c r="BQ32" s="669"/>
      <c r="BR32" s="680">
        <v>99.2</v>
      </c>
      <c r="BS32" s="644"/>
      <c r="BT32" s="644"/>
      <c r="BU32" s="644"/>
      <c r="BV32" s="644"/>
      <c r="BW32" s="644"/>
      <c r="BX32" s="629">
        <v>98.2</v>
      </c>
      <c r="BY32" s="644"/>
      <c r="BZ32" s="644"/>
      <c r="CA32" s="644"/>
      <c r="CB32" s="669"/>
      <c r="CD32" s="665"/>
      <c r="CE32" s="666"/>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6"/>
      <c r="DB32" s="656"/>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6"/>
      <c r="DY32" s="656"/>
      <c r="DZ32" s="656"/>
      <c r="EA32" s="656"/>
      <c r="EB32" s="656"/>
      <c r="EC32" s="657"/>
    </row>
    <row r="33" spans="2:133" ht="11.25" customHeight="1">
      <c r="B33" s="620" t="s">
        <v>305</v>
      </c>
      <c r="C33" s="621"/>
      <c r="D33" s="621"/>
      <c r="E33" s="621"/>
      <c r="F33" s="621"/>
      <c r="G33" s="621"/>
      <c r="H33" s="621"/>
      <c r="I33" s="621"/>
      <c r="J33" s="621"/>
      <c r="K33" s="621"/>
      <c r="L33" s="621"/>
      <c r="M33" s="621"/>
      <c r="N33" s="621"/>
      <c r="O33" s="621"/>
      <c r="P33" s="621"/>
      <c r="Q33" s="622"/>
      <c r="R33" s="623">
        <v>292125</v>
      </c>
      <c r="S33" s="624"/>
      <c r="T33" s="624"/>
      <c r="U33" s="624"/>
      <c r="V33" s="624"/>
      <c r="W33" s="624"/>
      <c r="X33" s="624"/>
      <c r="Y33" s="625"/>
      <c r="Z33" s="626">
        <v>1</v>
      </c>
      <c r="AA33" s="626"/>
      <c r="AB33" s="626"/>
      <c r="AC33" s="626"/>
      <c r="AD33" s="627">
        <v>54573</v>
      </c>
      <c r="AE33" s="627"/>
      <c r="AF33" s="627"/>
      <c r="AG33" s="627"/>
      <c r="AH33" s="627"/>
      <c r="AI33" s="627"/>
      <c r="AJ33" s="627"/>
      <c r="AK33" s="627"/>
      <c r="AL33" s="628">
        <v>0.3</v>
      </c>
      <c r="AM33" s="629"/>
      <c r="AN33" s="629"/>
      <c r="AO33" s="630"/>
      <c r="AP33" s="675"/>
      <c r="AQ33" s="676"/>
      <c r="AR33" s="676"/>
      <c r="AS33" s="676"/>
      <c r="AT33" s="679"/>
      <c r="AU33" s="207"/>
      <c r="AV33" s="207"/>
      <c r="AW33" s="207"/>
      <c r="AX33" s="646" t="s">
        <v>306</v>
      </c>
      <c r="AY33" s="647"/>
      <c r="AZ33" s="647"/>
      <c r="BA33" s="647"/>
      <c r="BB33" s="647"/>
      <c r="BC33" s="647"/>
      <c r="BD33" s="647"/>
      <c r="BE33" s="647"/>
      <c r="BF33" s="648"/>
      <c r="BG33" s="681">
        <v>99.7</v>
      </c>
      <c r="BH33" s="682"/>
      <c r="BI33" s="682"/>
      <c r="BJ33" s="682"/>
      <c r="BK33" s="682"/>
      <c r="BL33" s="682"/>
      <c r="BM33" s="683">
        <v>99.4</v>
      </c>
      <c r="BN33" s="682"/>
      <c r="BO33" s="682"/>
      <c r="BP33" s="682"/>
      <c r="BQ33" s="684"/>
      <c r="BR33" s="681">
        <v>99.7</v>
      </c>
      <c r="BS33" s="682"/>
      <c r="BT33" s="682"/>
      <c r="BU33" s="682"/>
      <c r="BV33" s="682"/>
      <c r="BW33" s="682"/>
      <c r="BX33" s="683">
        <v>99.3</v>
      </c>
      <c r="BY33" s="682"/>
      <c r="BZ33" s="682"/>
      <c r="CA33" s="682"/>
      <c r="CB33" s="684"/>
      <c r="CD33" s="620" t="s">
        <v>307</v>
      </c>
      <c r="CE33" s="621"/>
      <c r="CF33" s="621"/>
      <c r="CG33" s="621"/>
      <c r="CH33" s="621"/>
      <c r="CI33" s="621"/>
      <c r="CJ33" s="621"/>
      <c r="CK33" s="621"/>
      <c r="CL33" s="621"/>
      <c r="CM33" s="621"/>
      <c r="CN33" s="621"/>
      <c r="CO33" s="621"/>
      <c r="CP33" s="621"/>
      <c r="CQ33" s="622"/>
      <c r="CR33" s="623">
        <v>9761494</v>
      </c>
      <c r="CS33" s="644"/>
      <c r="CT33" s="644"/>
      <c r="CU33" s="644"/>
      <c r="CV33" s="644"/>
      <c r="CW33" s="644"/>
      <c r="CX33" s="644"/>
      <c r="CY33" s="645"/>
      <c r="CZ33" s="628">
        <v>33</v>
      </c>
      <c r="DA33" s="656"/>
      <c r="DB33" s="656"/>
      <c r="DC33" s="658"/>
      <c r="DD33" s="632">
        <v>7803067</v>
      </c>
      <c r="DE33" s="644"/>
      <c r="DF33" s="644"/>
      <c r="DG33" s="644"/>
      <c r="DH33" s="644"/>
      <c r="DI33" s="644"/>
      <c r="DJ33" s="644"/>
      <c r="DK33" s="645"/>
      <c r="DL33" s="632">
        <v>6048748</v>
      </c>
      <c r="DM33" s="644"/>
      <c r="DN33" s="644"/>
      <c r="DO33" s="644"/>
      <c r="DP33" s="644"/>
      <c r="DQ33" s="644"/>
      <c r="DR33" s="644"/>
      <c r="DS33" s="644"/>
      <c r="DT33" s="644"/>
      <c r="DU33" s="644"/>
      <c r="DV33" s="645"/>
      <c r="DW33" s="628">
        <v>35.5</v>
      </c>
      <c r="DX33" s="656"/>
      <c r="DY33" s="656"/>
      <c r="DZ33" s="656"/>
      <c r="EA33" s="656"/>
      <c r="EB33" s="656"/>
      <c r="EC33" s="657"/>
    </row>
    <row r="34" spans="2:133" ht="11.25" customHeight="1">
      <c r="B34" s="620" t="s">
        <v>308</v>
      </c>
      <c r="C34" s="621"/>
      <c r="D34" s="621"/>
      <c r="E34" s="621"/>
      <c r="F34" s="621"/>
      <c r="G34" s="621"/>
      <c r="H34" s="621"/>
      <c r="I34" s="621"/>
      <c r="J34" s="621"/>
      <c r="K34" s="621"/>
      <c r="L34" s="621"/>
      <c r="M34" s="621"/>
      <c r="N34" s="621"/>
      <c r="O34" s="621"/>
      <c r="P34" s="621"/>
      <c r="Q34" s="622"/>
      <c r="R34" s="623">
        <v>154098</v>
      </c>
      <c r="S34" s="624"/>
      <c r="T34" s="624"/>
      <c r="U34" s="624"/>
      <c r="V34" s="624"/>
      <c r="W34" s="624"/>
      <c r="X34" s="624"/>
      <c r="Y34" s="625"/>
      <c r="Z34" s="626">
        <v>0.5</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4654381</v>
      </c>
      <c r="CS34" s="624"/>
      <c r="CT34" s="624"/>
      <c r="CU34" s="624"/>
      <c r="CV34" s="624"/>
      <c r="CW34" s="624"/>
      <c r="CX34" s="624"/>
      <c r="CY34" s="625"/>
      <c r="CZ34" s="628">
        <v>15.7</v>
      </c>
      <c r="DA34" s="656"/>
      <c r="DB34" s="656"/>
      <c r="DC34" s="658"/>
      <c r="DD34" s="632">
        <v>3374079</v>
      </c>
      <c r="DE34" s="624"/>
      <c r="DF34" s="624"/>
      <c r="DG34" s="624"/>
      <c r="DH34" s="624"/>
      <c r="DI34" s="624"/>
      <c r="DJ34" s="624"/>
      <c r="DK34" s="625"/>
      <c r="DL34" s="632">
        <v>2913573</v>
      </c>
      <c r="DM34" s="624"/>
      <c r="DN34" s="624"/>
      <c r="DO34" s="624"/>
      <c r="DP34" s="624"/>
      <c r="DQ34" s="624"/>
      <c r="DR34" s="624"/>
      <c r="DS34" s="624"/>
      <c r="DT34" s="624"/>
      <c r="DU34" s="624"/>
      <c r="DV34" s="625"/>
      <c r="DW34" s="628">
        <v>17.100000000000001</v>
      </c>
      <c r="DX34" s="656"/>
      <c r="DY34" s="656"/>
      <c r="DZ34" s="656"/>
      <c r="EA34" s="656"/>
      <c r="EB34" s="656"/>
      <c r="EC34" s="657"/>
    </row>
    <row r="35" spans="2:133" ht="11.25" customHeight="1">
      <c r="B35" s="620" t="s">
        <v>310</v>
      </c>
      <c r="C35" s="621"/>
      <c r="D35" s="621"/>
      <c r="E35" s="621"/>
      <c r="F35" s="621"/>
      <c r="G35" s="621"/>
      <c r="H35" s="621"/>
      <c r="I35" s="621"/>
      <c r="J35" s="621"/>
      <c r="K35" s="621"/>
      <c r="L35" s="621"/>
      <c r="M35" s="621"/>
      <c r="N35" s="621"/>
      <c r="O35" s="621"/>
      <c r="P35" s="621"/>
      <c r="Q35" s="622"/>
      <c r="R35" s="623">
        <v>326247</v>
      </c>
      <c r="S35" s="624"/>
      <c r="T35" s="624"/>
      <c r="U35" s="624"/>
      <c r="V35" s="624"/>
      <c r="W35" s="624"/>
      <c r="X35" s="624"/>
      <c r="Y35" s="625"/>
      <c r="Z35" s="626">
        <v>1.1000000000000001</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141273</v>
      </c>
      <c r="CS35" s="644"/>
      <c r="CT35" s="644"/>
      <c r="CU35" s="644"/>
      <c r="CV35" s="644"/>
      <c r="CW35" s="644"/>
      <c r="CX35" s="644"/>
      <c r="CY35" s="645"/>
      <c r="CZ35" s="628">
        <v>0.5</v>
      </c>
      <c r="DA35" s="656"/>
      <c r="DB35" s="656"/>
      <c r="DC35" s="658"/>
      <c r="DD35" s="632">
        <v>139061</v>
      </c>
      <c r="DE35" s="644"/>
      <c r="DF35" s="644"/>
      <c r="DG35" s="644"/>
      <c r="DH35" s="644"/>
      <c r="DI35" s="644"/>
      <c r="DJ35" s="644"/>
      <c r="DK35" s="645"/>
      <c r="DL35" s="632">
        <v>139061</v>
      </c>
      <c r="DM35" s="644"/>
      <c r="DN35" s="644"/>
      <c r="DO35" s="644"/>
      <c r="DP35" s="644"/>
      <c r="DQ35" s="644"/>
      <c r="DR35" s="644"/>
      <c r="DS35" s="644"/>
      <c r="DT35" s="644"/>
      <c r="DU35" s="644"/>
      <c r="DV35" s="645"/>
      <c r="DW35" s="628">
        <v>0.8</v>
      </c>
      <c r="DX35" s="656"/>
      <c r="DY35" s="656"/>
      <c r="DZ35" s="656"/>
      <c r="EA35" s="656"/>
      <c r="EB35" s="656"/>
      <c r="EC35" s="657"/>
    </row>
    <row r="36" spans="2:133" ht="11.25" customHeight="1">
      <c r="B36" s="620" t="s">
        <v>314</v>
      </c>
      <c r="C36" s="621"/>
      <c r="D36" s="621"/>
      <c r="E36" s="621"/>
      <c r="F36" s="621"/>
      <c r="G36" s="621"/>
      <c r="H36" s="621"/>
      <c r="I36" s="621"/>
      <c r="J36" s="621"/>
      <c r="K36" s="621"/>
      <c r="L36" s="621"/>
      <c r="M36" s="621"/>
      <c r="N36" s="621"/>
      <c r="O36" s="621"/>
      <c r="P36" s="621"/>
      <c r="Q36" s="622"/>
      <c r="R36" s="623">
        <v>816010</v>
      </c>
      <c r="S36" s="624"/>
      <c r="T36" s="624"/>
      <c r="U36" s="624"/>
      <c r="V36" s="624"/>
      <c r="W36" s="624"/>
      <c r="X36" s="624"/>
      <c r="Y36" s="625"/>
      <c r="Z36" s="626">
        <v>2.7</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2264970</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307471</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2524782</v>
      </c>
      <c r="CS36" s="624"/>
      <c r="CT36" s="624"/>
      <c r="CU36" s="624"/>
      <c r="CV36" s="624"/>
      <c r="CW36" s="624"/>
      <c r="CX36" s="624"/>
      <c r="CY36" s="625"/>
      <c r="CZ36" s="628">
        <v>8.5</v>
      </c>
      <c r="DA36" s="656"/>
      <c r="DB36" s="656"/>
      <c r="DC36" s="658"/>
      <c r="DD36" s="632">
        <v>2300460</v>
      </c>
      <c r="DE36" s="624"/>
      <c r="DF36" s="624"/>
      <c r="DG36" s="624"/>
      <c r="DH36" s="624"/>
      <c r="DI36" s="624"/>
      <c r="DJ36" s="624"/>
      <c r="DK36" s="625"/>
      <c r="DL36" s="632">
        <v>1608189</v>
      </c>
      <c r="DM36" s="624"/>
      <c r="DN36" s="624"/>
      <c r="DO36" s="624"/>
      <c r="DP36" s="624"/>
      <c r="DQ36" s="624"/>
      <c r="DR36" s="624"/>
      <c r="DS36" s="624"/>
      <c r="DT36" s="624"/>
      <c r="DU36" s="624"/>
      <c r="DV36" s="625"/>
      <c r="DW36" s="628">
        <v>9.4</v>
      </c>
      <c r="DX36" s="656"/>
      <c r="DY36" s="656"/>
      <c r="DZ36" s="656"/>
      <c r="EA36" s="656"/>
      <c r="EB36" s="656"/>
      <c r="EC36" s="657"/>
    </row>
    <row r="37" spans="2:133" ht="11.25" customHeight="1">
      <c r="B37" s="620" t="s">
        <v>318</v>
      </c>
      <c r="C37" s="621"/>
      <c r="D37" s="621"/>
      <c r="E37" s="621"/>
      <c r="F37" s="621"/>
      <c r="G37" s="621"/>
      <c r="H37" s="621"/>
      <c r="I37" s="621"/>
      <c r="J37" s="621"/>
      <c r="K37" s="621"/>
      <c r="L37" s="621"/>
      <c r="M37" s="621"/>
      <c r="N37" s="621"/>
      <c r="O37" s="621"/>
      <c r="P37" s="621"/>
      <c r="Q37" s="622"/>
      <c r="R37" s="623">
        <v>365356</v>
      </c>
      <c r="S37" s="624"/>
      <c r="T37" s="624"/>
      <c r="U37" s="624"/>
      <c r="V37" s="624"/>
      <c r="W37" s="624"/>
      <c r="X37" s="624"/>
      <c r="Y37" s="625"/>
      <c r="Z37" s="626">
        <v>1.2</v>
      </c>
      <c r="AA37" s="626"/>
      <c r="AB37" s="626"/>
      <c r="AC37" s="626"/>
      <c r="AD37" s="627">
        <v>31914</v>
      </c>
      <c r="AE37" s="627"/>
      <c r="AF37" s="627"/>
      <c r="AG37" s="627"/>
      <c r="AH37" s="627"/>
      <c r="AI37" s="627"/>
      <c r="AJ37" s="627"/>
      <c r="AK37" s="627"/>
      <c r="AL37" s="628">
        <v>0.2</v>
      </c>
      <c r="AM37" s="629"/>
      <c r="AN37" s="629"/>
      <c r="AO37" s="630"/>
      <c r="AQ37" s="686" t="s">
        <v>319</v>
      </c>
      <c r="AR37" s="687"/>
      <c r="AS37" s="687"/>
      <c r="AT37" s="687"/>
      <c r="AU37" s="687"/>
      <c r="AV37" s="687"/>
      <c r="AW37" s="687"/>
      <c r="AX37" s="687"/>
      <c r="AY37" s="688"/>
      <c r="AZ37" s="623">
        <v>469812</v>
      </c>
      <c r="BA37" s="624"/>
      <c r="BB37" s="624"/>
      <c r="BC37" s="624"/>
      <c r="BD37" s="644"/>
      <c r="BE37" s="644"/>
      <c r="BF37" s="669"/>
      <c r="BG37" s="620" t="s">
        <v>320</v>
      </c>
      <c r="BH37" s="621"/>
      <c r="BI37" s="621"/>
      <c r="BJ37" s="621"/>
      <c r="BK37" s="621"/>
      <c r="BL37" s="621"/>
      <c r="BM37" s="621"/>
      <c r="BN37" s="621"/>
      <c r="BO37" s="621"/>
      <c r="BP37" s="621"/>
      <c r="BQ37" s="621"/>
      <c r="BR37" s="621"/>
      <c r="BS37" s="621"/>
      <c r="BT37" s="621"/>
      <c r="BU37" s="622"/>
      <c r="BV37" s="623">
        <v>293321</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931305</v>
      </c>
      <c r="CS37" s="644"/>
      <c r="CT37" s="644"/>
      <c r="CU37" s="644"/>
      <c r="CV37" s="644"/>
      <c r="CW37" s="644"/>
      <c r="CX37" s="644"/>
      <c r="CY37" s="645"/>
      <c r="CZ37" s="628">
        <v>3.1</v>
      </c>
      <c r="DA37" s="656"/>
      <c r="DB37" s="656"/>
      <c r="DC37" s="658"/>
      <c r="DD37" s="632">
        <v>898205</v>
      </c>
      <c r="DE37" s="644"/>
      <c r="DF37" s="644"/>
      <c r="DG37" s="644"/>
      <c r="DH37" s="644"/>
      <c r="DI37" s="644"/>
      <c r="DJ37" s="644"/>
      <c r="DK37" s="645"/>
      <c r="DL37" s="632">
        <v>864014</v>
      </c>
      <c r="DM37" s="644"/>
      <c r="DN37" s="644"/>
      <c r="DO37" s="644"/>
      <c r="DP37" s="644"/>
      <c r="DQ37" s="644"/>
      <c r="DR37" s="644"/>
      <c r="DS37" s="644"/>
      <c r="DT37" s="644"/>
      <c r="DU37" s="644"/>
      <c r="DV37" s="645"/>
      <c r="DW37" s="628">
        <v>5.0999999999999996</v>
      </c>
      <c r="DX37" s="656"/>
      <c r="DY37" s="656"/>
      <c r="DZ37" s="656"/>
      <c r="EA37" s="656"/>
      <c r="EB37" s="656"/>
      <c r="EC37" s="657"/>
    </row>
    <row r="38" spans="2:133" ht="11.25" customHeight="1">
      <c r="B38" s="620" t="s">
        <v>322</v>
      </c>
      <c r="C38" s="621"/>
      <c r="D38" s="621"/>
      <c r="E38" s="621"/>
      <c r="F38" s="621"/>
      <c r="G38" s="621"/>
      <c r="H38" s="621"/>
      <c r="I38" s="621"/>
      <c r="J38" s="621"/>
      <c r="K38" s="621"/>
      <c r="L38" s="621"/>
      <c r="M38" s="621"/>
      <c r="N38" s="621"/>
      <c r="O38" s="621"/>
      <c r="P38" s="621"/>
      <c r="Q38" s="622"/>
      <c r="R38" s="623">
        <v>1529196</v>
      </c>
      <c r="S38" s="624"/>
      <c r="T38" s="624"/>
      <c r="U38" s="624"/>
      <c r="V38" s="624"/>
      <c r="W38" s="624"/>
      <c r="X38" s="624"/>
      <c r="Y38" s="625"/>
      <c r="Z38" s="626">
        <v>5</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16502</v>
      </c>
      <c r="BA38" s="624"/>
      <c r="BB38" s="624"/>
      <c r="BC38" s="624"/>
      <c r="BD38" s="644"/>
      <c r="BE38" s="644"/>
      <c r="BF38" s="669"/>
      <c r="BG38" s="620" t="s">
        <v>324</v>
      </c>
      <c r="BH38" s="621"/>
      <c r="BI38" s="621"/>
      <c r="BJ38" s="621"/>
      <c r="BK38" s="621"/>
      <c r="BL38" s="621"/>
      <c r="BM38" s="621"/>
      <c r="BN38" s="621"/>
      <c r="BO38" s="621"/>
      <c r="BP38" s="621"/>
      <c r="BQ38" s="621"/>
      <c r="BR38" s="621"/>
      <c r="BS38" s="621"/>
      <c r="BT38" s="621"/>
      <c r="BU38" s="622"/>
      <c r="BV38" s="623">
        <v>6296</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1803700</v>
      </c>
      <c r="CS38" s="624"/>
      <c r="CT38" s="624"/>
      <c r="CU38" s="624"/>
      <c r="CV38" s="624"/>
      <c r="CW38" s="624"/>
      <c r="CX38" s="624"/>
      <c r="CY38" s="625"/>
      <c r="CZ38" s="628">
        <v>6.1</v>
      </c>
      <c r="DA38" s="656"/>
      <c r="DB38" s="656"/>
      <c r="DC38" s="658"/>
      <c r="DD38" s="632">
        <v>1486642</v>
      </c>
      <c r="DE38" s="624"/>
      <c r="DF38" s="624"/>
      <c r="DG38" s="624"/>
      <c r="DH38" s="624"/>
      <c r="DI38" s="624"/>
      <c r="DJ38" s="624"/>
      <c r="DK38" s="625"/>
      <c r="DL38" s="632">
        <v>1387925</v>
      </c>
      <c r="DM38" s="624"/>
      <c r="DN38" s="624"/>
      <c r="DO38" s="624"/>
      <c r="DP38" s="624"/>
      <c r="DQ38" s="624"/>
      <c r="DR38" s="624"/>
      <c r="DS38" s="624"/>
      <c r="DT38" s="624"/>
      <c r="DU38" s="624"/>
      <c r="DV38" s="625"/>
      <c r="DW38" s="628">
        <v>8.1</v>
      </c>
      <c r="DX38" s="656"/>
      <c r="DY38" s="656"/>
      <c r="DZ38" s="656"/>
      <c r="EA38" s="656"/>
      <c r="EB38" s="656"/>
      <c r="EC38" s="657"/>
    </row>
    <row r="39" spans="2:133" ht="11.25" customHeight="1">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930</v>
      </c>
      <c r="BA39" s="624"/>
      <c r="BB39" s="624"/>
      <c r="BC39" s="624"/>
      <c r="BD39" s="644"/>
      <c r="BE39" s="644"/>
      <c r="BF39" s="669"/>
      <c r="BG39" s="620" t="s">
        <v>328</v>
      </c>
      <c r="BH39" s="621"/>
      <c r="BI39" s="621"/>
      <c r="BJ39" s="621"/>
      <c r="BK39" s="621"/>
      <c r="BL39" s="621"/>
      <c r="BM39" s="621"/>
      <c r="BN39" s="621"/>
      <c r="BO39" s="621"/>
      <c r="BP39" s="621"/>
      <c r="BQ39" s="621"/>
      <c r="BR39" s="621"/>
      <c r="BS39" s="621"/>
      <c r="BT39" s="621"/>
      <c r="BU39" s="622"/>
      <c r="BV39" s="623">
        <v>9598</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488070</v>
      </c>
      <c r="CS39" s="644"/>
      <c r="CT39" s="644"/>
      <c r="CU39" s="644"/>
      <c r="CV39" s="644"/>
      <c r="CW39" s="644"/>
      <c r="CX39" s="644"/>
      <c r="CY39" s="645"/>
      <c r="CZ39" s="628">
        <v>1.6</v>
      </c>
      <c r="DA39" s="656"/>
      <c r="DB39" s="656"/>
      <c r="DC39" s="658"/>
      <c r="DD39" s="632">
        <v>359037</v>
      </c>
      <c r="DE39" s="644"/>
      <c r="DF39" s="644"/>
      <c r="DG39" s="644"/>
      <c r="DH39" s="644"/>
      <c r="DI39" s="644"/>
      <c r="DJ39" s="644"/>
      <c r="DK39" s="645"/>
      <c r="DL39" s="632" t="s">
        <v>122</v>
      </c>
      <c r="DM39" s="644"/>
      <c r="DN39" s="644"/>
      <c r="DO39" s="644"/>
      <c r="DP39" s="644"/>
      <c r="DQ39" s="644"/>
      <c r="DR39" s="644"/>
      <c r="DS39" s="644"/>
      <c r="DT39" s="644"/>
      <c r="DU39" s="644"/>
      <c r="DV39" s="645"/>
      <c r="DW39" s="628" t="s">
        <v>122</v>
      </c>
      <c r="DX39" s="656"/>
      <c r="DY39" s="656"/>
      <c r="DZ39" s="656"/>
      <c r="EA39" s="656"/>
      <c r="EB39" s="656"/>
      <c r="EC39" s="657"/>
    </row>
    <row r="40" spans="2:133" ht="11.25" customHeight="1">
      <c r="B40" s="620" t="s">
        <v>330</v>
      </c>
      <c r="C40" s="621"/>
      <c r="D40" s="621"/>
      <c r="E40" s="621"/>
      <c r="F40" s="621"/>
      <c r="G40" s="621"/>
      <c r="H40" s="621"/>
      <c r="I40" s="621"/>
      <c r="J40" s="621"/>
      <c r="K40" s="621"/>
      <c r="L40" s="621"/>
      <c r="M40" s="621"/>
      <c r="N40" s="621"/>
      <c r="O40" s="621"/>
      <c r="P40" s="621"/>
      <c r="Q40" s="622"/>
      <c r="R40" s="623">
        <v>27574</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44"/>
      <c r="BE40" s="644"/>
      <c r="BF40" s="669"/>
      <c r="BG40" s="673" t="s">
        <v>332</v>
      </c>
      <c r="BH40" s="674"/>
      <c r="BI40" s="674"/>
      <c r="BJ40" s="674"/>
      <c r="BK40" s="674"/>
      <c r="BL40" s="211"/>
      <c r="BM40" s="621" t="s">
        <v>333</v>
      </c>
      <c r="BN40" s="621"/>
      <c r="BO40" s="621"/>
      <c r="BP40" s="621"/>
      <c r="BQ40" s="621"/>
      <c r="BR40" s="621"/>
      <c r="BS40" s="621"/>
      <c r="BT40" s="621"/>
      <c r="BU40" s="622"/>
      <c r="BV40" s="623">
        <v>115</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149288</v>
      </c>
      <c r="CS40" s="624"/>
      <c r="CT40" s="624"/>
      <c r="CU40" s="624"/>
      <c r="CV40" s="624"/>
      <c r="CW40" s="624"/>
      <c r="CX40" s="624"/>
      <c r="CY40" s="625"/>
      <c r="CZ40" s="628">
        <v>0.5</v>
      </c>
      <c r="DA40" s="656"/>
      <c r="DB40" s="656"/>
      <c r="DC40" s="658"/>
      <c r="DD40" s="632">
        <v>143788</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6"/>
      <c r="DY40" s="656"/>
      <c r="DZ40" s="656"/>
      <c r="EA40" s="656"/>
      <c r="EB40" s="656"/>
      <c r="EC40" s="657"/>
    </row>
    <row r="41" spans="2:133" ht="11.25" customHeight="1">
      <c r="B41" s="646" t="s">
        <v>335</v>
      </c>
      <c r="C41" s="647"/>
      <c r="D41" s="647"/>
      <c r="E41" s="647"/>
      <c r="F41" s="647"/>
      <c r="G41" s="647"/>
      <c r="H41" s="647"/>
      <c r="I41" s="647"/>
      <c r="J41" s="647"/>
      <c r="K41" s="647"/>
      <c r="L41" s="647"/>
      <c r="M41" s="647"/>
      <c r="N41" s="647"/>
      <c r="O41" s="647"/>
      <c r="P41" s="647"/>
      <c r="Q41" s="648"/>
      <c r="R41" s="695">
        <v>30539868</v>
      </c>
      <c r="S41" s="696"/>
      <c r="T41" s="696"/>
      <c r="U41" s="696"/>
      <c r="V41" s="696"/>
      <c r="W41" s="696"/>
      <c r="X41" s="696"/>
      <c r="Y41" s="700"/>
      <c r="Z41" s="701">
        <v>100</v>
      </c>
      <c r="AA41" s="701"/>
      <c r="AB41" s="701"/>
      <c r="AC41" s="701"/>
      <c r="AD41" s="702">
        <v>17035147</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400023</v>
      </c>
      <c r="BA41" s="624"/>
      <c r="BB41" s="624"/>
      <c r="BC41" s="624"/>
      <c r="BD41" s="644"/>
      <c r="BE41" s="644"/>
      <c r="BF41" s="669"/>
      <c r="BG41" s="673"/>
      <c r="BH41" s="674"/>
      <c r="BI41" s="674"/>
      <c r="BJ41" s="674"/>
      <c r="BK41" s="674"/>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44"/>
      <c r="CT41" s="644"/>
      <c r="CU41" s="644"/>
      <c r="CV41" s="644"/>
      <c r="CW41" s="644"/>
      <c r="CX41" s="644"/>
      <c r="CY41" s="645"/>
      <c r="CZ41" s="628" t="s">
        <v>122</v>
      </c>
      <c r="DA41" s="656"/>
      <c r="DB41" s="656"/>
      <c r="DC41" s="658"/>
      <c r="DD41" s="632" t="s">
        <v>122</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c r="AQ42" s="692" t="s">
        <v>339</v>
      </c>
      <c r="AR42" s="693"/>
      <c r="AS42" s="693"/>
      <c r="AT42" s="693"/>
      <c r="AU42" s="693"/>
      <c r="AV42" s="693"/>
      <c r="AW42" s="693"/>
      <c r="AX42" s="693"/>
      <c r="AY42" s="694"/>
      <c r="AZ42" s="695">
        <v>1377703</v>
      </c>
      <c r="BA42" s="696"/>
      <c r="BB42" s="696"/>
      <c r="BC42" s="696"/>
      <c r="BD42" s="682"/>
      <c r="BE42" s="682"/>
      <c r="BF42" s="684"/>
      <c r="BG42" s="675"/>
      <c r="BH42" s="676"/>
      <c r="BI42" s="676"/>
      <c r="BJ42" s="676"/>
      <c r="BK42" s="676"/>
      <c r="BL42" s="212"/>
      <c r="BM42" s="647" t="s">
        <v>340</v>
      </c>
      <c r="BN42" s="647"/>
      <c r="BO42" s="647"/>
      <c r="BP42" s="647"/>
      <c r="BQ42" s="647"/>
      <c r="BR42" s="647"/>
      <c r="BS42" s="647"/>
      <c r="BT42" s="647"/>
      <c r="BU42" s="648"/>
      <c r="BV42" s="695">
        <v>383</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2830168</v>
      </c>
      <c r="CS42" s="644"/>
      <c r="CT42" s="644"/>
      <c r="CU42" s="644"/>
      <c r="CV42" s="644"/>
      <c r="CW42" s="644"/>
      <c r="CX42" s="644"/>
      <c r="CY42" s="645"/>
      <c r="CZ42" s="628">
        <v>9.6</v>
      </c>
      <c r="DA42" s="656"/>
      <c r="DB42" s="656"/>
      <c r="DC42" s="658"/>
      <c r="DD42" s="632">
        <v>599808</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c r="B43" s="202" t="s">
        <v>342</v>
      </c>
      <c r="CD43" s="620" t="s">
        <v>343</v>
      </c>
      <c r="CE43" s="621"/>
      <c r="CF43" s="621"/>
      <c r="CG43" s="621"/>
      <c r="CH43" s="621"/>
      <c r="CI43" s="621"/>
      <c r="CJ43" s="621"/>
      <c r="CK43" s="621"/>
      <c r="CL43" s="621"/>
      <c r="CM43" s="621"/>
      <c r="CN43" s="621"/>
      <c r="CO43" s="621"/>
      <c r="CP43" s="621"/>
      <c r="CQ43" s="622"/>
      <c r="CR43" s="623">
        <v>162085</v>
      </c>
      <c r="CS43" s="644"/>
      <c r="CT43" s="644"/>
      <c r="CU43" s="644"/>
      <c r="CV43" s="644"/>
      <c r="CW43" s="644"/>
      <c r="CX43" s="644"/>
      <c r="CY43" s="645"/>
      <c r="CZ43" s="628">
        <v>0.5</v>
      </c>
      <c r="DA43" s="656"/>
      <c r="DB43" s="656"/>
      <c r="DC43" s="658"/>
      <c r="DD43" s="632">
        <v>162085</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2830168</v>
      </c>
      <c r="CS44" s="624"/>
      <c r="CT44" s="624"/>
      <c r="CU44" s="624"/>
      <c r="CV44" s="624"/>
      <c r="CW44" s="624"/>
      <c r="CX44" s="624"/>
      <c r="CY44" s="625"/>
      <c r="CZ44" s="628">
        <v>9.6</v>
      </c>
      <c r="DA44" s="629"/>
      <c r="DB44" s="629"/>
      <c r="DC44" s="635"/>
      <c r="DD44" s="632">
        <v>599808</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1369002</v>
      </c>
      <c r="CS45" s="644"/>
      <c r="CT45" s="644"/>
      <c r="CU45" s="644"/>
      <c r="CV45" s="644"/>
      <c r="CW45" s="644"/>
      <c r="CX45" s="644"/>
      <c r="CY45" s="645"/>
      <c r="CZ45" s="628">
        <v>4.5999999999999996</v>
      </c>
      <c r="DA45" s="656"/>
      <c r="DB45" s="656"/>
      <c r="DC45" s="658"/>
      <c r="DD45" s="632">
        <v>113078</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c r="B46" s="213"/>
      <c r="CD46" s="663"/>
      <c r="CE46" s="664"/>
      <c r="CF46" s="620" t="s">
        <v>348</v>
      </c>
      <c r="CG46" s="621"/>
      <c r="CH46" s="621"/>
      <c r="CI46" s="621"/>
      <c r="CJ46" s="621"/>
      <c r="CK46" s="621"/>
      <c r="CL46" s="621"/>
      <c r="CM46" s="621"/>
      <c r="CN46" s="621"/>
      <c r="CO46" s="621"/>
      <c r="CP46" s="621"/>
      <c r="CQ46" s="622"/>
      <c r="CR46" s="623">
        <v>1276856</v>
      </c>
      <c r="CS46" s="624"/>
      <c r="CT46" s="624"/>
      <c r="CU46" s="624"/>
      <c r="CV46" s="624"/>
      <c r="CW46" s="624"/>
      <c r="CX46" s="624"/>
      <c r="CY46" s="625"/>
      <c r="CZ46" s="628">
        <v>4.3</v>
      </c>
      <c r="DA46" s="629"/>
      <c r="DB46" s="629"/>
      <c r="DC46" s="635"/>
      <c r="DD46" s="632">
        <v>477142</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c r="B47" s="213"/>
      <c r="CD47" s="663"/>
      <c r="CE47" s="664"/>
      <c r="CF47" s="620" t="s">
        <v>349</v>
      </c>
      <c r="CG47" s="621"/>
      <c r="CH47" s="621"/>
      <c r="CI47" s="621"/>
      <c r="CJ47" s="621"/>
      <c r="CK47" s="621"/>
      <c r="CL47" s="621"/>
      <c r="CM47" s="621"/>
      <c r="CN47" s="621"/>
      <c r="CO47" s="621"/>
      <c r="CP47" s="621"/>
      <c r="CQ47" s="622"/>
      <c r="CR47" s="623" t="s">
        <v>122</v>
      </c>
      <c r="CS47" s="644"/>
      <c r="CT47" s="644"/>
      <c r="CU47" s="644"/>
      <c r="CV47" s="644"/>
      <c r="CW47" s="644"/>
      <c r="CX47" s="644"/>
      <c r="CY47" s="645"/>
      <c r="CZ47" s="628" t="s">
        <v>122</v>
      </c>
      <c r="DA47" s="656"/>
      <c r="DB47" s="656"/>
      <c r="DC47" s="658"/>
      <c r="DD47" s="632" t="s">
        <v>122</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c r="B49" s="213"/>
      <c r="CD49" s="646" t="s">
        <v>351</v>
      </c>
      <c r="CE49" s="647"/>
      <c r="CF49" s="647"/>
      <c r="CG49" s="647"/>
      <c r="CH49" s="647"/>
      <c r="CI49" s="647"/>
      <c r="CJ49" s="647"/>
      <c r="CK49" s="647"/>
      <c r="CL49" s="647"/>
      <c r="CM49" s="647"/>
      <c r="CN49" s="647"/>
      <c r="CO49" s="647"/>
      <c r="CP49" s="647"/>
      <c r="CQ49" s="648"/>
      <c r="CR49" s="695">
        <v>29617730</v>
      </c>
      <c r="CS49" s="682"/>
      <c r="CT49" s="682"/>
      <c r="CU49" s="682"/>
      <c r="CV49" s="682"/>
      <c r="CW49" s="682"/>
      <c r="CX49" s="682"/>
      <c r="CY49" s="711"/>
      <c r="CZ49" s="703">
        <v>100</v>
      </c>
      <c r="DA49" s="712"/>
      <c r="DB49" s="712"/>
      <c r="DC49" s="713"/>
      <c r="DD49" s="714">
        <v>19355232</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NqZPuUAt7A7uAaYUG5xOCn4BDaXiezB9Fc/CSvJ8gHNIw7Bt2Kg8m1taz+KbF4UqPvnL57xpjbDaVtHcpGx+/Q==" saltValue="JCTjQC5ie5s8Elhf6gI9T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9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10" zoomScale="70" zoomScaleNormal="25" zoomScaleSheetLayoutView="70" workbookViewId="0">
      <selection activeCell="AA34" sqref="AA34:AE34"/>
    </sheetView>
  </sheetViews>
  <sheetFormatPr defaultColWidth="0" defaultRowHeight="13.5" zeroHeight="1"/>
  <cols>
    <col min="1" max="130" width="2.75" style="219" customWidth="1"/>
    <col min="131" max="131" width="1.625" style="219" customWidth="1"/>
    <col min="132" max="16384" width="9" style="219" hidden="1"/>
  </cols>
  <sheetData>
    <row r="1" spans="1:131" ht="11.25" customHeight="1" thickBot="1">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c r="A7" s="224">
        <v>1</v>
      </c>
      <c r="B7" s="749" t="s">
        <v>374</v>
      </c>
      <c r="C7" s="750"/>
      <c r="D7" s="750"/>
      <c r="E7" s="750"/>
      <c r="F7" s="750"/>
      <c r="G7" s="750"/>
      <c r="H7" s="750"/>
      <c r="I7" s="750"/>
      <c r="J7" s="750"/>
      <c r="K7" s="750"/>
      <c r="L7" s="750"/>
      <c r="M7" s="750"/>
      <c r="N7" s="750"/>
      <c r="O7" s="750"/>
      <c r="P7" s="751"/>
      <c r="Q7" s="752">
        <v>30636</v>
      </c>
      <c r="R7" s="753"/>
      <c r="S7" s="753"/>
      <c r="T7" s="753"/>
      <c r="U7" s="753"/>
      <c r="V7" s="753">
        <v>29721</v>
      </c>
      <c r="W7" s="753"/>
      <c r="X7" s="753"/>
      <c r="Y7" s="753"/>
      <c r="Z7" s="753"/>
      <c r="AA7" s="753">
        <v>915</v>
      </c>
      <c r="AB7" s="753"/>
      <c r="AC7" s="753"/>
      <c r="AD7" s="753"/>
      <c r="AE7" s="754"/>
      <c r="AF7" s="755">
        <v>830</v>
      </c>
      <c r="AG7" s="756"/>
      <c r="AH7" s="756"/>
      <c r="AI7" s="756"/>
      <c r="AJ7" s="757"/>
      <c r="AK7" s="758">
        <v>326</v>
      </c>
      <c r="AL7" s="759"/>
      <c r="AM7" s="759"/>
      <c r="AN7" s="759"/>
      <c r="AO7" s="759"/>
      <c r="AP7" s="759">
        <v>33240</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557</v>
      </c>
      <c r="BT7" s="747"/>
      <c r="BU7" s="747"/>
      <c r="BV7" s="747"/>
      <c r="BW7" s="747"/>
      <c r="BX7" s="747"/>
      <c r="BY7" s="747"/>
      <c r="BZ7" s="747"/>
      <c r="CA7" s="747"/>
      <c r="CB7" s="747"/>
      <c r="CC7" s="747"/>
      <c r="CD7" s="747"/>
      <c r="CE7" s="747"/>
      <c r="CF7" s="747"/>
      <c r="CG7" s="762"/>
      <c r="CH7" s="743">
        <v>-6</v>
      </c>
      <c r="CI7" s="744"/>
      <c r="CJ7" s="744"/>
      <c r="CK7" s="744"/>
      <c r="CL7" s="745"/>
      <c r="CM7" s="743">
        <v>132</v>
      </c>
      <c r="CN7" s="744"/>
      <c r="CO7" s="744"/>
      <c r="CP7" s="744"/>
      <c r="CQ7" s="745"/>
      <c r="CR7" s="743">
        <v>15</v>
      </c>
      <c r="CS7" s="744"/>
      <c r="CT7" s="744"/>
      <c r="CU7" s="744"/>
      <c r="CV7" s="745"/>
      <c r="CW7" s="743">
        <v>57</v>
      </c>
      <c r="CX7" s="744"/>
      <c r="CY7" s="744"/>
      <c r="CZ7" s="744"/>
      <c r="DA7" s="745"/>
      <c r="DB7" s="743" t="s">
        <v>550</v>
      </c>
      <c r="DC7" s="744"/>
      <c r="DD7" s="744"/>
      <c r="DE7" s="744"/>
      <c r="DF7" s="745"/>
      <c r="DG7" s="743" t="s">
        <v>550</v>
      </c>
      <c r="DH7" s="744"/>
      <c r="DI7" s="744"/>
      <c r="DJ7" s="744"/>
      <c r="DK7" s="745"/>
      <c r="DL7" s="743" t="s">
        <v>550</v>
      </c>
      <c r="DM7" s="744"/>
      <c r="DN7" s="744"/>
      <c r="DO7" s="744"/>
      <c r="DP7" s="745"/>
      <c r="DQ7" s="743" t="s">
        <v>550</v>
      </c>
      <c r="DR7" s="744"/>
      <c r="DS7" s="744"/>
      <c r="DT7" s="744"/>
      <c r="DU7" s="745"/>
      <c r="DV7" s="746"/>
      <c r="DW7" s="747"/>
      <c r="DX7" s="747"/>
      <c r="DY7" s="747"/>
      <c r="DZ7" s="748"/>
      <c r="EA7" s="222"/>
    </row>
    <row r="8" spans="1:131" s="223" customFormat="1" ht="26.25" customHeight="1">
      <c r="A8" s="226">
        <v>2</v>
      </c>
      <c r="B8" s="780" t="s">
        <v>375</v>
      </c>
      <c r="C8" s="781"/>
      <c r="D8" s="781"/>
      <c r="E8" s="781"/>
      <c r="F8" s="781"/>
      <c r="G8" s="781"/>
      <c r="H8" s="781"/>
      <c r="I8" s="781"/>
      <c r="J8" s="781"/>
      <c r="K8" s="781"/>
      <c r="L8" s="781"/>
      <c r="M8" s="781"/>
      <c r="N8" s="781"/>
      <c r="O8" s="781"/>
      <c r="P8" s="782"/>
      <c r="Q8" s="783">
        <v>124</v>
      </c>
      <c r="R8" s="784"/>
      <c r="S8" s="784"/>
      <c r="T8" s="784"/>
      <c r="U8" s="784"/>
      <c r="V8" s="784">
        <v>121</v>
      </c>
      <c r="W8" s="784"/>
      <c r="X8" s="784"/>
      <c r="Y8" s="784"/>
      <c r="Z8" s="784"/>
      <c r="AA8" s="784">
        <v>3</v>
      </c>
      <c r="AB8" s="784"/>
      <c r="AC8" s="784"/>
      <c r="AD8" s="784"/>
      <c r="AE8" s="785"/>
      <c r="AF8" s="786">
        <v>3</v>
      </c>
      <c r="AG8" s="787"/>
      <c r="AH8" s="787"/>
      <c r="AI8" s="787"/>
      <c r="AJ8" s="788"/>
      <c r="AK8" s="769">
        <v>121</v>
      </c>
      <c r="AL8" s="770"/>
      <c r="AM8" s="770"/>
      <c r="AN8" s="770"/>
      <c r="AO8" s="770"/>
      <c r="AP8" s="770">
        <v>351</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558</v>
      </c>
      <c r="BT8" s="774"/>
      <c r="BU8" s="774"/>
      <c r="BV8" s="774"/>
      <c r="BW8" s="774"/>
      <c r="BX8" s="774"/>
      <c r="BY8" s="774"/>
      <c r="BZ8" s="774"/>
      <c r="CA8" s="774"/>
      <c r="CB8" s="774"/>
      <c r="CC8" s="774"/>
      <c r="CD8" s="774"/>
      <c r="CE8" s="774"/>
      <c r="CF8" s="774"/>
      <c r="CG8" s="775"/>
      <c r="CH8" s="776">
        <v>45</v>
      </c>
      <c r="CI8" s="777"/>
      <c r="CJ8" s="777"/>
      <c r="CK8" s="777"/>
      <c r="CL8" s="778"/>
      <c r="CM8" s="776">
        <v>604</v>
      </c>
      <c r="CN8" s="777"/>
      <c r="CO8" s="777"/>
      <c r="CP8" s="777"/>
      <c r="CQ8" s="778"/>
      <c r="CR8" s="776">
        <v>48</v>
      </c>
      <c r="CS8" s="777"/>
      <c r="CT8" s="777"/>
      <c r="CU8" s="777"/>
      <c r="CV8" s="778"/>
      <c r="CW8" s="776">
        <v>0</v>
      </c>
      <c r="CX8" s="777"/>
      <c r="CY8" s="777"/>
      <c r="CZ8" s="777"/>
      <c r="DA8" s="778"/>
      <c r="DB8" s="776" t="s">
        <v>550</v>
      </c>
      <c r="DC8" s="777"/>
      <c r="DD8" s="777"/>
      <c r="DE8" s="777"/>
      <c r="DF8" s="778"/>
      <c r="DG8" s="776" t="s">
        <v>550</v>
      </c>
      <c r="DH8" s="777"/>
      <c r="DI8" s="777"/>
      <c r="DJ8" s="777"/>
      <c r="DK8" s="778"/>
      <c r="DL8" s="776" t="s">
        <v>550</v>
      </c>
      <c r="DM8" s="777"/>
      <c r="DN8" s="777"/>
      <c r="DO8" s="777"/>
      <c r="DP8" s="778"/>
      <c r="DQ8" s="776" t="s">
        <v>550</v>
      </c>
      <c r="DR8" s="777"/>
      <c r="DS8" s="777"/>
      <c r="DT8" s="777"/>
      <c r="DU8" s="778"/>
      <c r="DV8" s="773"/>
      <c r="DW8" s="774"/>
      <c r="DX8" s="774"/>
      <c r="DY8" s="774"/>
      <c r="DZ8" s="779"/>
      <c r="EA8" s="222"/>
    </row>
    <row r="9" spans="1:131" s="223" customFormat="1" ht="26.25" customHeight="1">
      <c r="A9" s="226">
        <v>3</v>
      </c>
      <c r="B9" s="780" t="s">
        <v>376</v>
      </c>
      <c r="C9" s="781"/>
      <c r="D9" s="781"/>
      <c r="E9" s="781"/>
      <c r="F9" s="781"/>
      <c r="G9" s="781"/>
      <c r="H9" s="781"/>
      <c r="I9" s="781"/>
      <c r="J9" s="781"/>
      <c r="K9" s="781"/>
      <c r="L9" s="781"/>
      <c r="M9" s="781"/>
      <c r="N9" s="781"/>
      <c r="O9" s="781"/>
      <c r="P9" s="782"/>
      <c r="Q9" s="783">
        <v>9</v>
      </c>
      <c r="R9" s="784"/>
      <c r="S9" s="784"/>
      <c r="T9" s="784"/>
      <c r="U9" s="784"/>
      <c r="V9" s="784">
        <v>7</v>
      </c>
      <c r="W9" s="784"/>
      <c r="X9" s="784"/>
      <c r="Y9" s="784"/>
      <c r="Z9" s="784"/>
      <c r="AA9" s="784">
        <v>2</v>
      </c>
      <c r="AB9" s="784"/>
      <c r="AC9" s="784"/>
      <c r="AD9" s="784"/>
      <c r="AE9" s="785"/>
      <c r="AF9" s="786">
        <v>2</v>
      </c>
      <c r="AG9" s="787"/>
      <c r="AH9" s="787"/>
      <c r="AI9" s="787"/>
      <c r="AJ9" s="788"/>
      <c r="AK9" s="769" t="s">
        <v>550</v>
      </c>
      <c r="AL9" s="770"/>
      <c r="AM9" s="770"/>
      <c r="AN9" s="770"/>
      <c r="AO9" s="770"/>
      <c r="AP9" s="770" t="s">
        <v>550</v>
      </c>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559</v>
      </c>
      <c r="BT9" s="774"/>
      <c r="BU9" s="774"/>
      <c r="BV9" s="774"/>
      <c r="BW9" s="774"/>
      <c r="BX9" s="774"/>
      <c r="BY9" s="774"/>
      <c r="BZ9" s="774"/>
      <c r="CA9" s="774"/>
      <c r="CB9" s="774"/>
      <c r="CC9" s="774"/>
      <c r="CD9" s="774"/>
      <c r="CE9" s="774"/>
      <c r="CF9" s="774"/>
      <c r="CG9" s="775"/>
      <c r="CH9" s="776">
        <v>10</v>
      </c>
      <c r="CI9" s="777"/>
      <c r="CJ9" s="777"/>
      <c r="CK9" s="777"/>
      <c r="CL9" s="778"/>
      <c r="CM9" s="776">
        <v>77</v>
      </c>
      <c r="CN9" s="777"/>
      <c r="CO9" s="777"/>
      <c r="CP9" s="777"/>
      <c r="CQ9" s="778"/>
      <c r="CR9" s="776">
        <v>1</v>
      </c>
      <c r="CS9" s="777"/>
      <c r="CT9" s="777"/>
      <c r="CU9" s="777"/>
      <c r="CV9" s="778"/>
      <c r="CW9" s="776" t="s">
        <v>550</v>
      </c>
      <c r="CX9" s="777"/>
      <c r="CY9" s="777"/>
      <c r="CZ9" s="777"/>
      <c r="DA9" s="778"/>
      <c r="DB9" s="776" t="s">
        <v>550</v>
      </c>
      <c r="DC9" s="777"/>
      <c r="DD9" s="777"/>
      <c r="DE9" s="777"/>
      <c r="DF9" s="778"/>
      <c r="DG9" s="776" t="s">
        <v>550</v>
      </c>
      <c r="DH9" s="777"/>
      <c r="DI9" s="777"/>
      <c r="DJ9" s="777"/>
      <c r="DK9" s="778"/>
      <c r="DL9" s="776" t="s">
        <v>550</v>
      </c>
      <c r="DM9" s="777"/>
      <c r="DN9" s="777"/>
      <c r="DO9" s="777"/>
      <c r="DP9" s="778"/>
      <c r="DQ9" s="776" t="s">
        <v>550</v>
      </c>
      <c r="DR9" s="777"/>
      <c r="DS9" s="777"/>
      <c r="DT9" s="777"/>
      <c r="DU9" s="778"/>
      <c r="DV9" s="773"/>
      <c r="DW9" s="774"/>
      <c r="DX9" s="774"/>
      <c r="DY9" s="774"/>
      <c r="DZ9" s="779"/>
      <c r="EA9" s="222"/>
    </row>
    <row r="10" spans="1:131" s="223" customFormat="1" ht="26.25" customHeight="1">
      <c r="A10" s="226">
        <v>4</v>
      </c>
      <c r="B10" s="780" t="s">
        <v>377</v>
      </c>
      <c r="C10" s="781"/>
      <c r="D10" s="781"/>
      <c r="E10" s="781"/>
      <c r="F10" s="781"/>
      <c r="G10" s="781"/>
      <c r="H10" s="781"/>
      <c r="I10" s="781"/>
      <c r="J10" s="781"/>
      <c r="K10" s="781"/>
      <c r="L10" s="781"/>
      <c r="M10" s="781"/>
      <c r="N10" s="781"/>
      <c r="O10" s="781"/>
      <c r="P10" s="782"/>
      <c r="Q10" s="783">
        <v>68</v>
      </c>
      <c r="R10" s="784"/>
      <c r="S10" s="784"/>
      <c r="T10" s="784"/>
      <c r="U10" s="784"/>
      <c r="V10" s="784">
        <v>66</v>
      </c>
      <c r="W10" s="784"/>
      <c r="X10" s="784"/>
      <c r="Y10" s="784"/>
      <c r="Z10" s="784"/>
      <c r="AA10" s="784">
        <v>2</v>
      </c>
      <c r="AB10" s="784"/>
      <c r="AC10" s="784"/>
      <c r="AD10" s="784"/>
      <c r="AE10" s="785"/>
      <c r="AF10" s="786">
        <v>2</v>
      </c>
      <c r="AG10" s="787"/>
      <c r="AH10" s="787"/>
      <c r="AI10" s="787"/>
      <c r="AJ10" s="788"/>
      <c r="AK10" s="769">
        <v>66</v>
      </c>
      <c r="AL10" s="770"/>
      <c r="AM10" s="770"/>
      <c r="AN10" s="770"/>
      <c r="AO10" s="770"/>
      <c r="AP10" s="770">
        <v>10</v>
      </c>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378</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c r="A23" s="228" t="s">
        <v>379</v>
      </c>
      <c r="B23" s="789" t="s">
        <v>380</v>
      </c>
      <c r="C23" s="790"/>
      <c r="D23" s="790"/>
      <c r="E23" s="790"/>
      <c r="F23" s="790"/>
      <c r="G23" s="790"/>
      <c r="H23" s="790"/>
      <c r="I23" s="790"/>
      <c r="J23" s="790"/>
      <c r="K23" s="790"/>
      <c r="L23" s="790"/>
      <c r="M23" s="790"/>
      <c r="N23" s="790"/>
      <c r="O23" s="790"/>
      <c r="P23" s="791"/>
      <c r="Q23" s="792">
        <v>30650</v>
      </c>
      <c r="R23" s="793"/>
      <c r="S23" s="793"/>
      <c r="T23" s="793"/>
      <c r="U23" s="793"/>
      <c r="V23" s="793">
        <v>29728</v>
      </c>
      <c r="W23" s="793"/>
      <c r="X23" s="793"/>
      <c r="Y23" s="793"/>
      <c r="Z23" s="793"/>
      <c r="AA23" s="793">
        <v>922</v>
      </c>
      <c r="AB23" s="793"/>
      <c r="AC23" s="793"/>
      <c r="AD23" s="793"/>
      <c r="AE23" s="794"/>
      <c r="AF23" s="795">
        <v>837</v>
      </c>
      <c r="AG23" s="793"/>
      <c r="AH23" s="793"/>
      <c r="AI23" s="793"/>
      <c r="AJ23" s="796"/>
      <c r="AK23" s="797"/>
      <c r="AL23" s="798"/>
      <c r="AM23" s="798"/>
      <c r="AN23" s="798"/>
      <c r="AO23" s="798"/>
      <c r="AP23" s="793">
        <v>33601</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c r="A24" s="808" t="s">
        <v>381</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c r="A25" s="725" t="s">
        <v>382</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c r="A26" s="727" t="s">
        <v>357</v>
      </c>
      <c r="B26" s="728"/>
      <c r="C26" s="728"/>
      <c r="D26" s="728"/>
      <c r="E26" s="728"/>
      <c r="F26" s="728"/>
      <c r="G26" s="728"/>
      <c r="H26" s="728"/>
      <c r="I26" s="728"/>
      <c r="J26" s="728"/>
      <c r="K26" s="728"/>
      <c r="L26" s="728"/>
      <c r="M26" s="728"/>
      <c r="N26" s="728"/>
      <c r="O26" s="728"/>
      <c r="P26" s="729"/>
      <c r="Q26" s="733" t="s">
        <v>383</v>
      </c>
      <c r="R26" s="734"/>
      <c r="S26" s="734"/>
      <c r="T26" s="734"/>
      <c r="U26" s="735"/>
      <c r="V26" s="733" t="s">
        <v>384</v>
      </c>
      <c r="W26" s="734"/>
      <c r="X26" s="734"/>
      <c r="Y26" s="734"/>
      <c r="Z26" s="735"/>
      <c r="AA26" s="733" t="s">
        <v>385</v>
      </c>
      <c r="AB26" s="734"/>
      <c r="AC26" s="734"/>
      <c r="AD26" s="734"/>
      <c r="AE26" s="734"/>
      <c r="AF26" s="814" t="s">
        <v>386</v>
      </c>
      <c r="AG26" s="815"/>
      <c r="AH26" s="815"/>
      <c r="AI26" s="815"/>
      <c r="AJ26" s="816"/>
      <c r="AK26" s="734" t="s">
        <v>387</v>
      </c>
      <c r="AL26" s="734"/>
      <c r="AM26" s="734"/>
      <c r="AN26" s="734"/>
      <c r="AO26" s="735"/>
      <c r="AP26" s="733" t="s">
        <v>388</v>
      </c>
      <c r="AQ26" s="734"/>
      <c r="AR26" s="734"/>
      <c r="AS26" s="734"/>
      <c r="AT26" s="735"/>
      <c r="AU26" s="733" t="s">
        <v>389</v>
      </c>
      <c r="AV26" s="734"/>
      <c r="AW26" s="734"/>
      <c r="AX26" s="734"/>
      <c r="AY26" s="735"/>
      <c r="AZ26" s="733" t="s">
        <v>390</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c r="A28" s="230">
        <v>1</v>
      </c>
      <c r="B28" s="749" t="s">
        <v>391</v>
      </c>
      <c r="C28" s="750"/>
      <c r="D28" s="750"/>
      <c r="E28" s="750"/>
      <c r="F28" s="750"/>
      <c r="G28" s="750"/>
      <c r="H28" s="750"/>
      <c r="I28" s="750"/>
      <c r="J28" s="750"/>
      <c r="K28" s="750"/>
      <c r="L28" s="750"/>
      <c r="M28" s="750"/>
      <c r="N28" s="750"/>
      <c r="O28" s="750"/>
      <c r="P28" s="751"/>
      <c r="Q28" s="822">
        <v>5739</v>
      </c>
      <c r="R28" s="823"/>
      <c r="S28" s="823"/>
      <c r="T28" s="823"/>
      <c r="U28" s="823"/>
      <c r="V28" s="823">
        <v>5432</v>
      </c>
      <c r="W28" s="823"/>
      <c r="X28" s="823"/>
      <c r="Y28" s="823"/>
      <c r="Z28" s="823"/>
      <c r="AA28" s="823">
        <v>307</v>
      </c>
      <c r="AB28" s="823"/>
      <c r="AC28" s="823"/>
      <c r="AD28" s="823"/>
      <c r="AE28" s="824"/>
      <c r="AF28" s="825">
        <v>307</v>
      </c>
      <c r="AG28" s="823"/>
      <c r="AH28" s="823"/>
      <c r="AI28" s="823"/>
      <c r="AJ28" s="826"/>
      <c r="AK28" s="827">
        <v>400</v>
      </c>
      <c r="AL28" s="828"/>
      <c r="AM28" s="828"/>
      <c r="AN28" s="828"/>
      <c r="AO28" s="828"/>
      <c r="AP28" s="828" t="s">
        <v>550</v>
      </c>
      <c r="AQ28" s="828"/>
      <c r="AR28" s="828"/>
      <c r="AS28" s="828"/>
      <c r="AT28" s="828"/>
      <c r="AU28" s="828" t="s">
        <v>550</v>
      </c>
      <c r="AV28" s="828"/>
      <c r="AW28" s="828"/>
      <c r="AX28" s="828"/>
      <c r="AY28" s="828"/>
      <c r="AZ28" s="829" t="s">
        <v>550</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c r="A29" s="230">
        <v>2</v>
      </c>
      <c r="B29" s="780" t="s">
        <v>392</v>
      </c>
      <c r="C29" s="781"/>
      <c r="D29" s="781"/>
      <c r="E29" s="781"/>
      <c r="F29" s="781"/>
      <c r="G29" s="781"/>
      <c r="H29" s="781"/>
      <c r="I29" s="781"/>
      <c r="J29" s="781"/>
      <c r="K29" s="781"/>
      <c r="L29" s="781"/>
      <c r="M29" s="781"/>
      <c r="N29" s="781"/>
      <c r="O29" s="781"/>
      <c r="P29" s="782"/>
      <c r="Q29" s="783">
        <v>4562</v>
      </c>
      <c r="R29" s="784"/>
      <c r="S29" s="784"/>
      <c r="T29" s="784"/>
      <c r="U29" s="784"/>
      <c r="V29" s="784">
        <v>4270</v>
      </c>
      <c r="W29" s="784"/>
      <c r="X29" s="784"/>
      <c r="Y29" s="784"/>
      <c r="Z29" s="784"/>
      <c r="AA29" s="784">
        <v>292</v>
      </c>
      <c r="AB29" s="784"/>
      <c r="AC29" s="784"/>
      <c r="AD29" s="784"/>
      <c r="AE29" s="785"/>
      <c r="AF29" s="786">
        <v>292</v>
      </c>
      <c r="AG29" s="787"/>
      <c r="AH29" s="787"/>
      <c r="AI29" s="787"/>
      <c r="AJ29" s="788"/>
      <c r="AK29" s="834">
        <v>675</v>
      </c>
      <c r="AL29" s="830"/>
      <c r="AM29" s="830"/>
      <c r="AN29" s="830"/>
      <c r="AO29" s="830"/>
      <c r="AP29" s="830" t="s">
        <v>550</v>
      </c>
      <c r="AQ29" s="830"/>
      <c r="AR29" s="830"/>
      <c r="AS29" s="830"/>
      <c r="AT29" s="830"/>
      <c r="AU29" s="830" t="s">
        <v>550</v>
      </c>
      <c r="AV29" s="830"/>
      <c r="AW29" s="830"/>
      <c r="AX29" s="830"/>
      <c r="AY29" s="830"/>
      <c r="AZ29" s="831" t="s">
        <v>550</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c r="A30" s="230">
        <v>3</v>
      </c>
      <c r="B30" s="780" t="s">
        <v>393</v>
      </c>
      <c r="C30" s="781"/>
      <c r="D30" s="781"/>
      <c r="E30" s="781"/>
      <c r="F30" s="781"/>
      <c r="G30" s="781"/>
      <c r="H30" s="781"/>
      <c r="I30" s="781"/>
      <c r="J30" s="781"/>
      <c r="K30" s="781"/>
      <c r="L30" s="781"/>
      <c r="M30" s="781"/>
      <c r="N30" s="781"/>
      <c r="O30" s="781"/>
      <c r="P30" s="782"/>
      <c r="Q30" s="783">
        <v>937</v>
      </c>
      <c r="R30" s="784"/>
      <c r="S30" s="784"/>
      <c r="T30" s="784"/>
      <c r="U30" s="784"/>
      <c r="V30" s="784">
        <v>901</v>
      </c>
      <c r="W30" s="784"/>
      <c r="X30" s="784"/>
      <c r="Y30" s="784"/>
      <c r="Z30" s="784"/>
      <c r="AA30" s="784">
        <v>36</v>
      </c>
      <c r="AB30" s="784"/>
      <c r="AC30" s="784"/>
      <c r="AD30" s="784"/>
      <c r="AE30" s="785"/>
      <c r="AF30" s="786">
        <v>36</v>
      </c>
      <c r="AG30" s="787"/>
      <c r="AH30" s="787"/>
      <c r="AI30" s="787"/>
      <c r="AJ30" s="788"/>
      <c r="AK30" s="834">
        <v>147</v>
      </c>
      <c r="AL30" s="830"/>
      <c r="AM30" s="830"/>
      <c r="AN30" s="830"/>
      <c r="AO30" s="830"/>
      <c r="AP30" s="830" t="s">
        <v>550</v>
      </c>
      <c r="AQ30" s="830"/>
      <c r="AR30" s="830"/>
      <c r="AS30" s="830"/>
      <c r="AT30" s="830"/>
      <c r="AU30" s="830" t="s">
        <v>550</v>
      </c>
      <c r="AV30" s="830"/>
      <c r="AW30" s="830"/>
      <c r="AX30" s="830"/>
      <c r="AY30" s="830"/>
      <c r="AZ30" s="831" t="s">
        <v>550</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c r="A31" s="230">
        <v>4</v>
      </c>
      <c r="B31" s="780" t="s">
        <v>394</v>
      </c>
      <c r="C31" s="781"/>
      <c r="D31" s="781"/>
      <c r="E31" s="781"/>
      <c r="F31" s="781"/>
      <c r="G31" s="781"/>
      <c r="H31" s="781"/>
      <c r="I31" s="781"/>
      <c r="J31" s="781"/>
      <c r="K31" s="781"/>
      <c r="L31" s="781"/>
      <c r="M31" s="781"/>
      <c r="N31" s="781"/>
      <c r="O31" s="781"/>
      <c r="P31" s="782"/>
      <c r="Q31" s="783">
        <v>1371</v>
      </c>
      <c r="R31" s="784"/>
      <c r="S31" s="784"/>
      <c r="T31" s="784"/>
      <c r="U31" s="784"/>
      <c r="V31" s="784">
        <v>1272</v>
      </c>
      <c r="W31" s="784"/>
      <c r="X31" s="784"/>
      <c r="Y31" s="784"/>
      <c r="Z31" s="784"/>
      <c r="AA31" s="784">
        <v>99</v>
      </c>
      <c r="AB31" s="784"/>
      <c r="AC31" s="784"/>
      <c r="AD31" s="784"/>
      <c r="AE31" s="785"/>
      <c r="AF31" s="786">
        <v>916</v>
      </c>
      <c r="AG31" s="787"/>
      <c r="AH31" s="787"/>
      <c r="AI31" s="787"/>
      <c r="AJ31" s="788"/>
      <c r="AK31" s="834">
        <v>17</v>
      </c>
      <c r="AL31" s="830"/>
      <c r="AM31" s="830"/>
      <c r="AN31" s="830"/>
      <c r="AO31" s="830"/>
      <c r="AP31" s="830">
        <v>4059</v>
      </c>
      <c r="AQ31" s="830"/>
      <c r="AR31" s="830"/>
      <c r="AS31" s="830"/>
      <c r="AT31" s="830"/>
      <c r="AU31" s="830">
        <v>182</v>
      </c>
      <c r="AV31" s="830"/>
      <c r="AW31" s="830"/>
      <c r="AX31" s="830"/>
      <c r="AY31" s="830"/>
      <c r="AZ31" s="831" t="s">
        <v>550</v>
      </c>
      <c r="BA31" s="831"/>
      <c r="BB31" s="831"/>
      <c r="BC31" s="831"/>
      <c r="BD31" s="831"/>
      <c r="BE31" s="832" t="s">
        <v>395</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c r="A32" s="230">
        <v>5</v>
      </c>
      <c r="B32" s="780" t="s">
        <v>396</v>
      </c>
      <c r="C32" s="781"/>
      <c r="D32" s="781"/>
      <c r="E32" s="781"/>
      <c r="F32" s="781"/>
      <c r="G32" s="781"/>
      <c r="H32" s="781"/>
      <c r="I32" s="781"/>
      <c r="J32" s="781"/>
      <c r="K32" s="781"/>
      <c r="L32" s="781"/>
      <c r="M32" s="781"/>
      <c r="N32" s="781"/>
      <c r="O32" s="781"/>
      <c r="P32" s="782"/>
      <c r="Q32" s="783">
        <v>1711</v>
      </c>
      <c r="R32" s="784"/>
      <c r="S32" s="784"/>
      <c r="T32" s="784"/>
      <c r="U32" s="784"/>
      <c r="V32" s="784">
        <v>1504</v>
      </c>
      <c r="W32" s="784"/>
      <c r="X32" s="784"/>
      <c r="Y32" s="784"/>
      <c r="Z32" s="784"/>
      <c r="AA32" s="784">
        <v>207</v>
      </c>
      <c r="AB32" s="784"/>
      <c r="AC32" s="784"/>
      <c r="AD32" s="784"/>
      <c r="AE32" s="785"/>
      <c r="AF32" s="786">
        <v>863</v>
      </c>
      <c r="AG32" s="787"/>
      <c r="AH32" s="787"/>
      <c r="AI32" s="787"/>
      <c r="AJ32" s="788"/>
      <c r="AK32" s="834">
        <v>445</v>
      </c>
      <c r="AL32" s="830"/>
      <c r="AM32" s="830"/>
      <c r="AN32" s="830"/>
      <c r="AO32" s="830"/>
      <c r="AP32" s="830">
        <v>12775</v>
      </c>
      <c r="AQ32" s="830"/>
      <c r="AR32" s="830"/>
      <c r="AS32" s="830"/>
      <c r="AT32" s="830"/>
      <c r="AU32" s="830">
        <v>3015</v>
      </c>
      <c r="AV32" s="830"/>
      <c r="AW32" s="830"/>
      <c r="AX32" s="830"/>
      <c r="AY32" s="830"/>
      <c r="AZ32" s="831" t="s">
        <v>550</v>
      </c>
      <c r="BA32" s="831"/>
      <c r="BB32" s="831"/>
      <c r="BC32" s="831"/>
      <c r="BD32" s="831"/>
      <c r="BE32" s="832" t="s">
        <v>395</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c r="A33" s="230">
        <v>6</v>
      </c>
      <c r="B33" s="780" t="s">
        <v>397</v>
      </c>
      <c r="C33" s="781"/>
      <c r="D33" s="781"/>
      <c r="E33" s="781"/>
      <c r="F33" s="781"/>
      <c r="G33" s="781"/>
      <c r="H33" s="781"/>
      <c r="I33" s="781"/>
      <c r="J33" s="781"/>
      <c r="K33" s="781"/>
      <c r="L33" s="781"/>
      <c r="M33" s="781"/>
      <c r="N33" s="781"/>
      <c r="O33" s="781"/>
      <c r="P33" s="782"/>
      <c r="Q33" s="783">
        <v>26</v>
      </c>
      <c r="R33" s="784"/>
      <c r="S33" s="784"/>
      <c r="T33" s="784"/>
      <c r="U33" s="784"/>
      <c r="V33" s="784">
        <v>26</v>
      </c>
      <c r="W33" s="784"/>
      <c r="X33" s="784"/>
      <c r="Y33" s="784"/>
      <c r="Z33" s="784"/>
      <c r="AA33" s="784">
        <v>0</v>
      </c>
      <c r="AB33" s="784"/>
      <c r="AC33" s="784"/>
      <c r="AD33" s="784"/>
      <c r="AE33" s="785"/>
      <c r="AF33" s="786">
        <v>3</v>
      </c>
      <c r="AG33" s="787"/>
      <c r="AH33" s="787"/>
      <c r="AI33" s="787"/>
      <c r="AJ33" s="788"/>
      <c r="AK33" s="834">
        <v>25</v>
      </c>
      <c r="AL33" s="830"/>
      <c r="AM33" s="830"/>
      <c r="AN33" s="830"/>
      <c r="AO33" s="830"/>
      <c r="AP33" s="830">
        <v>39</v>
      </c>
      <c r="AQ33" s="830"/>
      <c r="AR33" s="830"/>
      <c r="AS33" s="830"/>
      <c r="AT33" s="830"/>
      <c r="AU33" s="830">
        <v>36</v>
      </c>
      <c r="AV33" s="830"/>
      <c r="AW33" s="830"/>
      <c r="AX33" s="830"/>
      <c r="AY33" s="830"/>
      <c r="AZ33" s="831" t="s">
        <v>550</v>
      </c>
      <c r="BA33" s="831"/>
      <c r="BB33" s="831"/>
      <c r="BC33" s="831"/>
      <c r="BD33" s="831"/>
      <c r="BE33" s="832" t="s">
        <v>398</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399</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c r="A63" s="228" t="s">
        <v>379</v>
      </c>
      <c r="B63" s="789" t="s">
        <v>400</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2418</v>
      </c>
      <c r="AG63" s="844"/>
      <c r="AH63" s="844"/>
      <c r="AI63" s="844"/>
      <c r="AJ63" s="845"/>
      <c r="AK63" s="846"/>
      <c r="AL63" s="841"/>
      <c r="AM63" s="841"/>
      <c r="AN63" s="841"/>
      <c r="AO63" s="841"/>
      <c r="AP63" s="844">
        <v>16873</v>
      </c>
      <c r="AQ63" s="844"/>
      <c r="AR63" s="844"/>
      <c r="AS63" s="844"/>
      <c r="AT63" s="844"/>
      <c r="AU63" s="844">
        <v>3233</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c r="A65" s="220" t="s">
        <v>401</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c r="A66" s="727" t="s">
        <v>402</v>
      </c>
      <c r="B66" s="728"/>
      <c r="C66" s="728"/>
      <c r="D66" s="728"/>
      <c r="E66" s="728"/>
      <c r="F66" s="728"/>
      <c r="G66" s="728"/>
      <c r="H66" s="728"/>
      <c r="I66" s="728"/>
      <c r="J66" s="728"/>
      <c r="K66" s="728"/>
      <c r="L66" s="728"/>
      <c r="M66" s="728"/>
      <c r="N66" s="728"/>
      <c r="O66" s="728"/>
      <c r="P66" s="729"/>
      <c r="Q66" s="733" t="s">
        <v>383</v>
      </c>
      <c r="R66" s="734"/>
      <c r="S66" s="734"/>
      <c r="T66" s="734"/>
      <c r="U66" s="735"/>
      <c r="V66" s="733" t="s">
        <v>384</v>
      </c>
      <c r="W66" s="734"/>
      <c r="X66" s="734"/>
      <c r="Y66" s="734"/>
      <c r="Z66" s="735"/>
      <c r="AA66" s="733" t="s">
        <v>385</v>
      </c>
      <c r="AB66" s="734"/>
      <c r="AC66" s="734"/>
      <c r="AD66" s="734"/>
      <c r="AE66" s="735"/>
      <c r="AF66" s="854" t="s">
        <v>386</v>
      </c>
      <c r="AG66" s="815"/>
      <c r="AH66" s="815"/>
      <c r="AI66" s="815"/>
      <c r="AJ66" s="855"/>
      <c r="AK66" s="733" t="s">
        <v>387</v>
      </c>
      <c r="AL66" s="728"/>
      <c r="AM66" s="728"/>
      <c r="AN66" s="728"/>
      <c r="AO66" s="729"/>
      <c r="AP66" s="733" t="s">
        <v>388</v>
      </c>
      <c r="AQ66" s="734"/>
      <c r="AR66" s="734"/>
      <c r="AS66" s="734"/>
      <c r="AT66" s="735"/>
      <c r="AU66" s="733" t="s">
        <v>403</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c r="A68" s="224">
        <v>1</v>
      </c>
      <c r="B68" s="869" t="s">
        <v>551</v>
      </c>
      <c r="C68" s="870"/>
      <c r="D68" s="870"/>
      <c r="E68" s="870"/>
      <c r="F68" s="870"/>
      <c r="G68" s="870"/>
      <c r="H68" s="870"/>
      <c r="I68" s="870"/>
      <c r="J68" s="870"/>
      <c r="K68" s="870"/>
      <c r="L68" s="870"/>
      <c r="M68" s="870"/>
      <c r="N68" s="870"/>
      <c r="O68" s="870"/>
      <c r="P68" s="871"/>
      <c r="Q68" s="872">
        <v>3712</v>
      </c>
      <c r="R68" s="866"/>
      <c r="S68" s="866"/>
      <c r="T68" s="866"/>
      <c r="U68" s="866"/>
      <c r="V68" s="866">
        <v>3275</v>
      </c>
      <c r="W68" s="866"/>
      <c r="X68" s="866"/>
      <c r="Y68" s="866"/>
      <c r="Z68" s="866"/>
      <c r="AA68" s="866">
        <v>437</v>
      </c>
      <c r="AB68" s="866"/>
      <c r="AC68" s="866"/>
      <c r="AD68" s="866"/>
      <c r="AE68" s="866"/>
      <c r="AF68" s="866">
        <v>437</v>
      </c>
      <c r="AG68" s="866"/>
      <c r="AH68" s="866"/>
      <c r="AI68" s="866"/>
      <c r="AJ68" s="866"/>
      <c r="AK68" s="866">
        <v>64</v>
      </c>
      <c r="AL68" s="866"/>
      <c r="AM68" s="866"/>
      <c r="AN68" s="866"/>
      <c r="AO68" s="866"/>
      <c r="AP68" s="866" t="s">
        <v>550</v>
      </c>
      <c r="AQ68" s="866"/>
      <c r="AR68" s="866"/>
      <c r="AS68" s="866"/>
      <c r="AT68" s="866"/>
      <c r="AU68" s="866" t="s">
        <v>550</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c r="A69" s="226">
        <v>2</v>
      </c>
      <c r="B69" s="873" t="s">
        <v>552</v>
      </c>
      <c r="C69" s="874"/>
      <c r="D69" s="874"/>
      <c r="E69" s="874"/>
      <c r="F69" s="874"/>
      <c r="G69" s="874"/>
      <c r="H69" s="874"/>
      <c r="I69" s="874"/>
      <c r="J69" s="874"/>
      <c r="K69" s="874"/>
      <c r="L69" s="874"/>
      <c r="M69" s="874"/>
      <c r="N69" s="874"/>
      <c r="O69" s="874"/>
      <c r="P69" s="875"/>
      <c r="Q69" s="876">
        <v>5170</v>
      </c>
      <c r="R69" s="830"/>
      <c r="S69" s="830"/>
      <c r="T69" s="830"/>
      <c r="U69" s="830"/>
      <c r="V69" s="830">
        <v>5079</v>
      </c>
      <c r="W69" s="830"/>
      <c r="X69" s="830"/>
      <c r="Y69" s="830"/>
      <c r="Z69" s="830"/>
      <c r="AA69" s="830">
        <v>92</v>
      </c>
      <c r="AB69" s="830"/>
      <c r="AC69" s="830"/>
      <c r="AD69" s="830"/>
      <c r="AE69" s="830"/>
      <c r="AF69" s="830">
        <v>92</v>
      </c>
      <c r="AG69" s="830"/>
      <c r="AH69" s="830"/>
      <c r="AI69" s="830"/>
      <c r="AJ69" s="830"/>
      <c r="AK69" s="830">
        <v>39</v>
      </c>
      <c r="AL69" s="830"/>
      <c r="AM69" s="830"/>
      <c r="AN69" s="830"/>
      <c r="AO69" s="830"/>
      <c r="AP69" s="830">
        <v>3230</v>
      </c>
      <c r="AQ69" s="830"/>
      <c r="AR69" s="830"/>
      <c r="AS69" s="830"/>
      <c r="AT69" s="830"/>
      <c r="AU69" s="830">
        <v>658</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c r="A70" s="226">
        <v>3</v>
      </c>
      <c r="B70" s="873" t="s">
        <v>553</v>
      </c>
      <c r="C70" s="874"/>
      <c r="D70" s="874"/>
      <c r="E70" s="874"/>
      <c r="F70" s="874"/>
      <c r="G70" s="874"/>
      <c r="H70" s="874"/>
      <c r="I70" s="874"/>
      <c r="J70" s="874"/>
      <c r="K70" s="874"/>
      <c r="L70" s="874"/>
      <c r="M70" s="874"/>
      <c r="N70" s="874"/>
      <c r="O70" s="874"/>
      <c r="P70" s="875"/>
      <c r="Q70" s="876">
        <v>80</v>
      </c>
      <c r="R70" s="830"/>
      <c r="S70" s="830"/>
      <c r="T70" s="830"/>
      <c r="U70" s="830"/>
      <c r="V70" s="830">
        <v>77</v>
      </c>
      <c r="W70" s="830"/>
      <c r="X70" s="830"/>
      <c r="Y70" s="830"/>
      <c r="Z70" s="830"/>
      <c r="AA70" s="830">
        <v>2</v>
      </c>
      <c r="AB70" s="830"/>
      <c r="AC70" s="830"/>
      <c r="AD70" s="830"/>
      <c r="AE70" s="830"/>
      <c r="AF70" s="830">
        <v>2</v>
      </c>
      <c r="AG70" s="830"/>
      <c r="AH70" s="830"/>
      <c r="AI70" s="830"/>
      <c r="AJ70" s="830"/>
      <c r="AK70" s="830" t="s">
        <v>565</v>
      </c>
      <c r="AL70" s="830"/>
      <c r="AM70" s="830"/>
      <c r="AN70" s="830"/>
      <c r="AO70" s="830"/>
      <c r="AP70" s="830" t="s">
        <v>550</v>
      </c>
      <c r="AQ70" s="830"/>
      <c r="AR70" s="830"/>
      <c r="AS70" s="830"/>
      <c r="AT70" s="830"/>
      <c r="AU70" s="830" t="s">
        <v>550</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c r="A71" s="226">
        <v>4</v>
      </c>
      <c r="B71" s="873" t="s">
        <v>554</v>
      </c>
      <c r="C71" s="874"/>
      <c r="D71" s="874"/>
      <c r="E71" s="874"/>
      <c r="F71" s="874"/>
      <c r="G71" s="874"/>
      <c r="H71" s="874"/>
      <c r="I71" s="874"/>
      <c r="J71" s="874"/>
      <c r="K71" s="874"/>
      <c r="L71" s="874"/>
      <c r="M71" s="874"/>
      <c r="N71" s="874"/>
      <c r="O71" s="874"/>
      <c r="P71" s="875"/>
      <c r="Q71" s="876">
        <v>171</v>
      </c>
      <c r="R71" s="830"/>
      <c r="S71" s="830"/>
      <c r="T71" s="830"/>
      <c r="U71" s="830"/>
      <c r="V71" s="830">
        <v>154</v>
      </c>
      <c r="W71" s="830"/>
      <c r="X71" s="830"/>
      <c r="Y71" s="830"/>
      <c r="Z71" s="830"/>
      <c r="AA71" s="830">
        <v>16</v>
      </c>
      <c r="AB71" s="830"/>
      <c r="AC71" s="830"/>
      <c r="AD71" s="830"/>
      <c r="AE71" s="830"/>
      <c r="AF71" s="830">
        <v>16</v>
      </c>
      <c r="AG71" s="830"/>
      <c r="AH71" s="830"/>
      <c r="AI71" s="830"/>
      <c r="AJ71" s="830"/>
      <c r="AK71" s="830" t="s">
        <v>565</v>
      </c>
      <c r="AL71" s="830"/>
      <c r="AM71" s="830"/>
      <c r="AN71" s="830"/>
      <c r="AO71" s="830"/>
      <c r="AP71" s="830" t="s">
        <v>550</v>
      </c>
      <c r="AQ71" s="830"/>
      <c r="AR71" s="830"/>
      <c r="AS71" s="830"/>
      <c r="AT71" s="830"/>
      <c r="AU71" s="830" t="s">
        <v>550</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c r="A72" s="226">
        <v>5</v>
      </c>
      <c r="B72" s="873" t="s">
        <v>555</v>
      </c>
      <c r="C72" s="874"/>
      <c r="D72" s="874"/>
      <c r="E72" s="874"/>
      <c r="F72" s="874"/>
      <c r="G72" s="874"/>
      <c r="H72" s="874"/>
      <c r="I72" s="874"/>
      <c r="J72" s="874"/>
      <c r="K72" s="874"/>
      <c r="L72" s="874"/>
      <c r="M72" s="874"/>
      <c r="N72" s="874"/>
      <c r="O72" s="874"/>
      <c r="P72" s="875"/>
      <c r="Q72" s="876">
        <v>196156</v>
      </c>
      <c r="R72" s="830"/>
      <c r="S72" s="830"/>
      <c r="T72" s="830"/>
      <c r="U72" s="830"/>
      <c r="V72" s="830">
        <v>192212</v>
      </c>
      <c r="W72" s="830"/>
      <c r="X72" s="830"/>
      <c r="Y72" s="830"/>
      <c r="Z72" s="830"/>
      <c r="AA72" s="830">
        <v>3944</v>
      </c>
      <c r="AB72" s="830"/>
      <c r="AC72" s="830"/>
      <c r="AD72" s="830"/>
      <c r="AE72" s="830"/>
      <c r="AF72" s="830">
        <v>3944</v>
      </c>
      <c r="AG72" s="830"/>
      <c r="AH72" s="830"/>
      <c r="AI72" s="830"/>
      <c r="AJ72" s="830"/>
      <c r="AK72" s="830">
        <v>1663</v>
      </c>
      <c r="AL72" s="830"/>
      <c r="AM72" s="830"/>
      <c r="AN72" s="830"/>
      <c r="AO72" s="830"/>
      <c r="AP72" s="830" t="s">
        <v>550</v>
      </c>
      <c r="AQ72" s="830"/>
      <c r="AR72" s="830"/>
      <c r="AS72" s="830"/>
      <c r="AT72" s="830"/>
      <c r="AU72" s="830" t="s">
        <v>550</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c r="A73" s="226">
        <v>6</v>
      </c>
      <c r="B73" s="873" t="s">
        <v>556</v>
      </c>
      <c r="C73" s="874"/>
      <c r="D73" s="874"/>
      <c r="E73" s="874"/>
      <c r="F73" s="874"/>
      <c r="G73" s="874"/>
      <c r="H73" s="874"/>
      <c r="I73" s="874"/>
      <c r="J73" s="874"/>
      <c r="K73" s="874"/>
      <c r="L73" s="874"/>
      <c r="M73" s="874"/>
      <c r="N73" s="874"/>
      <c r="O73" s="874"/>
      <c r="P73" s="875"/>
      <c r="Q73" s="876">
        <v>112</v>
      </c>
      <c r="R73" s="830"/>
      <c r="S73" s="830"/>
      <c r="T73" s="830"/>
      <c r="U73" s="830"/>
      <c r="V73" s="830">
        <v>112</v>
      </c>
      <c r="W73" s="830"/>
      <c r="X73" s="830"/>
      <c r="Y73" s="830"/>
      <c r="Z73" s="830"/>
      <c r="AA73" s="830" t="s">
        <v>565</v>
      </c>
      <c r="AB73" s="830"/>
      <c r="AC73" s="830"/>
      <c r="AD73" s="830"/>
      <c r="AE73" s="830"/>
      <c r="AF73" s="830" t="s">
        <v>565</v>
      </c>
      <c r="AG73" s="830"/>
      <c r="AH73" s="830"/>
      <c r="AI73" s="830"/>
      <c r="AJ73" s="830"/>
      <c r="AK73" s="830" t="s">
        <v>565</v>
      </c>
      <c r="AL73" s="830"/>
      <c r="AM73" s="830"/>
      <c r="AN73" s="830"/>
      <c r="AO73" s="830"/>
      <c r="AP73" s="830">
        <v>18</v>
      </c>
      <c r="AQ73" s="830"/>
      <c r="AR73" s="830"/>
      <c r="AS73" s="830"/>
      <c r="AT73" s="830"/>
      <c r="AU73" s="830">
        <v>6</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c r="A88" s="228" t="s">
        <v>379</v>
      </c>
      <c r="B88" s="789" t="s">
        <v>404</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4491</v>
      </c>
      <c r="AG88" s="844"/>
      <c r="AH88" s="844"/>
      <c r="AI88" s="844"/>
      <c r="AJ88" s="844"/>
      <c r="AK88" s="841"/>
      <c r="AL88" s="841"/>
      <c r="AM88" s="841"/>
      <c r="AN88" s="841"/>
      <c r="AO88" s="841"/>
      <c r="AP88" s="844">
        <v>3248</v>
      </c>
      <c r="AQ88" s="844"/>
      <c r="AR88" s="844"/>
      <c r="AS88" s="844"/>
      <c r="AT88" s="844"/>
      <c r="AU88" s="844">
        <v>664</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379</v>
      </c>
      <c r="BR102" s="789" t="s">
        <v>405</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64</v>
      </c>
      <c r="CS102" s="852"/>
      <c r="CT102" s="852"/>
      <c r="CU102" s="852"/>
      <c r="CV102" s="891"/>
      <c r="CW102" s="890">
        <v>57</v>
      </c>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406</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407</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c r="A107" s="237" t="s">
        <v>408</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409</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c r="A108" s="917" t="s">
        <v>410</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411</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c r="A109" s="912" t="s">
        <v>412</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413</v>
      </c>
      <c r="AB109" s="893"/>
      <c r="AC109" s="893"/>
      <c r="AD109" s="893"/>
      <c r="AE109" s="894"/>
      <c r="AF109" s="892" t="s">
        <v>414</v>
      </c>
      <c r="AG109" s="893"/>
      <c r="AH109" s="893"/>
      <c r="AI109" s="893"/>
      <c r="AJ109" s="894"/>
      <c r="AK109" s="892" t="s">
        <v>294</v>
      </c>
      <c r="AL109" s="893"/>
      <c r="AM109" s="893"/>
      <c r="AN109" s="893"/>
      <c r="AO109" s="894"/>
      <c r="AP109" s="892" t="s">
        <v>415</v>
      </c>
      <c r="AQ109" s="893"/>
      <c r="AR109" s="893"/>
      <c r="AS109" s="893"/>
      <c r="AT109" s="895"/>
      <c r="AU109" s="912" t="s">
        <v>412</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413</v>
      </c>
      <c r="BR109" s="893"/>
      <c r="BS109" s="893"/>
      <c r="BT109" s="893"/>
      <c r="BU109" s="894"/>
      <c r="BV109" s="892" t="s">
        <v>414</v>
      </c>
      <c r="BW109" s="893"/>
      <c r="BX109" s="893"/>
      <c r="BY109" s="893"/>
      <c r="BZ109" s="894"/>
      <c r="CA109" s="892" t="s">
        <v>294</v>
      </c>
      <c r="CB109" s="893"/>
      <c r="CC109" s="893"/>
      <c r="CD109" s="893"/>
      <c r="CE109" s="894"/>
      <c r="CF109" s="913" t="s">
        <v>415</v>
      </c>
      <c r="CG109" s="913"/>
      <c r="CH109" s="913"/>
      <c r="CI109" s="913"/>
      <c r="CJ109" s="913"/>
      <c r="CK109" s="892" t="s">
        <v>416</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413</v>
      </c>
      <c r="DH109" s="893"/>
      <c r="DI109" s="893"/>
      <c r="DJ109" s="893"/>
      <c r="DK109" s="894"/>
      <c r="DL109" s="892" t="s">
        <v>414</v>
      </c>
      <c r="DM109" s="893"/>
      <c r="DN109" s="893"/>
      <c r="DO109" s="893"/>
      <c r="DP109" s="894"/>
      <c r="DQ109" s="892" t="s">
        <v>294</v>
      </c>
      <c r="DR109" s="893"/>
      <c r="DS109" s="893"/>
      <c r="DT109" s="893"/>
      <c r="DU109" s="894"/>
      <c r="DV109" s="892" t="s">
        <v>415</v>
      </c>
      <c r="DW109" s="893"/>
      <c r="DX109" s="893"/>
      <c r="DY109" s="893"/>
      <c r="DZ109" s="895"/>
    </row>
    <row r="110" spans="1:131" s="218" customFormat="1" ht="26.25" customHeight="1">
      <c r="A110" s="896" t="s">
        <v>417</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3479728</v>
      </c>
      <c r="AB110" s="900"/>
      <c r="AC110" s="900"/>
      <c r="AD110" s="900"/>
      <c r="AE110" s="901"/>
      <c r="AF110" s="902">
        <v>3360437</v>
      </c>
      <c r="AG110" s="900"/>
      <c r="AH110" s="900"/>
      <c r="AI110" s="900"/>
      <c r="AJ110" s="901"/>
      <c r="AK110" s="902">
        <v>3335561</v>
      </c>
      <c r="AL110" s="900"/>
      <c r="AM110" s="900"/>
      <c r="AN110" s="900"/>
      <c r="AO110" s="901"/>
      <c r="AP110" s="903">
        <v>22.3</v>
      </c>
      <c r="AQ110" s="904"/>
      <c r="AR110" s="904"/>
      <c r="AS110" s="904"/>
      <c r="AT110" s="905"/>
      <c r="AU110" s="906" t="s">
        <v>69</v>
      </c>
      <c r="AV110" s="907"/>
      <c r="AW110" s="907"/>
      <c r="AX110" s="907"/>
      <c r="AY110" s="907"/>
      <c r="AZ110" s="929" t="s">
        <v>418</v>
      </c>
      <c r="BA110" s="897"/>
      <c r="BB110" s="897"/>
      <c r="BC110" s="897"/>
      <c r="BD110" s="897"/>
      <c r="BE110" s="897"/>
      <c r="BF110" s="897"/>
      <c r="BG110" s="897"/>
      <c r="BH110" s="897"/>
      <c r="BI110" s="897"/>
      <c r="BJ110" s="897"/>
      <c r="BK110" s="897"/>
      <c r="BL110" s="897"/>
      <c r="BM110" s="897"/>
      <c r="BN110" s="897"/>
      <c r="BO110" s="897"/>
      <c r="BP110" s="898"/>
      <c r="BQ110" s="930">
        <v>36977534</v>
      </c>
      <c r="BR110" s="931"/>
      <c r="BS110" s="931"/>
      <c r="BT110" s="931"/>
      <c r="BU110" s="931"/>
      <c r="BV110" s="931">
        <v>35189404</v>
      </c>
      <c r="BW110" s="931"/>
      <c r="BX110" s="931"/>
      <c r="BY110" s="931"/>
      <c r="BZ110" s="931"/>
      <c r="CA110" s="931">
        <v>33600601</v>
      </c>
      <c r="CB110" s="931"/>
      <c r="CC110" s="931"/>
      <c r="CD110" s="931"/>
      <c r="CE110" s="931"/>
      <c r="CF110" s="944">
        <v>224.8</v>
      </c>
      <c r="CG110" s="945"/>
      <c r="CH110" s="945"/>
      <c r="CI110" s="945"/>
      <c r="CJ110" s="945"/>
      <c r="CK110" s="946" t="s">
        <v>419</v>
      </c>
      <c r="CL110" s="947"/>
      <c r="CM110" s="929" t="s">
        <v>420</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c r="A111" s="934" t="s">
        <v>421</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422</v>
      </c>
      <c r="BA111" s="923"/>
      <c r="BB111" s="923"/>
      <c r="BC111" s="923"/>
      <c r="BD111" s="923"/>
      <c r="BE111" s="923"/>
      <c r="BF111" s="923"/>
      <c r="BG111" s="923"/>
      <c r="BH111" s="923"/>
      <c r="BI111" s="923"/>
      <c r="BJ111" s="923"/>
      <c r="BK111" s="923"/>
      <c r="BL111" s="923"/>
      <c r="BM111" s="923"/>
      <c r="BN111" s="923"/>
      <c r="BO111" s="923"/>
      <c r="BP111" s="924"/>
      <c r="BQ111" s="925">
        <v>501500</v>
      </c>
      <c r="BR111" s="926"/>
      <c r="BS111" s="926"/>
      <c r="BT111" s="926"/>
      <c r="BU111" s="926"/>
      <c r="BV111" s="926">
        <v>400000</v>
      </c>
      <c r="BW111" s="926"/>
      <c r="BX111" s="926"/>
      <c r="BY111" s="926"/>
      <c r="BZ111" s="926"/>
      <c r="CA111" s="926">
        <v>300000</v>
      </c>
      <c r="CB111" s="926"/>
      <c r="CC111" s="926"/>
      <c r="CD111" s="926"/>
      <c r="CE111" s="926"/>
      <c r="CF111" s="920">
        <v>2</v>
      </c>
      <c r="CG111" s="921"/>
      <c r="CH111" s="921"/>
      <c r="CI111" s="921"/>
      <c r="CJ111" s="921"/>
      <c r="CK111" s="948"/>
      <c r="CL111" s="949"/>
      <c r="CM111" s="922" t="s">
        <v>423</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c r="A112" s="952" t="s">
        <v>424</v>
      </c>
      <c r="B112" s="953"/>
      <c r="C112" s="923" t="s">
        <v>425</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426</v>
      </c>
      <c r="BA112" s="923"/>
      <c r="BB112" s="923"/>
      <c r="BC112" s="923"/>
      <c r="BD112" s="923"/>
      <c r="BE112" s="923"/>
      <c r="BF112" s="923"/>
      <c r="BG112" s="923"/>
      <c r="BH112" s="923"/>
      <c r="BI112" s="923"/>
      <c r="BJ112" s="923"/>
      <c r="BK112" s="923"/>
      <c r="BL112" s="923"/>
      <c r="BM112" s="923"/>
      <c r="BN112" s="923"/>
      <c r="BO112" s="923"/>
      <c r="BP112" s="924"/>
      <c r="BQ112" s="925">
        <v>3141286</v>
      </c>
      <c r="BR112" s="926"/>
      <c r="BS112" s="926"/>
      <c r="BT112" s="926"/>
      <c r="BU112" s="926"/>
      <c r="BV112" s="926">
        <v>3015425</v>
      </c>
      <c r="BW112" s="926"/>
      <c r="BX112" s="926"/>
      <c r="BY112" s="926"/>
      <c r="BZ112" s="926"/>
      <c r="CA112" s="926">
        <v>3236202</v>
      </c>
      <c r="CB112" s="926"/>
      <c r="CC112" s="926"/>
      <c r="CD112" s="926"/>
      <c r="CE112" s="926"/>
      <c r="CF112" s="920">
        <v>21.6</v>
      </c>
      <c r="CG112" s="921"/>
      <c r="CH112" s="921"/>
      <c r="CI112" s="921"/>
      <c r="CJ112" s="921"/>
      <c r="CK112" s="948"/>
      <c r="CL112" s="949"/>
      <c r="CM112" s="922" t="s">
        <v>427</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c r="A113" s="954"/>
      <c r="B113" s="955"/>
      <c r="C113" s="923" t="s">
        <v>428</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258725</v>
      </c>
      <c r="AB113" s="938"/>
      <c r="AC113" s="938"/>
      <c r="AD113" s="938"/>
      <c r="AE113" s="939"/>
      <c r="AF113" s="940">
        <v>264962</v>
      </c>
      <c r="AG113" s="938"/>
      <c r="AH113" s="938"/>
      <c r="AI113" s="938"/>
      <c r="AJ113" s="939"/>
      <c r="AK113" s="940">
        <v>294131</v>
      </c>
      <c r="AL113" s="938"/>
      <c r="AM113" s="938"/>
      <c r="AN113" s="938"/>
      <c r="AO113" s="939"/>
      <c r="AP113" s="941">
        <v>2</v>
      </c>
      <c r="AQ113" s="942"/>
      <c r="AR113" s="942"/>
      <c r="AS113" s="942"/>
      <c r="AT113" s="943"/>
      <c r="AU113" s="908"/>
      <c r="AV113" s="909"/>
      <c r="AW113" s="909"/>
      <c r="AX113" s="909"/>
      <c r="AY113" s="909"/>
      <c r="AZ113" s="922" t="s">
        <v>429</v>
      </c>
      <c r="BA113" s="923"/>
      <c r="BB113" s="923"/>
      <c r="BC113" s="923"/>
      <c r="BD113" s="923"/>
      <c r="BE113" s="923"/>
      <c r="BF113" s="923"/>
      <c r="BG113" s="923"/>
      <c r="BH113" s="923"/>
      <c r="BI113" s="923"/>
      <c r="BJ113" s="923"/>
      <c r="BK113" s="923"/>
      <c r="BL113" s="923"/>
      <c r="BM113" s="923"/>
      <c r="BN113" s="923"/>
      <c r="BO113" s="923"/>
      <c r="BP113" s="924"/>
      <c r="BQ113" s="925">
        <v>539192</v>
      </c>
      <c r="BR113" s="926"/>
      <c r="BS113" s="926"/>
      <c r="BT113" s="926"/>
      <c r="BU113" s="926"/>
      <c r="BV113" s="926">
        <v>649709</v>
      </c>
      <c r="BW113" s="926"/>
      <c r="BX113" s="926"/>
      <c r="BY113" s="926"/>
      <c r="BZ113" s="926"/>
      <c r="CA113" s="926">
        <v>664180</v>
      </c>
      <c r="CB113" s="926"/>
      <c r="CC113" s="926"/>
      <c r="CD113" s="926"/>
      <c r="CE113" s="926"/>
      <c r="CF113" s="920">
        <v>4.4000000000000004</v>
      </c>
      <c r="CG113" s="921"/>
      <c r="CH113" s="921"/>
      <c r="CI113" s="921"/>
      <c r="CJ113" s="921"/>
      <c r="CK113" s="948"/>
      <c r="CL113" s="949"/>
      <c r="CM113" s="922" t="s">
        <v>430</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c r="A114" s="954"/>
      <c r="B114" s="955"/>
      <c r="C114" s="923" t="s">
        <v>431</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77213</v>
      </c>
      <c r="AB114" s="959"/>
      <c r="AC114" s="959"/>
      <c r="AD114" s="959"/>
      <c r="AE114" s="960"/>
      <c r="AF114" s="961">
        <v>73061</v>
      </c>
      <c r="AG114" s="959"/>
      <c r="AH114" s="959"/>
      <c r="AI114" s="959"/>
      <c r="AJ114" s="960"/>
      <c r="AK114" s="961">
        <v>97653</v>
      </c>
      <c r="AL114" s="959"/>
      <c r="AM114" s="959"/>
      <c r="AN114" s="959"/>
      <c r="AO114" s="960"/>
      <c r="AP114" s="962">
        <v>0.7</v>
      </c>
      <c r="AQ114" s="963"/>
      <c r="AR114" s="963"/>
      <c r="AS114" s="963"/>
      <c r="AT114" s="964"/>
      <c r="AU114" s="908"/>
      <c r="AV114" s="909"/>
      <c r="AW114" s="909"/>
      <c r="AX114" s="909"/>
      <c r="AY114" s="909"/>
      <c r="AZ114" s="922" t="s">
        <v>432</v>
      </c>
      <c r="BA114" s="923"/>
      <c r="BB114" s="923"/>
      <c r="BC114" s="923"/>
      <c r="BD114" s="923"/>
      <c r="BE114" s="923"/>
      <c r="BF114" s="923"/>
      <c r="BG114" s="923"/>
      <c r="BH114" s="923"/>
      <c r="BI114" s="923"/>
      <c r="BJ114" s="923"/>
      <c r="BK114" s="923"/>
      <c r="BL114" s="923"/>
      <c r="BM114" s="923"/>
      <c r="BN114" s="923"/>
      <c r="BO114" s="923"/>
      <c r="BP114" s="924"/>
      <c r="BQ114" s="925">
        <v>63116</v>
      </c>
      <c r="BR114" s="926"/>
      <c r="BS114" s="926"/>
      <c r="BT114" s="926"/>
      <c r="BU114" s="926"/>
      <c r="BV114" s="926">
        <v>218809</v>
      </c>
      <c r="BW114" s="926"/>
      <c r="BX114" s="926"/>
      <c r="BY114" s="926"/>
      <c r="BZ114" s="926"/>
      <c r="CA114" s="926">
        <v>445116</v>
      </c>
      <c r="CB114" s="926"/>
      <c r="CC114" s="926"/>
      <c r="CD114" s="926"/>
      <c r="CE114" s="926"/>
      <c r="CF114" s="920">
        <v>3</v>
      </c>
      <c r="CG114" s="921"/>
      <c r="CH114" s="921"/>
      <c r="CI114" s="921"/>
      <c r="CJ114" s="921"/>
      <c r="CK114" s="948"/>
      <c r="CL114" s="949"/>
      <c r="CM114" s="922" t="s">
        <v>433</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c r="A115" s="954"/>
      <c r="B115" s="955"/>
      <c r="C115" s="923" t="s">
        <v>434</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30068</v>
      </c>
      <c r="AB115" s="938"/>
      <c r="AC115" s="938"/>
      <c r="AD115" s="938"/>
      <c r="AE115" s="939"/>
      <c r="AF115" s="940">
        <v>55795</v>
      </c>
      <c r="AG115" s="938"/>
      <c r="AH115" s="938"/>
      <c r="AI115" s="938"/>
      <c r="AJ115" s="939"/>
      <c r="AK115" s="940">
        <v>80466</v>
      </c>
      <c r="AL115" s="938"/>
      <c r="AM115" s="938"/>
      <c r="AN115" s="938"/>
      <c r="AO115" s="939"/>
      <c r="AP115" s="941">
        <v>0.5</v>
      </c>
      <c r="AQ115" s="942"/>
      <c r="AR115" s="942"/>
      <c r="AS115" s="942"/>
      <c r="AT115" s="943"/>
      <c r="AU115" s="908"/>
      <c r="AV115" s="909"/>
      <c r="AW115" s="909"/>
      <c r="AX115" s="909"/>
      <c r="AY115" s="909"/>
      <c r="AZ115" s="922" t="s">
        <v>435</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436</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c r="A116" s="956"/>
      <c r="B116" s="957"/>
      <c r="C116" s="965" t="s">
        <v>437</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438</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439</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v>501500</v>
      </c>
      <c r="DH116" s="959"/>
      <c r="DI116" s="959"/>
      <c r="DJ116" s="959"/>
      <c r="DK116" s="960"/>
      <c r="DL116" s="961">
        <v>400000</v>
      </c>
      <c r="DM116" s="959"/>
      <c r="DN116" s="959"/>
      <c r="DO116" s="959"/>
      <c r="DP116" s="960"/>
      <c r="DQ116" s="961">
        <v>300000</v>
      </c>
      <c r="DR116" s="959"/>
      <c r="DS116" s="959"/>
      <c r="DT116" s="959"/>
      <c r="DU116" s="960"/>
      <c r="DV116" s="962">
        <v>2</v>
      </c>
      <c r="DW116" s="963"/>
      <c r="DX116" s="963"/>
      <c r="DY116" s="963"/>
      <c r="DZ116" s="964"/>
    </row>
    <row r="117" spans="1:130" s="218" customFormat="1" ht="26.25" customHeight="1">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440</v>
      </c>
      <c r="Z117" s="894"/>
      <c r="AA117" s="978">
        <v>3845734</v>
      </c>
      <c r="AB117" s="979"/>
      <c r="AC117" s="979"/>
      <c r="AD117" s="979"/>
      <c r="AE117" s="980"/>
      <c r="AF117" s="981">
        <v>3754255</v>
      </c>
      <c r="AG117" s="979"/>
      <c r="AH117" s="979"/>
      <c r="AI117" s="979"/>
      <c r="AJ117" s="980"/>
      <c r="AK117" s="981">
        <v>3807811</v>
      </c>
      <c r="AL117" s="979"/>
      <c r="AM117" s="979"/>
      <c r="AN117" s="979"/>
      <c r="AO117" s="980"/>
      <c r="AP117" s="982"/>
      <c r="AQ117" s="983"/>
      <c r="AR117" s="983"/>
      <c r="AS117" s="983"/>
      <c r="AT117" s="984"/>
      <c r="AU117" s="908"/>
      <c r="AV117" s="909"/>
      <c r="AW117" s="909"/>
      <c r="AX117" s="909"/>
      <c r="AY117" s="909"/>
      <c r="AZ117" s="974" t="s">
        <v>441</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442</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c r="A118" s="912" t="s">
        <v>416</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413</v>
      </c>
      <c r="AB118" s="893"/>
      <c r="AC118" s="893"/>
      <c r="AD118" s="893"/>
      <c r="AE118" s="894"/>
      <c r="AF118" s="892" t="s">
        <v>414</v>
      </c>
      <c r="AG118" s="893"/>
      <c r="AH118" s="893"/>
      <c r="AI118" s="893"/>
      <c r="AJ118" s="894"/>
      <c r="AK118" s="892" t="s">
        <v>294</v>
      </c>
      <c r="AL118" s="893"/>
      <c r="AM118" s="893"/>
      <c r="AN118" s="893"/>
      <c r="AO118" s="894"/>
      <c r="AP118" s="970" t="s">
        <v>415</v>
      </c>
      <c r="AQ118" s="971"/>
      <c r="AR118" s="971"/>
      <c r="AS118" s="971"/>
      <c r="AT118" s="972"/>
      <c r="AU118" s="908"/>
      <c r="AV118" s="909"/>
      <c r="AW118" s="909"/>
      <c r="AX118" s="909"/>
      <c r="AY118" s="909"/>
      <c r="AZ118" s="973" t="s">
        <v>443</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444</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c r="A119" s="1056" t="s">
        <v>419</v>
      </c>
      <c r="B119" s="947"/>
      <c r="C119" s="929" t="s">
        <v>420</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445</v>
      </c>
      <c r="BP119" s="1005"/>
      <c r="BQ119" s="999">
        <v>41222628</v>
      </c>
      <c r="BR119" s="1000"/>
      <c r="BS119" s="1000"/>
      <c r="BT119" s="1000"/>
      <c r="BU119" s="1000"/>
      <c r="BV119" s="1000">
        <v>39473347</v>
      </c>
      <c r="BW119" s="1000"/>
      <c r="BX119" s="1000"/>
      <c r="BY119" s="1000"/>
      <c r="BZ119" s="1000"/>
      <c r="CA119" s="1000">
        <v>38246099</v>
      </c>
      <c r="CB119" s="1000"/>
      <c r="CC119" s="1000"/>
      <c r="CD119" s="1000"/>
      <c r="CE119" s="1000"/>
      <c r="CF119" s="1001"/>
      <c r="CG119" s="1002"/>
      <c r="CH119" s="1002"/>
      <c r="CI119" s="1002"/>
      <c r="CJ119" s="1003"/>
      <c r="CK119" s="950"/>
      <c r="CL119" s="951"/>
      <c r="CM119" s="973" t="s">
        <v>446</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c r="A120" s="1057"/>
      <c r="B120" s="949"/>
      <c r="C120" s="922" t="s">
        <v>423</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447</v>
      </c>
      <c r="AV120" s="992"/>
      <c r="AW120" s="992"/>
      <c r="AX120" s="992"/>
      <c r="AY120" s="993"/>
      <c r="AZ120" s="929" t="s">
        <v>448</v>
      </c>
      <c r="BA120" s="897"/>
      <c r="BB120" s="897"/>
      <c r="BC120" s="897"/>
      <c r="BD120" s="897"/>
      <c r="BE120" s="897"/>
      <c r="BF120" s="897"/>
      <c r="BG120" s="897"/>
      <c r="BH120" s="897"/>
      <c r="BI120" s="897"/>
      <c r="BJ120" s="897"/>
      <c r="BK120" s="897"/>
      <c r="BL120" s="897"/>
      <c r="BM120" s="897"/>
      <c r="BN120" s="897"/>
      <c r="BO120" s="897"/>
      <c r="BP120" s="898"/>
      <c r="BQ120" s="930">
        <v>6860659</v>
      </c>
      <c r="BR120" s="931"/>
      <c r="BS120" s="931"/>
      <c r="BT120" s="931"/>
      <c r="BU120" s="931"/>
      <c r="BV120" s="931">
        <v>7186209</v>
      </c>
      <c r="BW120" s="931"/>
      <c r="BX120" s="931"/>
      <c r="BY120" s="931"/>
      <c r="BZ120" s="931"/>
      <c r="CA120" s="931">
        <v>7386338</v>
      </c>
      <c r="CB120" s="931"/>
      <c r="CC120" s="931"/>
      <c r="CD120" s="931"/>
      <c r="CE120" s="931"/>
      <c r="CF120" s="944">
        <v>49.4</v>
      </c>
      <c r="CG120" s="945"/>
      <c r="CH120" s="945"/>
      <c r="CI120" s="945"/>
      <c r="CJ120" s="945"/>
      <c r="CK120" s="1006" t="s">
        <v>449</v>
      </c>
      <c r="CL120" s="1007"/>
      <c r="CM120" s="1007"/>
      <c r="CN120" s="1007"/>
      <c r="CO120" s="1008"/>
      <c r="CP120" s="1014" t="s">
        <v>396</v>
      </c>
      <c r="CQ120" s="1015"/>
      <c r="CR120" s="1015"/>
      <c r="CS120" s="1015"/>
      <c r="CT120" s="1015"/>
      <c r="CU120" s="1015"/>
      <c r="CV120" s="1015"/>
      <c r="CW120" s="1015"/>
      <c r="CX120" s="1015"/>
      <c r="CY120" s="1015"/>
      <c r="CZ120" s="1015"/>
      <c r="DA120" s="1015"/>
      <c r="DB120" s="1015"/>
      <c r="DC120" s="1015"/>
      <c r="DD120" s="1015"/>
      <c r="DE120" s="1015"/>
      <c r="DF120" s="1016"/>
      <c r="DG120" s="930">
        <v>2858021</v>
      </c>
      <c r="DH120" s="931"/>
      <c r="DI120" s="931"/>
      <c r="DJ120" s="931"/>
      <c r="DK120" s="931"/>
      <c r="DL120" s="931">
        <v>2757294</v>
      </c>
      <c r="DM120" s="931"/>
      <c r="DN120" s="931"/>
      <c r="DO120" s="931"/>
      <c r="DP120" s="931"/>
      <c r="DQ120" s="931">
        <v>3014835</v>
      </c>
      <c r="DR120" s="931"/>
      <c r="DS120" s="931"/>
      <c r="DT120" s="931"/>
      <c r="DU120" s="931"/>
      <c r="DV120" s="932">
        <v>20.2</v>
      </c>
      <c r="DW120" s="932"/>
      <c r="DX120" s="932"/>
      <c r="DY120" s="932"/>
      <c r="DZ120" s="933"/>
    </row>
    <row r="121" spans="1:130" s="218" customFormat="1" ht="26.25" customHeight="1">
      <c r="A121" s="1057"/>
      <c r="B121" s="949"/>
      <c r="C121" s="974" t="s">
        <v>450</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451</v>
      </c>
      <c r="BA121" s="923"/>
      <c r="BB121" s="923"/>
      <c r="BC121" s="923"/>
      <c r="BD121" s="923"/>
      <c r="BE121" s="923"/>
      <c r="BF121" s="923"/>
      <c r="BG121" s="923"/>
      <c r="BH121" s="923"/>
      <c r="BI121" s="923"/>
      <c r="BJ121" s="923"/>
      <c r="BK121" s="923"/>
      <c r="BL121" s="923"/>
      <c r="BM121" s="923"/>
      <c r="BN121" s="923"/>
      <c r="BO121" s="923"/>
      <c r="BP121" s="924"/>
      <c r="BQ121" s="925">
        <v>6538896</v>
      </c>
      <c r="BR121" s="926"/>
      <c r="BS121" s="926"/>
      <c r="BT121" s="926"/>
      <c r="BU121" s="926"/>
      <c r="BV121" s="926">
        <v>6299910</v>
      </c>
      <c r="BW121" s="926"/>
      <c r="BX121" s="926"/>
      <c r="BY121" s="926"/>
      <c r="BZ121" s="926"/>
      <c r="CA121" s="926">
        <v>5920736</v>
      </c>
      <c r="CB121" s="926"/>
      <c r="CC121" s="926"/>
      <c r="CD121" s="926"/>
      <c r="CE121" s="926"/>
      <c r="CF121" s="920">
        <v>39.6</v>
      </c>
      <c r="CG121" s="921"/>
      <c r="CH121" s="921"/>
      <c r="CI121" s="921"/>
      <c r="CJ121" s="921"/>
      <c r="CK121" s="1009"/>
      <c r="CL121" s="1010"/>
      <c r="CM121" s="1010"/>
      <c r="CN121" s="1010"/>
      <c r="CO121" s="1011"/>
      <c r="CP121" s="1019" t="s">
        <v>394</v>
      </c>
      <c r="CQ121" s="1020"/>
      <c r="CR121" s="1020"/>
      <c r="CS121" s="1020"/>
      <c r="CT121" s="1020"/>
      <c r="CU121" s="1020"/>
      <c r="CV121" s="1020"/>
      <c r="CW121" s="1020"/>
      <c r="CX121" s="1020"/>
      <c r="CY121" s="1020"/>
      <c r="CZ121" s="1020"/>
      <c r="DA121" s="1020"/>
      <c r="DB121" s="1020"/>
      <c r="DC121" s="1020"/>
      <c r="DD121" s="1020"/>
      <c r="DE121" s="1020"/>
      <c r="DF121" s="1021"/>
      <c r="DG121" s="925">
        <v>218672</v>
      </c>
      <c r="DH121" s="926"/>
      <c r="DI121" s="926"/>
      <c r="DJ121" s="926"/>
      <c r="DK121" s="926"/>
      <c r="DL121" s="926">
        <v>208324</v>
      </c>
      <c r="DM121" s="926"/>
      <c r="DN121" s="926"/>
      <c r="DO121" s="926"/>
      <c r="DP121" s="926"/>
      <c r="DQ121" s="926">
        <v>182640</v>
      </c>
      <c r="DR121" s="926"/>
      <c r="DS121" s="926"/>
      <c r="DT121" s="926"/>
      <c r="DU121" s="926"/>
      <c r="DV121" s="927">
        <v>1.2</v>
      </c>
      <c r="DW121" s="927"/>
      <c r="DX121" s="927"/>
      <c r="DY121" s="927"/>
      <c r="DZ121" s="928"/>
    </row>
    <row r="122" spans="1:130" s="218" customFormat="1" ht="26.25" customHeight="1">
      <c r="A122" s="1057"/>
      <c r="B122" s="949"/>
      <c r="C122" s="922" t="s">
        <v>433</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452</v>
      </c>
      <c r="BA122" s="965"/>
      <c r="BB122" s="965"/>
      <c r="BC122" s="965"/>
      <c r="BD122" s="965"/>
      <c r="BE122" s="965"/>
      <c r="BF122" s="965"/>
      <c r="BG122" s="965"/>
      <c r="BH122" s="965"/>
      <c r="BI122" s="965"/>
      <c r="BJ122" s="965"/>
      <c r="BK122" s="965"/>
      <c r="BL122" s="965"/>
      <c r="BM122" s="965"/>
      <c r="BN122" s="965"/>
      <c r="BO122" s="965"/>
      <c r="BP122" s="966"/>
      <c r="BQ122" s="999">
        <v>15705972</v>
      </c>
      <c r="BR122" s="1000"/>
      <c r="BS122" s="1000"/>
      <c r="BT122" s="1000"/>
      <c r="BU122" s="1000"/>
      <c r="BV122" s="1000">
        <v>14989191</v>
      </c>
      <c r="BW122" s="1000"/>
      <c r="BX122" s="1000"/>
      <c r="BY122" s="1000"/>
      <c r="BZ122" s="1000"/>
      <c r="CA122" s="1000">
        <v>13982398</v>
      </c>
      <c r="CB122" s="1000"/>
      <c r="CC122" s="1000"/>
      <c r="CD122" s="1000"/>
      <c r="CE122" s="1000"/>
      <c r="CF122" s="1017">
        <v>93.5</v>
      </c>
      <c r="CG122" s="1018"/>
      <c r="CH122" s="1018"/>
      <c r="CI122" s="1018"/>
      <c r="CJ122" s="1018"/>
      <c r="CK122" s="1009"/>
      <c r="CL122" s="1010"/>
      <c r="CM122" s="1010"/>
      <c r="CN122" s="1010"/>
      <c r="CO122" s="1011"/>
      <c r="CP122" s="1019" t="s">
        <v>397</v>
      </c>
      <c r="CQ122" s="1020"/>
      <c r="CR122" s="1020"/>
      <c r="CS122" s="1020"/>
      <c r="CT122" s="1020"/>
      <c r="CU122" s="1020"/>
      <c r="CV122" s="1020"/>
      <c r="CW122" s="1020"/>
      <c r="CX122" s="1020"/>
      <c r="CY122" s="1020"/>
      <c r="CZ122" s="1020"/>
      <c r="DA122" s="1020"/>
      <c r="DB122" s="1020"/>
      <c r="DC122" s="1020"/>
      <c r="DD122" s="1020"/>
      <c r="DE122" s="1020"/>
      <c r="DF122" s="1021"/>
      <c r="DG122" s="925">
        <v>64593</v>
      </c>
      <c r="DH122" s="926"/>
      <c r="DI122" s="926"/>
      <c r="DJ122" s="926"/>
      <c r="DK122" s="926"/>
      <c r="DL122" s="926">
        <v>49807</v>
      </c>
      <c r="DM122" s="926"/>
      <c r="DN122" s="926"/>
      <c r="DO122" s="926"/>
      <c r="DP122" s="926"/>
      <c r="DQ122" s="926">
        <v>38727</v>
      </c>
      <c r="DR122" s="926"/>
      <c r="DS122" s="926"/>
      <c r="DT122" s="926"/>
      <c r="DU122" s="926"/>
      <c r="DV122" s="927">
        <v>0.3</v>
      </c>
      <c r="DW122" s="927"/>
      <c r="DX122" s="927"/>
      <c r="DY122" s="927"/>
      <c r="DZ122" s="928"/>
    </row>
    <row r="123" spans="1:130" s="218" customFormat="1" ht="26.25" customHeight="1">
      <c r="A123" s="1057"/>
      <c r="B123" s="949"/>
      <c r="C123" s="922" t="s">
        <v>439</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v>30068</v>
      </c>
      <c r="AB123" s="959"/>
      <c r="AC123" s="959"/>
      <c r="AD123" s="959"/>
      <c r="AE123" s="960"/>
      <c r="AF123" s="961">
        <v>55795</v>
      </c>
      <c r="AG123" s="959"/>
      <c r="AH123" s="959"/>
      <c r="AI123" s="959"/>
      <c r="AJ123" s="960"/>
      <c r="AK123" s="961">
        <v>80466</v>
      </c>
      <c r="AL123" s="959"/>
      <c r="AM123" s="959"/>
      <c r="AN123" s="959"/>
      <c r="AO123" s="960"/>
      <c r="AP123" s="962">
        <v>0.5</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453</v>
      </c>
      <c r="BP123" s="1005"/>
      <c r="BQ123" s="1063">
        <v>29105527</v>
      </c>
      <c r="BR123" s="1064"/>
      <c r="BS123" s="1064"/>
      <c r="BT123" s="1064"/>
      <c r="BU123" s="1064"/>
      <c r="BV123" s="1064">
        <v>28475310</v>
      </c>
      <c r="BW123" s="1064"/>
      <c r="BX123" s="1064"/>
      <c r="BY123" s="1064"/>
      <c r="BZ123" s="1064"/>
      <c r="CA123" s="1064">
        <v>27289472</v>
      </c>
      <c r="CB123" s="1064"/>
      <c r="CC123" s="1064"/>
      <c r="CD123" s="1064"/>
      <c r="CE123" s="1064"/>
      <c r="CF123" s="1001"/>
      <c r="CG123" s="1002"/>
      <c r="CH123" s="1002"/>
      <c r="CI123" s="1002"/>
      <c r="CJ123" s="1003"/>
      <c r="CK123" s="1009"/>
      <c r="CL123" s="1010"/>
      <c r="CM123" s="1010"/>
      <c r="CN123" s="1010"/>
      <c r="CO123" s="1011"/>
      <c r="CP123" s="1019" t="s">
        <v>392</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c r="A124" s="1057"/>
      <c r="B124" s="949"/>
      <c r="C124" s="922" t="s">
        <v>442</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454</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86.4</v>
      </c>
      <c r="BR124" s="1027"/>
      <c r="BS124" s="1027"/>
      <c r="BT124" s="1027"/>
      <c r="BU124" s="1027"/>
      <c r="BV124" s="1027">
        <v>77.400000000000006</v>
      </c>
      <c r="BW124" s="1027"/>
      <c r="BX124" s="1027"/>
      <c r="BY124" s="1027"/>
      <c r="BZ124" s="1027"/>
      <c r="CA124" s="1027">
        <v>73.2</v>
      </c>
      <c r="CB124" s="1027"/>
      <c r="CC124" s="1027"/>
      <c r="CD124" s="1027"/>
      <c r="CE124" s="1027"/>
      <c r="CF124" s="1028"/>
      <c r="CG124" s="1029"/>
      <c r="CH124" s="1029"/>
      <c r="CI124" s="1029"/>
      <c r="CJ124" s="1030"/>
      <c r="CK124" s="1012"/>
      <c r="CL124" s="1012"/>
      <c r="CM124" s="1012"/>
      <c r="CN124" s="1012"/>
      <c r="CO124" s="1013"/>
      <c r="CP124" s="1019" t="s">
        <v>455</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c r="A125" s="1057"/>
      <c r="B125" s="949"/>
      <c r="C125" s="922" t="s">
        <v>444</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456</v>
      </c>
      <c r="CL125" s="1007"/>
      <c r="CM125" s="1007"/>
      <c r="CN125" s="1007"/>
      <c r="CO125" s="1008"/>
      <c r="CP125" s="929" t="s">
        <v>457</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c r="A126" s="1057"/>
      <c r="B126" s="949"/>
      <c r="C126" s="922" t="s">
        <v>446</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458</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c r="A127" s="1058"/>
      <c r="B127" s="951"/>
      <c r="C127" s="973" t="s">
        <v>459</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460</v>
      </c>
      <c r="AY127" s="1032"/>
      <c r="AZ127" s="1032"/>
      <c r="BA127" s="1032"/>
      <c r="BB127" s="1032"/>
      <c r="BC127" s="1032"/>
      <c r="BD127" s="1032"/>
      <c r="BE127" s="1033"/>
      <c r="BF127" s="1034" t="s">
        <v>461</v>
      </c>
      <c r="BG127" s="1032"/>
      <c r="BH127" s="1032"/>
      <c r="BI127" s="1032"/>
      <c r="BJ127" s="1032"/>
      <c r="BK127" s="1032"/>
      <c r="BL127" s="1033"/>
      <c r="BM127" s="1034" t="s">
        <v>462</v>
      </c>
      <c r="BN127" s="1032"/>
      <c r="BO127" s="1032"/>
      <c r="BP127" s="1032"/>
      <c r="BQ127" s="1032"/>
      <c r="BR127" s="1032"/>
      <c r="BS127" s="1033"/>
      <c r="BT127" s="1034" t="s">
        <v>463</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464</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c r="A128" s="1041" t="s">
        <v>465</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466</v>
      </c>
      <c r="X128" s="1043"/>
      <c r="Y128" s="1043"/>
      <c r="Z128" s="1044"/>
      <c r="AA128" s="1045">
        <v>698179</v>
      </c>
      <c r="AB128" s="1046"/>
      <c r="AC128" s="1046"/>
      <c r="AD128" s="1046"/>
      <c r="AE128" s="1047"/>
      <c r="AF128" s="1048">
        <v>713281</v>
      </c>
      <c r="AG128" s="1046"/>
      <c r="AH128" s="1046"/>
      <c r="AI128" s="1046"/>
      <c r="AJ128" s="1047"/>
      <c r="AK128" s="1048">
        <v>695407</v>
      </c>
      <c r="AL128" s="1046"/>
      <c r="AM128" s="1046"/>
      <c r="AN128" s="1046"/>
      <c r="AO128" s="1047"/>
      <c r="AP128" s="1049"/>
      <c r="AQ128" s="1050"/>
      <c r="AR128" s="1050"/>
      <c r="AS128" s="1050"/>
      <c r="AT128" s="1051"/>
      <c r="AU128" s="220"/>
      <c r="AV128" s="220"/>
      <c r="AW128" s="220"/>
      <c r="AX128" s="896" t="s">
        <v>467</v>
      </c>
      <c r="AY128" s="897"/>
      <c r="AZ128" s="897"/>
      <c r="BA128" s="897"/>
      <c r="BB128" s="897"/>
      <c r="BC128" s="897"/>
      <c r="BD128" s="897"/>
      <c r="BE128" s="898"/>
      <c r="BF128" s="1052" t="s">
        <v>122</v>
      </c>
      <c r="BG128" s="1053"/>
      <c r="BH128" s="1053"/>
      <c r="BI128" s="1053"/>
      <c r="BJ128" s="1053"/>
      <c r="BK128" s="1053"/>
      <c r="BL128" s="1054"/>
      <c r="BM128" s="1052">
        <v>12.69</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468</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469</v>
      </c>
      <c r="X129" s="1071"/>
      <c r="Y129" s="1071"/>
      <c r="Z129" s="1072"/>
      <c r="AA129" s="958">
        <v>15473490</v>
      </c>
      <c r="AB129" s="959"/>
      <c r="AC129" s="959"/>
      <c r="AD129" s="959"/>
      <c r="AE129" s="960"/>
      <c r="AF129" s="961">
        <v>15581764</v>
      </c>
      <c r="AG129" s="959"/>
      <c r="AH129" s="959"/>
      <c r="AI129" s="959"/>
      <c r="AJ129" s="960"/>
      <c r="AK129" s="961">
        <v>16295232</v>
      </c>
      <c r="AL129" s="959"/>
      <c r="AM129" s="959"/>
      <c r="AN129" s="959"/>
      <c r="AO129" s="960"/>
      <c r="AP129" s="1073"/>
      <c r="AQ129" s="1074"/>
      <c r="AR129" s="1074"/>
      <c r="AS129" s="1074"/>
      <c r="AT129" s="1075"/>
      <c r="AU129" s="221"/>
      <c r="AV129" s="221"/>
      <c r="AW129" s="221"/>
      <c r="AX129" s="1065" t="s">
        <v>470</v>
      </c>
      <c r="AY129" s="923"/>
      <c r="AZ129" s="923"/>
      <c r="BA129" s="923"/>
      <c r="BB129" s="923"/>
      <c r="BC129" s="923"/>
      <c r="BD129" s="923"/>
      <c r="BE129" s="924"/>
      <c r="BF129" s="1066" t="s">
        <v>122</v>
      </c>
      <c r="BG129" s="1067"/>
      <c r="BH129" s="1067"/>
      <c r="BI129" s="1067"/>
      <c r="BJ129" s="1067"/>
      <c r="BK129" s="1067"/>
      <c r="BL129" s="1068"/>
      <c r="BM129" s="1066">
        <v>17.690000000000001</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c r="A130" s="934" t="s">
        <v>471</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472</v>
      </c>
      <c r="X130" s="1071"/>
      <c r="Y130" s="1071"/>
      <c r="Z130" s="1072"/>
      <c r="AA130" s="958">
        <v>1452427</v>
      </c>
      <c r="AB130" s="959"/>
      <c r="AC130" s="959"/>
      <c r="AD130" s="959"/>
      <c r="AE130" s="960"/>
      <c r="AF130" s="961">
        <v>1380679</v>
      </c>
      <c r="AG130" s="959"/>
      <c r="AH130" s="959"/>
      <c r="AI130" s="959"/>
      <c r="AJ130" s="960"/>
      <c r="AK130" s="961">
        <v>1346131</v>
      </c>
      <c r="AL130" s="959"/>
      <c r="AM130" s="959"/>
      <c r="AN130" s="959"/>
      <c r="AO130" s="960"/>
      <c r="AP130" s="1073"/>
      <c r="AQ130" s="1074"/>
      <c r="AR130" s="1074"/>
      <c r="AS130" s="1074"/>
      <c r="AT130" s="1075"/>
      <c r="AU130" s="221"/>
      <c r="AV130" s="221"/>
      <c r="AW130" s="221"/>
      <c r="AX130" s="1065" t="s">
        <v>473</v>
      </c>
      <c r="AY130" s="923"/>
      <c r="AZ130" s="923"/>
      <c r="BA130" s="923"/>
      <c r="BB130" s="923"/>
      <c r="BC130" s="923"/>
      <c r="BD130" s="923"/>
      <c r="BE130" s="924"/>
      <c r="BF130" s="1101">
        <v>11.8</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474</v>
      </c>
      <c r="X131" s="1108"/>
      <c r="Y131" s="1108"/>
      <c r="Z131" s="1109"/>
      <c r="AA131" s="1004">
        <v>14021063</v>
      </c>
      <c r="AB131" s="986"/>
      <c r="AC131" s="986"/>
      <c r="AD131" s="986"/>
      <c r="AE131" s="987"/>
      <c r="AF131" s="985">
        <v>14201085</v>
      </c>
      <c r="AG131" s="986"/>
      <c r="AH131" s="986"/>
      <c r="AI131" s="986"/>
      <c r="AJ131" s="987"/>
      <c r="AK131" s="985">
        <v>14949101</v>
      </c>
      <c r="AL131" s="986"/>
      <c r="AM131" s="986"/>
      <c r="AN131" s="986"/>
      <c r="AO131" s="987"/>
      <c r="AP131" s="1110"/>
      <c r="AQ131" s="1111"/>
      <c r="AR131" s="1111"/>
      <c r="AS131" s="1111"/>
      <c r="AT131" s="1112"/>
      <c r="AU131" s="221"/>
      <c r="AV131" s="221"/>
      <c r="AW131" s="221"/>
      <c r="AX131" s="1083" t="s">
        <v>475</v>
      </c>
      <c r="AY131" s="726"/>
      <c r="AZ131" s="726"/>
      <c r="BA131" s="726"/>
      <c r="BB131" s="726"/>
      <c r="BC131" s="726"/>
      <c r="BD131" s="726"/>
      <c r="BE131" s="1036"/>
      <c r="BF131" s="1084">
        <v>73.2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c r="A132" s="1090" t="s">
        <v>476</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477</v>
      </c>
      <c r="W132" s="1094"/>
      <c r="X132" s="1094"/>
      <c r="Y132" s="1094"/>
      <c r="Z132" s="1095"/>
      <c r="AA132" s="1096">
        <v>12.08986794</v>
      </c>
      <c r="AB132" s="1097"/>
      <c r="AC132" s="1097"/>
      <c r="AD132" s="1097"/>
      <c r="AE132" s="1098"/>
      <c r="AF132" s="1099">
        <v>11.69132499</v>
      </c>
      <c r="AG132" s="1097"/>
      <c r="AH132" s="1097"/>
      <c r="AI132" s="1097"/>
      <c r="AJ132" s="1098"/>
      <c r="AK132" s="1099">
        <v>11.81524561</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478</v>
      </c>
      <c r="W133" s="1077"/>
      <c r="X133" s="1077"/>
      <c r="Y133" s="1077"/>
      <c r="Z133" s="1078"/>
      <c r="AA133" s="1079">
        <v>11.8</v>
      </c>
      <c r="AB133" s="1080"/>
      <c r="AC133" s="1080"/>
      <c r="AD133" s="1080"/>
      <c r="AE133" s="1081"/>
      <c r="AF133" s="1079">
        <v>11.8</v>
      </c>
      <c r="AG133" s="1080"/>
      <c r="AH133" s="1080"/>
      <c r="AI133" s="1080"/>
      <c r="AJ133" s="1081"/>
      <c r="AK133" s="1079">
        <v>11.8</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OqZIc08dcwbDZUw7/eMCV8Y3N+SFW+HvhL6aiEuIiBfbVeahkbnGDEEQb/EsbH77HrEeLKMk4kryAlklcl6nrg==" saltValue="FBk5FIrL6LVnLGRSjGn0e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J13" zoomScaleNormal="85" zoomScaleSheetLayoutView="100" workbookViewId="0">
      <selection activeCell="CW49" sqref="CW49"/>
    </sheetView>
  </sheetViews>
  <sheetFormatPr defaultColWidth="0" defaultRowHeight="13.5" customHeight="1" zeroHeight="1"/>
  <cols>
    <col min="1" max="120" width="2.75" style="248" customWidth="1"/>
    <col min="121" max="121" width="0" style="247" hidden="1" customWidth="1"/>
    <col min="122" max="16384" width="9" style="247" hidden="1"/>
  </cols>
  <sheetData>
    <row r="1" spans="1:120">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row r="3" spans="1:120"/>
    <row r="4" spans="1:120"/>
    <row r="5" spans="1:120"/>
    <row r="6" spans="1:120"/>
    <row r="7" spans="1:120"/>
    <row r="8" spans="1:120"/>
    <row r="9" spans="1:120"/>
    <row r="10" spans="1:120"/>
    <row r="11" spans="1:120"/>
    <row r="12" spans="1:120"/>
    <row r="13" spans="1:120"/>
    <row r="14" spans="1:120"/>
    <row r="15" spans="1:120"/>
    <row r="16" spans="1:120">
      <c r="DP16" s="247"/>
    </row>
    <row r="17" spans="119:120">
      <c r="DP17" s="247"/>
    </row>
    <row r="18" spans="119:120"/>
    <row r="19" spans="119:120"/>
    <row r="20" spans="119:120">
      <c r="DO20" s="247"/>
      <c r="DP20" s="247"/>
    </row>
    <row r="21" spans="119:120">
      <c r="DP21" s="247"/>
    </row>
    <row r="22" spans="119:120"/>
    <row r="23" spans="119:120">
      <c r="DO23" s="247"/>
      <c r="DP23" s="247"/>
    </row>
    <row r="24" spans="119:120">
      <c r="DP24" s="247"/>
    </row>
    <row r="25" spans="119:120">
      <c r="DP25" s="247"/>
    </row>
    <row r="26" spans="119:120">
      <c r="DO26" s="247"/>
      <c r="DP26" s="247"/>
    </row>
    <row r="27" spans="119:120"/>
    <row r="28" spans="119:120">
      <c r="DO28" s="247"/>
      <c r="DP28" s="247"/>
    </row>
    <row r="29" spans="119:120">
      <c r="DP29" s="247"/>
    </row>
    <row r="30" spans="119:120"/>
    <row r="31" spans="119:120">
      <c r="DO31" s="247"/>
      <c r="DP31" s="247"/>
    </row>
    <row r="32" spans="119:120"/>
    <row r="33" spans="98:120">
      <c r="DO33" s="247"/>
      <c r="DP33" s="247"/>
    </row>
    <row r="34" spans="98:120">
      <c r="DM34" s="247"/>
    </row>
    <row r="35" spans="98:120">
      <c r="CT35" s="247"/>
      <c r="CU35" s="247"/>
      <c r="CV35" s="247"/>
      <c r="CY35" s="247"/>
      <c r="CZ35" s="247"/>
      <c r="DA35" s="247"/>
      <c r="DD35" s="247"/>
      <c r="DE35" s="247"/>
      <c r="DF35" s="247"/>
      <c r="DI35" s="247"/>
      <c r="DJ35" s="247"/>
      <c r="DK35" s="247"/>
      <c r="DM35" s="247"/>
      <c r="DN35" s="247"/>
      <c r="DO35" s="247"/>
      <c r="DP35" s="247"/>
    </row>
    <row r="36" spans="98:120"/>
    <row r="37" spans="98:120">
      <c r="CW37" s="247"/>
      <c r="DB37" s="247"/>
      <c r="DG37" s="247"/>
      <c r="DL37" s="247"/>
      <c r="DP37" s="247"/>
    </row>
    <row r="38" spans="98:120">
      <c r="CT38" s="247"/>
      <c r="CU38" s="247"/>
      <c r="CV38" s="247"/>
      <c r="CW38" s="247"/>
      <c r="CY38" s="247"/>
      <c r="CZ38" s="247"/>
      <c r="DA38" s="247"/>
      <c r="DB38" s="247"/>
      <c r="DD38" s="247"/>
      <c r="DE38" s="247"/>
      <c r="DF38" s="247"/>
      <c r="DG38" s="247"/>
      <c r="DI38" s="247"/>
      <c r="DJ38" s="247"/>
      <c r="DK38" s="247"/>
      <c r="DL38" s="247"/>
      <c r="DN38" s="247"/>
      <c r="DO38" s="247"/>
      <c r="DP38" s="247"/>
    </row>
    <row r="39" spans="98:120"/>
    <row r="40" spans="98:120"/>
    <row r="41" spans="98:120"/>
    <row r="42" spans="98:120"/>
    <row r="43" spans="98:120"/>
    <row r="44" spans="98:120"/>
    <row r="45" spans="98:120"/>
    <row r="46" spans="98:120"/>
    <row r="47" spans="98:120"/>
    <row r="48" spans="98:120"/>
    <row r="49" spans="22:120">
      <c r="DN49" s="247"/>
      <c r="DO49" s="247"/>
      <c r="DP49" s="247"/>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47"/>
      <c r="CS63" s="247"/>
      <c r="CX63" s="247"/>
      <c r="DC63" s="247"/>
      <c r="DH63" s="247"/>
    </row>
    <row r="64" spans="22:120">
      <c r="V64" s="247"/>
    </row>
    <row r="65" spans="15:120">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c r="Q66" s="247"/>
      <c r="S66" s="247"/>
      <c r="U66" s="247"/>
      <c r="DM66" s="247"/>
    </row>
    <row r="67" spans="15:120">
      <c r="O67" s="247"/>
      <c r="P67" s="247"/>
      <c r="R67" s="247"/>
      <c r="T67" s="247"/>
      <c r="Y67" s="247"/>
      <c r="CT67" s="247"/>
      <c r="CV67" s="247"/>
      <c r="CW67" s="247"/>
      <c r="CY67" s="247"/>
      <c r="DA67" s="247"/>
      <c r="DB67" s="247"/>
      <c r="DD67" s="247"/>
      <c r="DF67" s="247"/>
      <c r="DG67" s="247"/>
      <c r="DI67" s="247"/>
      <c r="DK67" s="247"/>
      <c r="DL67" s="247"/>
      <c r="DN67" s="247"/>
      <c r="DO67" s="247"/>
      <c r="DP67" s="247"/>
    </row>
    <row r="68" spans="15:120"/>
    <row r="69" spans="15:120"/>
    <row r="70" spans="15:120"/>
    <row r="71" spans="15:120"/>
    <row r="72" spans="15:120">
      <c r="DP72" s="247"/>
    </row>
    <row r="73" spans="15:120">
      <c r="DP73" s="247"/>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47"/>
      <c r="CX96" s="247"/>
      <c r="DC96" s="247"/>
      <c r="DH96" s="247"/>
    </row>
    <row r="97" spans="24:120">
      <c r="CS97" s="247"/>
      <c r="CX97" s="247"/>
      <c r="DC97" s="247"/>
      <c r="DH97" s="247"/>
      <c r="DP97" s="248" t="s">
        <v>479</v>
      </c>
    </row>
    <row r="98" spans="24:120" hidden="1">
      <c r="CS98" s="247"/>
      <c r="CX98" s="247"/>
      <c r="DC98" s="247"/>
      <c r="DH98" s="247"/>
    </row>
    <row r="99" spans="24:120" hidden="1">
      <c r="CS99" s="247"/>
      <c r="CX99" s="247"/>
      <c r="DC99" s="247"/>
      <c r="DH99" s="247"/>
    </row>
    <row r="101" spans="24:120" ht="12" hidden="1" customHeight="1">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c r="CU102" s="247"/>
      <c r="CZ102" s="247"/>
      <c r="DE102" s="247"/>
      <c r="DJ102" s="247"/>
      <c r="DM102" s="247"/>
    </row>
    <row r="103" spans="24:120" hidden="1">
      <c r="CT103" s="247"/>
      <c r="CV103" s="247"/>
      <c r="CW103" s="247"/>
      <c r="CY103" s="247"/>
      <c r="DA103" s="247"/>
      <c r="DB103" s="247"/>
      <c r="DD103" s="247"/>
      <c r="DF103" s="247"/>
      <c r="DG103" s="247"/>
      <c r="DI103" s="247"/>
      <c r="DK103" s="247"/>
      <c r="DL103" s="247"/>
      <c r="DM103" s="247"/>
      <c r="DN103" s="247"/>
      <c r="DO103" s="247"/>
      <c r="DP103" s="247"/>
    </row>
    <row r="104" spans="24:120" hidden="1">
      <c r="CV104" s="247"/>
      <c r="CW104" s="247"/>
      <c r="DA104" s="247"/>
      <c r="DB104" s="247"/>
      <c r="DF104" s="247"/>
      <c r="DG104" s="247"/>
      <c r="DK104" s="247"/>
      <c r="DL104" s="247"/>
      <c r="DN104" s="247"/>
      <c r="DO104" s="247"/>
      <c r="DP104" s="247"/>
    </row>
    <row r="105" spans="24:120" ht="12.75" hidden="1" customHeight="1"/>
  </sheetData>
  <sheetProtection algorithmName="SHA-512" hashValue="uR9XTZmfsERnQ5hu397sGsDqzKtGBO7k0KQDgLgd1T0/7KxhY7rpJY5onb5WiETjFRLlV+zqsAfhyDPdcb7vSQ==" saltValue="p6MaMRlxXRFp0XJykntvsA=="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B52" zoomScaleNormal="100" zoomScaleSheetLayoutView="55" workbookViewId="0"/>
  </sheetViews>
  <sheetFormatPr defaultColWidth="0" defaultRowHeight="13.5" customHeight="1" zeroHeight="1"/>
  <cols>
    <col min="1" max="116" width="2.625" style="248" customWidth="1"/>
    <col min="117" max="16384" width="9" style="247" hidden="1"/>
  </cols>
  <sheetData>
    <row r="1" spans="2:116">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row r="3" spans="2:116"/>
    <row r="4" spans="2:116">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row r="7" spans="2:116"/>
    <row r="8" spans="2:116"/>
    <row r="9" spans="2:116"/>
    <row r="10" spans="2:116"/>
    <row r="11" spans="2:116"/>
    <row r="12" spans="2:116"/>
    <row r="13" spans="2:116"/>
    <row r="14" spans="2:116"/>
    <row r="15" spans="2:116"/>
    <row r="16" spans="2:116"/>
    <row r="17" spans="9:116"/>
    <row r="18" spans="9:116">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row r="20" spans="9:116"/>
    <row r="21" spans="9:116">
      <c r="DL21" s="247"/>
    </row>
    <row r="22" spans="9:116">
      <c r="DI22" s="247"/>
      <c r="DJ22" s="247"/>
      <c r="DK22" s="247"/>
      <c r="DL22" s="247"/>
    </row>
    <row r="23" spans="9:116">
      <c r="CY23" s="247"/>
      <c r="CZ23" s="247"/>
      <c r="DA23" s="247"/>
      <c r="DB23" s="247"/>
      <c r="DC23" s="247"/>
      <c r="DD23" s="247"/>
      <c r="DE23" s="247"/>
      <c r="DF23" s="247"/>
      <c r="DG23" s="247"/>
      <c r="DH23" s="247"/>
      <c r="DI23" s="247"/>
      <c r="DJ23" s="247"/>
      <c r="DK23" s="247"/>
      <c r="DL23" s="247"/>
    </row>
    <row r="24" spans="9:116"/>
    <row r="25" spans="9:116"/>
    <row r="26" spans="9:116"/>
    <row r="27" spans="9:116"/>
    <row r="28" spans="9:116"/>
    <row r="29" spans="9:116"/>
    <row r="30" spans="9:116"/>
    <row r="31" spans="9:116"/>
    <row r="32" spans="9:116"/>
    <row r="33" spans="15:116"/>
    <row r="34" spans="15:116"/>
    <row r="35" spans="15:116">
      <c r="CZ35" s="247"/>
      <c r="DA35" s="247"/>
      <c r="DB35" s="247"/>
      <c r="DC35" s="247"/>
      <c r="DD35" s="247"/>
      <c r="DE35" s="247"/>
      <c r="DF35" s="247"/>
      <c r="DG35" s="247"/>
      <c r="DH35" s="247"/>
      <c r="DI35" s="247"/>
      <c r="DJ35" s="247"/>
      <c r="DK35" s="247"/>
      <c r="DL35" s="247"/>
    </row>
    <row r="36" spans="15:116"/>
    <row r="37" spans="15:116">
      <c r="DL37" s="247"/>
    </row>
    <row r="38" spans="15:116">
      <c r="DI38" s="247"/>
      <c r="DJ38" s="247"/>
      <c r="DK38" s="247"/>
      <c r="DL38" s="247"/>
    </row>
    <row r="39" spans="15:116"/>
    <row r="40" spans="15:116"/>
    <row r="41" spans="15:116"/>
    <row r="42" spans="15:116"/>
    <row r="43" spans="15:116">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c r="DL44" s="247"/>
    </row>
    <row r="45" spans="15:116"/>
    <row r="46" spans="15:116">
      <c r="DA46" s="247"/>
      <c r="DB46" s="247"/>
      <c r="DC46" s="247"/>
      <c r="DD46" s="247"/>
      <c r="DE46" s="247"/>
      <c r="DF46" s="247"/>
      <c r="DG46" s="247"/>
      <c r="DH46" s="247"/>
      <c r="DI46" s="247"/>
      <c r="DJ46" s="247"/>
      <c r="DK46" s="247"/>
      <c r="DL46" s="247"/>
    </row>
    <row r="47" spans="15:116"/>
    <row r="48" spans="15:116"/>
    <row r="49" spans="104:116"/>
    <row r="50" spans="104:116">
      <c r="CZ50" s="247"/>
      <c r="DA50" s="247"/>
      <c r="DB50" s="247"/>
      <c r="DC50" s="247"/>
      <c r="DD50" s="247"/>
      <c r="DE50" s="247"/>
      <c r="DF50" s="247"/>
      <c r="DG50" s="247"/>
      <c r="DH50" s="247"/>
      <c r="DI50" s="247"/>
      <c r="DJ50" s="247"/>
      <c r="DK50" s="247"/>
      <c r="DL50" s="247"/>
    </row>
    <row r="51" spans="104:116"/>
    <row r="52" spans="104:116"/>
    <row r="53" spans="104:116">
      <c r="DL53" s="247"/>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47"/>
      <c r="DD67" s="247"/>
      <c r="DE67" s="247"/>
      <c r="DF67" s="247"/>
      <c r="DG67" s="247"/>
      <c r="DH67" s="247"/>
      <c r="DI67" s="247"/>
      <c r="DJ67" s="247"/>
      <c r="DK67" s="247"/>
      <c r="DL67" s="247"/>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Q0qqlslp6a5SqS/ykxjVxuuGtGj/lHYimA1n0QkMpHf/9H9RtRGua7u+DUzf9GbZXZ2cJNnDXxBSKCJ17lR5PQ==" saltValue="hhXdwHV/MY2BaCa6RQGbDw==" spinCount="100000" sheet="1" objects="1" scenarios="1"/>
  <dataConsolidate/>
  <phoneticPr fontId="2"/>
  <printOptions horizontalCentered="1" verticalCentered="1"/>
  <pageMargins left="0" right="0" top="0" bottom="0" header="0" footer="0"/>
  <pageSetup paperSize="8" scale="6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c r="AS1" s="250"/>
      <c r="AT1" s="250"/>
    </row>
    <row r="2" spans="1:46">
      <c r="AS2" s="250"/>
      <c r="AT2" s="250"/>
    </row>
    <row r="3" spans="1:46">
      <c r="AS3" s="250"/>
      <c r="AT3" s="250"/>
    </row>
    <row r="4" spans="1:46">
      <c r="AS4" s="250"/>
      <c r="AT4" s="250"/>
    </row>
    <row r="5" spans="1:46" ht="17.25">
      <c r="A5" s="251" t="s">
        <v>480</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481</v>
      </c>
      <c r="AL6" s="255"/>
      <c r="AM6" s="255"/>
      <c r="AN6" s="255"/>
      <c r="AO6" s="250"/>
      <c r="AP6" s="250"/>
      <c r="AQ6" s="250"/>
      <c r="AR6" s="250"/>
    </row>
    <row r="7" spans="1:46" ht="13.5" customHeight="1">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482</v>
      </c>
      <c r="AP7" s="260"/>
      <c r="AQ7" s="261" t="s">
        <v>483</v>
      </c>
      <c r="AR7" s="262"/>
    </row>
    <row r="8" spans="1:46">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484</v>
      </c>
      <c r="AQ8" s="267" t="s">
        <v>485</v>
      </c>
      <c r="AR8" s="268" t="s">
        <v>486</v>
      </c>
    </row>
    <row r="9" spans="1:46">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487</v>
      </c>
      <c r="AL9" s="1117"/>
      <c r="AM9" s="1117"/>
      <c r="AN9" s="1118"/>
      <c r="AO9" s="269">
        <v>5239479</v>
      </c>
      <c r="AP9" s="269">
        <v>74412</v>
      </c>
      <c r="AQ9" s="270">
        <v>80646</v>
      </c>
      <c r="AR9" s="271">
        <v>-7.7</v>
      </c>
    </row>
    <row r="10" spans="1:46" ht="13.5" customHeight="1">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488</v>
      </c>
      <c r="AL10" s="1117"/>
      <c r="AM10" s="1117"/>
      <c r="AN10" s="1118"/>
      <c r="AO10" s="272">
        <v>616877</v>
      </c>
      <c r="AP10" s="272">
        <v>8761</v>
      </c>
      <c r="AQ10" s="273">
        <v>6637</v>
      </c>
      <c r="AR10" s="274">
        <v>32</v>
      </c>
    </row>
    <row r="11" spans="1:46" ht="13.5" customHeight="1">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489</v>
      </c>
      <c r="AL11" s="1117"/>
      <c r="AM11" s="1117"/>
      <c r="AN11" s="1118"/>
      <c r="AO11" s="272">
        <v>3586</v>
      </c>
      <c r="AP11" s="272">
        <v>51</v>
      </c>
      <c r="AQ11" s="273">
        <v>1119</v>
      </c>
      <c r="AR11" s="274">
        <v>-95.4</v>
      </c>
    </row>
    <row r="12" spans="1:46" ht="13.5" customHeight="1">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490</v>
      </c>
      <c r="AL12" s="1117"/>
      <c r="AM12" s="1117"/>
      <c r="AN12" s="1118"/>
      <c r="AO12" s="272">
        <v>1713</v>
      </c>
      <c r="AP12" s="272">
        <v>24</v>
      </c>
      <c r="AQ12" s="273">
        <v>8</v>
      </c>
      <c r="AR12" s="274">
        <v>200</v>
      </c>
    </row>
    <row r="13" spans="1:46" ht="13.5" customHeight="1">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491</v>
      </c>
      <c r="AL13" s="1117"/>
      <c r="AM13" s="1117"/>
      <c r="AN13" s="1118"/>
      <c r="AO13" s="272">
        <v>167579</v>
      </c>
      <c r="AP13" s="272">
        <v>2380</v>
      </c>
      <c r="AQ13" s="273">
        <v>2502</v>
      </c>
      <c r="AR13" s="274">
        <v>-4.9000000000000004</v>
      </c>
    </row>
    <row r="14" spans="1:46" ht="13.5" customHeight="1">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492</v>
      </c>
      <c r="AL14" s="1117"/>
      <c r="AM14" s="1117"/>
      <c r="AN14" s="1118"/>
      <c r="AO14" s="272">
        <v>162085</v>
      </c>
      <c r="AP14" s="272">
        <v>2302</v>
      </c>
      <c r="AQ14" s="273">
        <v>1863</v>
      </c>
      <c r="AR14" s="274">
        <v>23.6</v>
      </c>
    </row>
    <row r="15" spans="1:46" ht="13.5" customHeight="1">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493</v>
      </c>
      <c r="AL15" s="1120"/>
      <c r="AM15" s="1120"/>
      <c r="AN15" s="1121"/>
      <c r="AO15" s="272">
        <v>-283394</v>
      </c>
      <c r="AP15" s="272">
        <v>-4025</v>
      </c>
      <c r="AQ15" s="273">
        <v>-4800</v>
      </c>
      <c r="AR15" s="274">
        <v>-16.100000000000001</v>
      </c>
    </row>
    <row r="16" spans="1:46">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5907925</v>
      </c>
      <c r="AP16" s="272">
        <v>83905</v>
      </c>
      <c r="AQ16" s="273">
        <v>87975</v>
      </c>
      <c r="AR16" s="274">
        <v>-4.5999999999999996</v>
      </c>
    </row>
    <row r="17" spans="1:46">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494</v>
      </c>
      <c r="AL19" s="250"/>
      <c r="AM19" s="250"/>
      <c r="AN19" s="250"/>
      <c r="AO19" s="250"/>
      <c r="AP19" s="250"/>
      <c r="AQ19" s="250"/>
      <c r="AR19" s="250"/>
    </row>
    <row r="20" spans="1:46">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495</v>
      </c>
      <c r="AP20" s="281" t="s">
        <v>496</v>
      </c>
      <c r="AQ20" s="282" t="s">
        <v>497</v>
      </c>
      <c r="AR20" s="283"/>
    </row>
    <row r="21" spans="1:46" s="289" customFormat="1">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498</v>
      </c>
      <c r="AL21" s="1123"/>
      <c r="AM21" s="1123"/>
      <c r="AN21" s="1124"/>
      <c r="AO21" s="285">
        <v>6.42</v>
      </c>
      <c r="AP21" s="286">
        <v>7.71</v>
      </c>
      <c r="AQ21" s="287">
        <v>-1.29</v>
      </c>
      <c r="AR21" s="255"/>
      <c r="AS21" s="288"/>
      <c r="AT21" s="284"/>
    </row>
    <row r="22" spans="1:46" s="289" customFormat="1">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499</v>
      </c>
      <c r="AL22" s="1123"/>
      <c r="AM22" s="1123"/>
      <c r="AN22" s="1124"/>
      <c r="AO22" s="290">
        <v>98.1</v>
      </c>
      <c r="AP22" s="291">
        <v>98.3</v>
      </c>
      <c r="AQ22" s="292">
        <v>-0.2</v>
      </c>
      <c r="AR22" s="276"/>
      <c r="AS22" s="288"/>
      <c r="AT22" s="284"/>
    </row>
    <row r="23" spans="1:46" s="289" customFormat="1">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c r="A26" s="1113" t="s">
        <v>500</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c r="A27" s="297"/>
      <c r="AO27" s="250"/>
      <c r="AP27" s="250"/>
      <c r="AQ27" s="250"/>
      <c r="AR27" s="250"/>
      <c r="AS27" s="250"/>
      <c r="AT27" s="250"/>
    </row>
    <row r="28" spans="1:46" ht="17.25">
      <c r="A28" s="251" t="s">
        <v>501</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502</v>
      </c>
      <c r="AL29" s="255"/>
      <c r="AM29" s="255"/>
      <c r="AN29" s="255"/>
      <c r="AO29" s="250"/>
      <c r="AP29" s="250"/>
      <c r="AQ29" s="250"/>
      <c r="AR29" s="250"/>
      <c r="AS29" s="299"/>
    </row>
    <row r="30" spans="1:46" ht="13.5" customHeight="1">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482</v>
      </c>
      <c r="AP30" s="260"/>
      <c r="AQ30" s="261" t="s">
        <v>483</v>
      </c>
      <c r="AR30" s="262"/>
    </row>
    <row r="31" spans="1:46">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484</v>
      </c>
      <c r="AQ31" s="267" t="s">
        <v>485</v>
      </c>
      <c r="AR31" s="268" t="s">
        <v>486</v>
      </c>
    </row>
    <row r="32" spans="1:46" ht="27" customHeight="1">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503</v>
      </c>
      <c r="AL32" s="1131"/>
      <c r="AM32" s="1131"/>
      <c r="AN32" s="1132"/>
      <c r="AO32" s="300">
        <v>3335561</v>
      </c>
      <c r="AP32" s="300">
        <v>47372</v>
      </c>
      <c r="AQ32" s="301">
        <v>41451</v>
      </c>
      <c r="AR32" s="302">
        <v>14.3</v>
      </c>
    </row>
    <row r="33" spans="1:46" ht="13.5" customHeight="1">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504</v>
      </c>
      <c r="AL33" s="1131"/>
      <c r="AM33" s="1131"/>
      <c r="AN33" s="1132"/>
      <c r="AO33" s="300" t="s">
        <v>505</v>
      </c>
      <c r="AP33" s="300" t="s">
        <v>505</v>
      </c>
      <c r="AQ33" s="301" t="s">
        <v>505</v>
      </c>
      <c r="AR33" s="302" t="s">
        <v>505</v>
      </c>
    </row>
    <row r="34" spans="1:46" ht="27" customHeight="1">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506</v>
      </c>
      <c r="AL34" s="1131"/>
      <c r="AM34" s="1131"/>
      <c r="AN34" s="1132"/>
      <c r="AO34" s="300" t="s">
        <v>505</v>
      </c>
      <c r="AP34" s="300" t="s">
        <v>505</v>
      </c>
      <c r="AQ34" s="301">
        <v>35</v>
      </c>
      <c r="AR34" s="302" t="s">
        <v>505</v>
      </c>
    </row>
    <row r="35" spans="1:46" ht="27" customHeight="1">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507</v>
      </c>
      <c r="AL35" s="1131"/>
      <c r="AM35" s="1131"/>
      <c r="AN35" s="1132"/>
      <c r="AO35" s="300">
        <v>294131</v>
      </c>
      <c r="AP35" s="300">
        <v>4177</v>
      </c>
      <c r="AQ35" s="301">
        <v>11775</v>
      </c>
      <c r="AR35" s="302">
        <v>-64.5</v>
      </c>
    </row>
    <row r="36" spans="1:46" ht="27" customHeight="1">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508</v>
      </c>
      <c r="AL36" s="1131"/>
      <c r="AM36" s="1131"/>
      <c r="AN36" s="1132"/>
      <c r="AO36" s="300">
        <v>97653</v>
      </c>
      <c r="AP36" s="300">
        <v>1387</v>
      </c>
      <c r="AQ36" s="301">
        <v>2188</v>
      </c>
      <c r="AR36" s="302">
        <v>-36.6</v>
      </c>
    </row>
    <row r="37" spans="1:46" ht="13.5" customHeight="1">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509</v>
      </c>
      <c r="AL37" s="1131"/>
      <c r="AM37" s="1131"/>
      <c r="AN37" s="1132"/>
      <c r="AO37" s="300">
        <v>80466</v>
      </c>
      <c r="AP37" s="300">
        <v>1143</v>
      </c>
      <c r="AQ37" s="301">
        <v>531</v>
      </c>
      <c r="AR37" s="302">
        <v>115.3</v>
      </c>
    </row>
    <row r="38" spans="1:46" ht="27" customHeight="1">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510</v>
      </c>
      <c r="AL38" s="1134"/>
      <c r="AM38" s="1134"/>
      <c r="AN38" s="1135"/>
      <c r="AO38" s="303" t="s">
        <v>505</v>
      </c>
      <c r="AP38" s="303" t="s">
        <v>505</v>
      </c>
      <c r="AQ38" s="304">
        <v>1</v>
      </c>
      <c r="AR38" s="292" t="s">
        <v>505</v>
      </c>
      <c r="AS38" s="299"/>
    </row>
    <row r="39" spans="1:46">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511</v>
      </c>
      <c r="AL39" s="1134"/>
      <c r="AM39" s="1134"/>
      <c r="AN39" s="1135"/>
      <c r="AO39" s="300">
        <v>-695407</v>
      </c>
      <c r="AP39" s="300">
        <v>-9876</v>
      </c>
      <c r="AQ39" s="301">
        <v>-5414</v>
      </c>
      <c r="AR39" s="302">
        <v>82.4</v>
      </c>
      <c r="AS39" s="299"/>
    </row>
    <row r="40" spans="1:46" ht="27" customHeight="1">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512</v>
      </c>
      <c r="AL40" s="1131"/>
      <c r="AM40" s="1131"/>
      <c r="AN40" s="1132"/>
      <c r="AO40" s="300">
        <v>-1346131</v>
      </c>
      <c r="AP40" s="300">
        <v>-19118</v>
      </c>
      <c r="AQ40" s="301">
        <v>-35360</v>
      </c>
      <c r="AR40" s="302">
        <v>-45.9</v>
      </c>
      <c r="AS40" s="299"/>
    </row>
    <row r="41" spans="1:46">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1766273</v>
      </c>
      <c r="AP41" s="300">
        <v>25085</v>
      </c>
      <c r="AQ41" s="301">
        <v>15207</v>
      </c>
      <c r="AR41" s="302">
        <v>65</v>
      </c>
      <c r="AS41" s="299"/>
    </row>
    <row r="42" spans="1:46">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c r="A47" s="309" t="s">
        <v>513</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514</v>
      </c>
      <c r="AL48" s="310"/>
      <c r="AM48" s="310"/>
      <c r="AN48" s="310"/>
      <c r="AO48" s="310"/>
      <c r="AP48" s="310"/>
      <c r="AQ48" s="311"/>
      <c r="AR48" s="310"/>
    </row>
    <row r="49" spans="1:44" ht="13.5" customHeight="1">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482</v>
      </c>
      <c r="AN49" s="1127" t="s">
        <v>515</v>
      </c>
      <c r="AO49" s="1128"/>
      <c r="AP49" s="1128"/>
      <c r="AQ49" s="1128"/>
      <c r="AR49" s="1129"/>
    </row>
    <row r="50" spans="1:44">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516</v>
      </c>
      <c r="AO50" s="317" t="s">
        <v>517</v>
      </c>
      <c r="AP50" s="318" t="s">
        <v>518</v>
      </c>
      <c r="AQ50" s="319" t="s">
        <v>519</v>
      </c>
      <c r="AR50" s="320" t="s">
        <v>520</v>
      </c>
    </row>
    <row r="51" spans="1:44">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521</v>
      </c>
      <c r="AL51" s="313"/>
      <c r="AM51" s="321">
        <v>2871736</v>
      </c>
      <c r="AN51" s="322">
        <v>40810</v>
      </c>
      <c r="AO51" s="323">
        <v>11.7</v>
      </c>
      <c r="AP51" s="324">
        <v>63812</v>
      </c>
      <c r="AQ51" s="325">
        <v>2.2999999999999998</v>
      </c>
      <c r="AR51" s="326">
        <v>9.4</v>
      </c>
    </row>
    <row r="52" spans="1:44">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522</v>
      </c>
      <c r="AM52" s="329">
        <v>1619105</v>
      </c>
      <c r="AN52" s="330">
        <v>23009</v>
      </c>
      <c r="AO52" s="331">
        <v>3.7</v>
      </c>
      <c r="AP52" s="332">
        <v>33848</v>
      </c>
      <c r="AQ52" s="333">
        <v>-4.2</v>
      </c>
      <c r="AR52" s="334">
        <v>7.9</v>
      </c>
    </row>
    <row r="53" spans="1:44">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523</v>
      </c>
      <c r="AL53" s="313"/>
      <c r="AM53" s="321">
        <v>2968610</v>
      </c>
      <c r="AN53" s="322">
        <v>42189</v>
      </c>
      <c r="AO53" s="323">
        <v>3.4</v>
      </c>
      <c r="AP53" s="324">
        <v>54225</v>
      </c>
      <c r="AQ53" s="325">
        <v>-15</v>
      </c>
      <c r="AR53" s="326">
        <v>18.399999999999999</v>
      </c>
    </row>
    <row r="54" spans="1:44">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522</v>
      </c>
      <c r="AM54" s="329">
        <v>1763152</v>
      </c>
      <c r="AN54" s="330">
        <v>25058</v>
      </c>
      <c r="AO54" s="331">
        <v>8.9</v>
      </c>
      <c r="AP54" s="332">
        <v>27337</v>
      </c>
      <c r="AQ54" s="333">
        <v>-19.2</v>
      </c>
      <c r="AR54" s="334">
        <v>28.1</v>
      </c>
    </row>
    <row r="55" spans="1:44">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524</v>
      </c>
      <c r="AL55" s="313"/>
      <c r="AM55" s="321">
        <v>2506745</v>
      </c>
      <c r="AN55" s="322">
        <v>35517</v>
      </c>
      <c r="AO55" s="323">
        <v>-15.8</v>
      </c>
      <c r="AP55" s="324">
        <v>54016</v>
      </c>
      <c r="AQ55" s="325">
        <v>-0.4</v>
      </c>
      <c r="AR55" s="326">
        <v>-15.4</v>
      </c>
    </row>
    <row r="56" spans="1:44">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522</v>
      </c>
      <c r="AM56" s="329">
        <v>1508079</v>
      </c>
      <c r="AN56" s="330">
        <v>21368</v>
      </c>
      <c r="AO56" s="331">
        <v>-14.7</v>
      </c>
      <c r="AP56" s="332">
        <v>28078</v>
      </c>
      <c r="AQ56" s="333">
        <v>2.7</v>
      </c>
      <c r="AR56" s="334">
        <v>-17.399999999999999</v>
      </c>
    </row>
    <row r="57" spans="1:44">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525</v>
      </c>
      <c r="AL57" s="313"/>
      <c r="AM57" s="321">
        <v>2738688</v>
      </c>
      <c r="AN57" s="322">
        <v>38864</v>
      </c>
      <c r="AO57" s="323">
        <v>9.4</v>
      </c>
      <c r="AP57" s="324">
        <v>52786</v>
      </c>
      <c r="AQ57" s="325">
        <v>-2.2999999999999998</v>
      </c>
      <c r="AR57" s="326">
        <v>11.7</v>
      </c>
    </row>
    <row r="58" spans="1:44">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522</v>
      </c>
      <c r="AM58" s="329">
        <v>1220456</v>
      </c>
      <c r="AN58" s="330">
        <v>17319</v>
      </c>
      <c r="AO58" s="331">
        <v>-18.899999999999999</v>
      </c>
      <c r="AP58" s="332">
        <v>28742</v>
      </c>
      <c r="AQ58" s="333">
        <v>2.4</v>
      </c>
      <c r="AR58" s="334">
        <v>-21.3</v>
      </c>
    </row>
    <row r="59" spans="1:44">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526</v>
      </c>
      <c r="AL59" s="313"/>
      <c r="AM59" s="321">
        <v>2830168</v>
      </c>
      <c r="AN59" s="322">
        <v>40194</v>
      </c>
      <c r="AO59" s="323">
        <v>3.4</v>
      </c>
      <c r="AP59" s="324">
        <v>58465</v>
      </c>
      <c r="AQ59" s="325">
        <v>10.8</v>
      </c>
      <c r="AR59" s="326">
        <v>-7.4</v>
      </c>
    </row>
    <row r="60" spans="1:44">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522</v>
      </c>
      <c r="AM60" s="329">
        <v>1276856</v>
      </c>
      <c r="AN60" s="330">
        <v>18134</v>
      </c>
      <c r="AO60" s="331">
        <v>4.7</v>
      </c>
      <c r="AP60" s="332">
        <v>34452</v>
      </c>
      <c r="AQ60" s="333">
        <v>19.899999999999999</v>
      </c>
      <c r="AR60" s="334">
        <v>-15.2</v>
      </c>
    </row>
    <row r="61" spans="1:44">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527</v>
      </c>
      <c r="AL61" s="335"/>
      <c r="AM61" s="336">
        <v>2783189</v>
      </c>
      <c r="AN61" s="337">
        <v>39515</v>
      </c>
      <c r="AO61" s="338">
        <v>2.4</v>
      </c>
      <c r="AP61" s="339">
        <v>56661</v>
      </c>
      <c r="AQ61" s="340">
        <v>-0.9</v>
      </c>
      <c r="AR61" s="326">
        <v>3.3</v>
      </c>
    </row>
    <row r="62" spans="1:44">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522</v>
      </c>
      <c r="AM62" s="329">
        <v>1477530</v>
      </c>
      <c r="AN62" s="330">
        <v>20978</v>
      </c>
      <c r="AO62" s="331">
        <v>-3.3</v>
      </c>
      <c r="AP62" s="332">
        <v>30491</v>
      </c>
      <c r="AQ62" s="333">
        <v>0.3</v>
      </c>
      <c r="AR62" s="334">
        <v>-3.6</v>
      </c>
    </row>
    <row r="63" spans="1:44">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c r="AK67" s="250"/>
      <c r="AL67" s="250"/>
      <c r="AM67" s="250"/>
      <c r="AN67" s="250"/>
      <c r="AO67" s="250"/>
      <c r="AP67" s="250"/>
      <c r="AQ67" s="250"/>
      <c r="AR67" s="250"/>
      <c r="AS67" s="250"/>
      <c r="AT67" s="250"/>
    </row>
    <row r="68" spans="1:46" ht="13.5" hidden="1" customHeight="1">
      <c r="AK68" s="250"/>
      <c r="AL68" s="250"/>
      <c r="AM68" s="250"/>
      <c r="AN68" s="250"/>
      <c r="AO68" s="250"/>
      <c r="AP68" s="250"/>
      <c r="AQ68" s="250"/>
      <c r="AR68" s="250"/>
    </row>
    <row r="69" spans="1:46" ht="13.5" hidden="1" customHeight="1">
      <c r="AK69" s="250"/>
      <c r="AL69" s="250"/>
      <c r="AM69" s="250"/>
      <c r="AN69" s="250"/>
      <c r="AO69" s="250"/>
      <c r="AP69" s="250"/>
      <c r="AQ69" s="250"/>
      <c r="AR69" s="250"/>
    </row>
    <row r="70" spans="1:46" hidden="1">
      <c r="AK70" s="250"/>
      <c r="AL70" s="250"/>
      <c r="AM70" s="250"/>
      <c r="AN70" s="250"/>
      <c r="AO70" s="250"/>
      <c r="AP70" s="250"/>
      <c r="AQ70" s="250"/>
      <c r="AR70" s="250"/>
    </row>
    <row r="71" spans="1:46" hidden="1">
      <c r="AK71" s="250"/>
      <c r="AL71" s="250"/>
      <c r="AM71" s="250"/>
      <c r="AN71" s="250"/>
      <c r="AO71" s="250"/>
      <c r="AP71" s="250"/>
      <c r="AQ71" s="250"/>
      <c r="AR71" s="250"/>
    </row>
    <row r="72" spans="1:46" hidden="1">
      <c r="AK72" s="250"/>
      <c r="AL72" s="250"/>
      <c r="AM72" s="250"/>
      <c r="AN72" s="250"/>
      <c r="AO72" s="250"/>
      <c r="AP72" s="250"/>
      <c r="AQ72" s="250"/>
      <c r="AR72" s="250"/>
    </row>
    <row r="73" spans="1:46" hidden="1">
      <c r="AK73" s="250"/>
      <c r="AL73" s="250"/>
      <c r="AM73" s="250"/>
      <c r="AN73" s="250"/>
      <c r="AO73" s="250"/>
      <c r="AP73" s="250"/>
      <c r="AQ73" s="250"/>
      <c r="AR73" s="250"/>
    </row>
  </sheetData>
  <sheetProtection algorithmName="SHA-512" hashValue="Y39YcZIDL7cRuAbyZoA9uJy3qACouG499VcV9V6awZmvIqtY1pgRfFvUGvAGRpZv7XvRjxkQ2XFO73kF3/0qPw==" saltValue="YJYoTs7hnLwA4MK0VO7hx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2" zoomScaleNormal="100" zoomScaleSheetLayoutView="55" workbookViewId="0">
      <selection activeCell="BJ89" sqref="BJ89"/>
    </sheetView>
  </sheetViews>
  <sheetFormatPr defaultColWidth="0" defaultRowHeight="13.5" customHeight="1" zeroHeight="1"/>
  <cols>
    <col min="1" max="125" width="2.5" style="248" customWidth="1"/>
    <col min="126" max="16384" width="9" style="247" hidden="1"/>
  </cols>
  <sheetData>
    <row r="1" spans="2:125" ht="13.5" customHeight="1">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c r="B2" s="247"/>
      <c r="DG2" s="247"/>
    </row>
    <row r="3" spans="2:12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row r="5" spans="2:125"/>
    <row r="6" spans="2:125"/>
    <row r="7" spans="2:125"/>
    <row r="8" spans="2:125"/>
    <row r="9" spans="2:125">
      <c r="DU9" s="247"/>
    </row>
    <row r="10" spans="2:125"/>
    <row r="11" spans="2:125"/>
    <row r="12" spans="2:125"/>
    <row r="13" spans="2:125"/>
    <row r="14" spans="2:125"/>
    <row r="15" spans="2:125"/>
    <row r="16" spans="2:125"/>
    <row r="17" spans="125:125">
      <c r="DU17" s="247"/>
    </row>
    <row r="18" spans="125:125"/>
    <row r="19" spans="125:125"/>
    <row r="20" spans="125:125">
      <c r="DU20" s="247"/>
    </row>
    <row r="21" spans="125:125">
      <c r="DU21" s="247"/>
    </row>
    <row r="22" spans="125:125"/>
    <row r="23" spans="125:125"/>
    <row r="24" spans="125:125"/>
    <row r="25" spans="125:125"/>
    <row r="26" spans="125:125"/>
    <row r="27" spans="125:125"/>
    <row r="28" spans="125:125">
      <c r="DU28" s="247"/>
    </row>
    <row r="29" spans="125:125"/>
    <row r="30" spans="125:125"/>
    <row r="31" spans="125:125"/>
    <row r="32" spans="125:125"/>
    <row r="33" spans="2:125">
      <c r="B33" s="247"/>
      <c r="G33" s="247"/>
      <c r="I33" s="247"/>
    </row>
    <row r="34" spans="2:125">
      <c r="C34" s="247"/>
      <c r="P34" s="247"/>
      <c r="DE34" s="247"/>
      <c r="DH34" s="247"/>
    </row>
    <row r="35" spans="2:125">
      <c r="D35" s="247"/>
      <c r="E35" s="247"/>
      <c r="DG35" s="247"/>
      <c r="DJ35" s="247"/>
      <c r="DP35" s="247"/>
      <c r="DQ35" s="247"/>
      <c r="DR35" s="247"/>
      <c r="DS35" s="247"/>
      <c r="DT35" s="247"/>
      <c r="DU35" s="247"/>
    </row>
    <row r="36" spans="2:12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c r="DU37" s="247"/>
    </row>
    <row r="38" spans="2:125">
      <c r="DT38" s="247"/>
      <c r="DU38" s="247"/>
    </row>
    <row r="39" spans="2:125"/>
    <row r="40" spans="2:125">
      <c r="DH40" s="247"/>
    </row>
    <row r="41" spans="2:125">
      <c r="DE41" s="247"/>
    </row>
    <row r="42" spans="2:125">
      <c r="DG42" s="247"/>
      <c r="DJ42" s="247"/>
    </row>
    <row r="43" spans="2:12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c r="DU44" s="247"/>
    </row>
    <row r="45" spans="2:125"/>
    <row r="46" spans="2:125"/>
    <row r="47" spans="2:125"/>
    <row r="48" spans="2:125">
      <c r="DT48" s="247"/>
      <c r="DU48" s="247"/>
    </row>
    <row r="49" spans="120:125">
      <c r="DU49" s="247"/>
    </row>
    <row r="50" spans="120:125">
      <c r="DU50" s="247"/>
    </row>
    <row r="51" spans="120:125">
      <c r="DP51" s="247"/>
      <c r="DQ51" s="247"/>
      <c r="DR51" s="247"/>
      <c r="DS51" s="247"/>
      <c r="DT51" s="247"/>
      <c r="DU51" s="247"/>
    </row>
    <row r="52" spans="120:125"/>
    <row r="53" spans="120:125"/>
    <row r="54" spans="120:125">
      <c r="DU54" s="247"/>
    </row>
    <row r="55" spans="120:125"/>
    <row r="56" spans="120:125"/>
    <row r="57" spans="120:125"/>
    <row r="58" spans="120:125">
      <c r="DU58" s="247"/>
    </row>
    <row r="59" spans="120:125"/>
    <row r="60" spans="120:125"/>
    <row r="61" spans="120:125"/>
    <row r="62" spans="120:125"/>
    <row r="63" spans="120:125">
      <c r="DU63" s="247"/>
    </row>
    <row r="64" spans="120:125">
      <c r="DT64" s="247"/>
      <c r="DU64" s="247"/>
    </row>
    <row r="65" spans="123:125"/>
    <row r="66" spans="123:125"/>
    <row r="67" spans="123:125"/>
    <row r="68" spans="123:125"/>
    <row r="69" spans="123:125">
      <c r="DS69" s="247"/>
      <c r="DT69" s="247"/>
      <c r="DU69" s="247"/>
    </row>
    <row r="70" spans="123:125"/>
    <row r="71" spans="123:125"/>
    <row r="72" spans="123:125"/>
    <row r="73" spans="123:125"/>
    <row r="74" spans="123:125"/>
    <row r="75" spans="123:125"/>
    <row r="76" spans="123:125"/>
    <row r="77" spans="123:125"/>
    <row r="78" spans="123:125"/>
    <row r="79" spans="123:125"/>
    <row r="80" spans="123:125"/>
    <row r="81" spans="116:125"/>
    <row r="82" spans="116:125">
      <c r="DL82" s="247"/>
    </row>
    <row r="83" spans="116:125">
      <c r="DM83" s="247"/>
      <c r="DN83" s="247"/>
      <c r="DO83" s="247"/>
      <c r="DP83" s="247"/>
      <c r="DQ83" s="247"/>
      <c r="DR83" s="247"/>
      <c r="DS83" s="247"/>
      <c r="DT83" s="247"/>
      <c r="DU83" s="247"/>
    </row>
    <row r="84" spans="116:125"/>
    <row r="85" spans="116:125"/>
    <row r="86" spans="116:125"/>
    <row r="87" spans="116:125"/>
    <row r="88" spans="116:125">
      <c r="DU88" s="247"/>
    </row>
    <row r="89" spans="116:125"/>
    <row r="90" spans="116:125"/>
    <row r="91" spans="116:125"/>
    <row r="92" spans="116:125" ht="13.5" customHeight="1"/>
    <row r="93" spans="116:125" ht="13.5" customHeight="1"/>
    <row r="94" spans="116:125" ht="13.5" customHeight="1">
      <c r="DS94" s="247"/>
      <c r="DT94" s="247"/>
      <c r="DU94" s="247"/>
    </row>
    <row r="95" spans="116:125" ht="13.5" customHeight="1">
      <c r="DU95" s="247"/>
    </row>
    <row r="96" spans="116:125" ht="13.5" customHeight="1"/>
    <row r="97" spans="124:125" ht="13.5" customHeight="1"/>
    <row r="98" spans="124:125" ht="13.5" customHeight="1"/>
    <row r="99" spans="124:125" ht="13.5" customHeight="1"/>
    <row r="100" spans="124:125" ht="13.5" customHeight="1"/>
    <row r="101" spans="124:125" ht="13.5" customHeight="1">
      <c r="DU101" s="247"/>
    </row>
    <row r="102" spans="124:125" ht="13.5" customHeight="1"/>
    <row r="103" spans="124:125" ht="13.5" customHeight="1"/>
    <row r="104" spans="124:125" ht="13.5" customHeight="1">
      <c r="DT104" s="247"/>
      <c r="DU104" s="247"/>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47" t="s">
        <v>479</v>
      </c>
    </row>
    <row r="121" spans="125:125" ht="13.5" hidden="1" customHeight="1">
      <c r="DU121" s="247"/>
    </row>
  </sheetData>
  <sheetProtection algorithmName="SHA-512" hashValue="NEXSG9hMhB7dlXr5TwzdNn40cBzaY1ZTV4oCHa10kG+r2pVZsqmn8TBFLLh61mYhQFq7qlOASq6H3tT+7RPyeQ==" saltValue="REC5GVyfQZZmxYHV8AtZOA=="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2" zoomScaleNormal="100" zoomScaleSheetLayoutView="55" workbookViewId="0">
      <selection activeCell="BJ96" sqref="BJ96"/>
    </sheetView>
  </sheetViews>
  <sheetFormatPr defaultColWidth="0" defaultRowHeight="13.5" customHeight="1" zeroHeight="1"/>
  <cols>
    <col min="1" max="125" width="2.5" style="248" customWidth="1"/>
    <col min="126" max="142" width="0" style="247" hidden="1" customWidth="1"/>
    <col min="143" max="16384" width="9" style="247" hidden="1"/>
  </cols>
  <sheetData>
    <row r="1" spans="1:125" ht="13.5" customHeight="1">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c r="B2" s="247"/>
      <c r="T2" s="247"/>
    </row>
    <row r="3" spans="1:12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47"/>
      <c r="G33" s="247"/>
      <c r="I33" s="247"/>
    </row>
    <row r="34" spans="2:125">
      <c r="C34" s="247"/>
      <c r="P34" s="247"/>
      <c r="R34" s="247"/>
      <c r="U34" s="247"/>
    </row>
    <row r="35" spans="2:12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c r="F36" s="247"/>
      <c r="H36" s="247"/>
      <c r="J36" s="247"/>
      <c r="K36" s="247"/>
      <c r="L36" s="247"/>
      <c r="M36" s="247"/>
      <c r="N36" s="247"/>
      <c r="O36" s="247"/>
      <c r="Q36" s="247"/>
      <c r="S36" s="247"/>
      <c r="V36" s="247"/>
    </row>
    <row r="37" spans="2:125"/>
    <row r="38" spans="2:125"/>
    <row r="39" spans="2:125"/>
    <row r="40" spans="2:125">
      <c r="U40" s="247"/>
    </row>
    <row r="41" spans="2:125">
      <c r="R41" s="247"/>
    </row>
    <row r="42" spans="2:12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c r="Q43" s="247"/>
      <c r="S43" s="247"/>
      <c r="V43" s="247"/>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48" t="s">
        <v>479</v>
      </c>
    </row>
  </sheetData>
  <sheetProtection algorithmName="SHA-512" hashValue="sp8JLmkjBDlBv17XQBrdEBsPMO+3LwyVV9lK4Q+ng1+HFdbHiAwxb3D+cLXeEScfhvmEZf33Wyzj9hnOOzDldA==" saltValue="zhP9mHy2+gZBCEq3twUSLA=="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31"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529</v>
      </c>
      <c r="G46" s="8" t="s">
        <v>530</v>
      </c>
      <c r="H46" s="8" t="s">
        <v>531</v>
      </c>
      <c r="I46" s="8" t="s">
        <v>532</v>
      </c>
      <c r="J46" s="9" t="s">
        <v>533</v>
      </c>
    </row>
    <row r="47" spans="2:10" ht="57.75" customHeight="1">
      <c r="B47" s="10"/>
      <c r="C47" s="1139" t="s">
        <v>3</v>
      </c>
      <c r="D47" s="1139"/>
      <c r="E47" s="1140"/>
      <c r="F47" s="11">
        <v>11.03</v>
      </c>
      <c r="G47" s="12">
        <v>12.8</v>
      </c>
      <c r="H47" s="12">
        <v>13.62</v>
      </c>
      <c r="I47" s="12">
        <v>13.51</v>
      </c>
      <c r="J47" s="13">
        <v>12.67</v>
      </c>
    </row>
    <row r="48" spans="2:10" ht="57.75" customHeight="1">
      <c r="B48" s="14"/>
      <c r="C48" s="1141" t="s">
        <v>4</v>
      </c>
      <c r="D48" s="1141"/>
      <c r="E48" s="1142"/>
      <c r="F48" s="15">
        <v>3.04</v>
      </c>
      <c r="G48" s="16">
        <v>5.46</v>
      </c>
      <c r="H48" s="16">
        <v>4.8499999999999996</v>
      </c>
      <c r="I48" s="16">
        <v>5.08</v>
      </c>
      <c r="J48" s="17">
        <v>5.14</v>
      </c>
    </row>
    <row r="49" spans="2:10" ht="57.75" customHeight="1" thickBot="1">
      <c r="B49" s="18"/>
      <c r="C49" s="1143" t="s">
        <v>5</v>
      </c>
      <c r="D49" s="1143"/>
      <c r="E49" s="1144"/>
      <c r="F49" s="19">
        <v>0.84</v>
      </c>
      <c r="G49" s="20">
        <v>4.6399999999999997</v>
      </c>
      <c r="H49" s="20" t="s">
        <v>534</v>
      </c>
      <c r="I49" s="20">
        <v>0.25</v>
      </c>
      <c r="J49" s="21">
        <v>0.04</v>
      </c>
    </row>
    <row r="50" spans="2:10"/>
  </sheetData>
  <sheetProtection algorithmName="SHA-512" hashValue="dpxObjzQfUKFiGmUq/5Jx7L9qiXIcVI+6KzldW4YKEaq21FzEmgZX20/U+R2sIIZo1MLLA5S+KUdihO+0ik7rQ==" saltValue="Bxi3QGIQRrZPQj9vSyBKYA=="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籠原　汐美</cp:lastModifiedBy>
  <cp:lastPrinted>2026-03-19T06:00:13Z</cp:lastPrinted>
  <dcterms:created xsi:type="dcterms:W3CDTF">2026-02-23T07:26:13Z</dcterms:created>
  <dcterms:modified xsi:type="dcterms:W3CDTF">2026-03-19T06:00:31Z</dcterms:modified>
  <cp:category/>
</cp:coreProperties>
</file>