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mori-file4.mrym.city.moriyama.shiga.jp\共有\財政課\71 財政状況資料集\R６決算\03_再照会（指摘事項）\"/>
    </mc:Choice>
  </mc:AlternateContent>
  <xr:revisionPtr revIDLastSave="0" documentId="13_ncr:1_{031D6B4A-3087-49B8-A199-863D545AF9C8}" xr6:coauthVersionLast="47" xr6:coauthVersionMax="47" xr10:uidLastSave="{00000000-0000-0000-0000-000000000000}"/>
  <bookViews>
    <workbookView xWindow="28680" yWindow="-120" windowWidth="29040" windowHeight="15840" firstSheet="8" activeTab="8"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P23" i="12" l="1"/>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BE37" i="10"/>
  <c r="AM37" i="10"/>
  <c r="C37" i="10"/>
  <c r="BE36" i="10"/>
  <c r="BE35" i="10"/>
  <c r="CO34" i="10"/>
  <c r="CO35" i="10" s="1"/>
  <c r="CO36" i="10" s="1"/>
  <c r="CO37" i="10" s="1"/>
  <c r="BW34" i="10"/>
  <c r="BW35" i="10" s="1"/>
  <c r="BW36" i="10" s="1"/>
  <c r="BW37" i="10" s="1"/>
  <c r="BW38" i="10" s="1"/>
  <c r="BE34" i="10"/>
  <c r="C34" i="10"/>
  <c r="C35" i="10" s="1"/>
  <c r="C36" i="10" l="1"/>
  <c r="U34"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U37" i="10" s="1"/>
  <c r="AM34" i="10"/>
  <c r="AM35" i="10" s="1"/>
  <c r="AM36" i="10" s="1"/>
</calcChain>
</file>

<file path=xl/sharedStrings.xml><?xml version="1.0" encoding="utf-8"?>
<sst xmlns="http://schemas.openxmlformats.org/spreadsheetml/2006/main" count="1057" uniqueCount="569">
  <si>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</si>
  <si>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</si>
  <si>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</si>
  <si>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</si>
  <si>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</si>
  <si>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</si>
  <si>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</si>
  <si>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</si>
  <si>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</si>
  <si>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</si>
  <si>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</si>
  <si>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</si>
  <si>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</si>
  <si>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</si>
  <si>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</si>
  <si>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</si>
  <si>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</si>
  <si>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</si>
  <si>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</si>
  <si>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</si>
  <si>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</si>
  <si>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</si>
  <si>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</si>
  <si>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</si>
  <si>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</si>
  <si>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</si>
  <si>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</si>
  <si>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</si>
  <si>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</si>
  <si>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</si>
  <si>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</si>
  <si>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</si>
  <si>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</si>
  <si>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</si>
  <si>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</si>
  <si>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</si>
  <si>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</si>
  <si>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</si>
  <si>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</si>
  <si>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</si>
  <si>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</si>
  <si>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</si>
  <si>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</si>
  <si>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</si>
  <si>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</si>
  <si>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</si>
  <si>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</si>
  <si>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</si>
  <si>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</si>
  <si>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</si>
  <si>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</si>
  <si>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</si>
  <si>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</si>
  <si>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</si>
  <si>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</si>
  <si>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</si>
  <si>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</si>
  <si>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</si>
  <si>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</si>
  <si>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</si>
  <si>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</si>
  <si>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</si>
  <si>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</si>
  <si>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</si>
  <si>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</si>
  <si>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</si>
  <si>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</si>
  <si>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</si>
  <si>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</si>
  <si>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</si>
  <si>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</si>
  <si>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</si>
  <si>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</si>
  <si>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</si>
  <si>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</si>
  <si>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</si>
  <si>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</si>
  <si>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</si>
  <si>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</si>
  <si>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</si>
  <si>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</si>
  <si>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</si>
  <si>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</si>
  <si>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</si>
  <si>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</si>
  <si>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</si>
  <si>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</si>
  <si>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</si>
  <si>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</si>
  <si>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</si>
  <si>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</si>
  <si>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</si>
  <si>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</si>
  <si>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</si>
  <si>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守山市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</si>
  <si>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</si>
  <si>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</si>
  <si>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</si>
  <si>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</si>
  <si>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</si>
  <si>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</si>
  <si>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</si>
  <si>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</si>
  <si>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</si>
  <si>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</si>
  <si>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</si>
  <si>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</si>
  <si>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</si>
  <si>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</si>
  <si>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</si>
  <si>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</si>
  <si>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</si>
  <si>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</si>
  <si>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</si>
  <si>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</si>
  <si>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</si>
  <si>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</si>
  <si>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</si>
  <si>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</si>
  <si>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</si>
  <si>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</si>
  <si>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</si>
  <si>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</si>
  <si>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</si>
  <si>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</si>
  <si>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</si>
  <si>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</si>
  <si>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</si>
  <si>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</si>
  <si>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</si>
  <si>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</si>
  <si>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</si>
  <si>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</si>
  <si>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</si>
  <si>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</si>
  <si>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</si>
  <si>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</si>
  <si>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</si>
  <si>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</si>
  <si>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</si>
  <si>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</si>
  <si>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0.0</t>
    <phoneticPr fontId="5"/>
  </si>
  <si>
    <t>基準財政需要額</t>
    <phoneticPr fontId="25"/>
  </si>
  <si>
    <t>うち日本人(％)</t>
    <phoneticPr fontId="5"/>
  </si>
  <si>
    <t>-0.1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</si>
  <si>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</si>
  <si>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</si>
  <si>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</si>
  <si>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</si>
  <si>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</si>
  <si>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</si>
  <si>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</si>
  <si>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</si>
  <si>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</si>
  <si>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</si>
  <si>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</si>
  <si>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</si>
  <si>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</si>
  <si>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</si>
  <si>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</si>
  <si>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</si>
  <si>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</si>
  <si>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</si>
  <si>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</si>
  <si>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</si>
  <si>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</si>
  <si>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</si>
  <si>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</si>
  <si>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</si>
  <si>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</si>
  <si>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</si>
  <si>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</si>
  <si>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</si>
  <si>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</si>
  <si>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</si>
  <si>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</si>
  <si>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</si>
  <si>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</si>
  <si>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</si>
  <si>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</si>
  <si>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</si>
  <si>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</si>
  <si>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</si>
  <si>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</si>
  <si>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</si>
  <si>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</si>
  <si>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</si>
  <si>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</si>
  <si>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</si>
  <si>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</si>
  <si>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</si>
  <si>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</si>
  <si>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</si>
  <si>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</si>
  <si>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</si>
  <si>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</si>
  <si>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</si>
  <si>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</si>
  <si>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</si>
  <si>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</si>
  <si>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</si>
  <si>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</si>
  <si>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</si>
  <si>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</si>
  <si>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滋賀県守山市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</si>
  <si>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</si>
  <si>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</si>
  <si>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</si>
  <si>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</si>
  <si>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</si>
  <si>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</si>
  <si>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</si>
  <si>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</si>
  <si>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</si>
  <si>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</si>
  <si>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</si>
  <si>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</si>
  <si>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</si>
  <si>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</si>
  <si>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</si>
  <si>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</si>
  <si>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</si>
  <si>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</si>
  <si>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</si>
  <si>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</si>
  <si>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</si>
  <si>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</si>
  <si>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</si>
  <si>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</si>
  <si>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</si>
  <si>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</si>
  <si>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</si>
  <si>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</si>
  <si>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</si>
  <si>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</si>
  <si>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</si>
  <si>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</si>
  <si>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</si>
  <si>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</si>
  <si>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</si>
  <si>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</si>
  <si>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</si>
  <si>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</si>
  <si>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</si>
  <si>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</si>
  <si>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</si>
  <si>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</si>
  <si>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</si>
  <si>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</si>
  <si>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</si>
  <si>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</si>
  <si>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</si>
  <si>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</si>
  <si>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</si>
  <si>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</si>
  <si>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</si>
  <si>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</si>
  <si>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</si>
  <si>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</si>
  <si>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</si>
  <si>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</si>
  <si>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</si>
  <si>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</si>
  <si>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</si>
  <si>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</si>
  <si>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</si>
  <si>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</si>
  <si>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</si>
  <si>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</si>
  <si>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</si>
  <si>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</si>
  <si>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</si>
  <si>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</si>
  <si>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</si>
  <si>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</si>
  <si>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</si>
  <si>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</si>
  <si>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</si>
  <si>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</si>
  <si>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</si>
  <si>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</si>
  <si>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</si>
  <si>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</si>
  <si>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</si>
  <si>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</si>
  <si>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</si>
  <si>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</si>
  <si>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</si>
  <si>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</si>
  <si>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</si>
  <si>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</si>
  <si>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</si>
  <si>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</si>
  <si>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</si>
  <si>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</si>
  <si>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</si>
  <si>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</si>
  <si>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</si>
  <si>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</si>
  <si>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</si>
  <si>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</si>
  <si>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</si>
  <si>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</si>
  <si>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</si>
  <si>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</si>
  <si>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</si>
  <si>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</si>
  <si>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</si>
  <si>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</si>
  <si>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</si>
  <si>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</si>
  <si>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</si>
  <si>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</si>
  <si>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</si>
  <si>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</si>
  <si>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</si>
  <si>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</si>
  <si>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</si>
  <si>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</si>
  <si>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</si>
  <si>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</si>
  <si>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</si>
  <si>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</si>
  <si>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</si>
  <si>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</si>
  <si>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</si>
  <si>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</si>
  <si>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</si>
  <si>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</si>
  <si>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</si>
  <si>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</si>
  <si>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</si>
  <si>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</si>
  <si>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</si>
  <si>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</si>
  <si>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</si>
  <si>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</si>
  <si>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</si>
  <si>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</si>
  <si>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</si>
  <si>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</si>
  <si>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</si>
  <si>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</si>
  <si>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</si>
  <si>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</si>
  <si>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</si>
  <si>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</si>
  <si>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</si>
  <si>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</si>
  <si>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</si>
  <si>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</si>
  <si>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</si>
  <si>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</si>
  <si>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</si>
  <si>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</si>
  <si>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滋賀県守山市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</si>
  <si>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</si>
  <si>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</si>
  <si>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</si>
  <si>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</si>
  <si>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</si>
  <si>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</si>
  <si>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</si>
  <si>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</si>
  <si>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</si>
  <si>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</si>
  <si>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</si>
  <si>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</si>
  <si>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</si>
  <si>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</si>
  <si>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</si>
  <si>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</si>
  <si>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</si>
  <si>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</si>
  <si>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</si>
  <si>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</si>
  <si>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土地取得特別会計</t>
    <phoneticPr fontId="5"/>
  </si>
  <si>
    <t>育英奨学事業特別会計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</si>
  <si>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</si>
  <si>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</si>
  <si>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</si>
  <si>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</si>
  <si>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</si>
  <si>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</si>
  <si>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</si>
  <si>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</si>
  <si>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</si>
  <si>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</si>
  <si>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</si>
  <si>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</si>
  <si>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</si>
  <si>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</si>
  <si>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介護保険特別会計(介護保険事業)</t>
    <phoneticPr fontId="5"/>
  </si>
  <si>
    <t>介護保険特別会計(介護サービス事業)</t>
    <phoneticPr fontId="5"/>
  </si>
  <si>
    <t>後期高齢者医療事業特別会計</t>
    <phoneticPr fontId="5"/>
  </si>
  <si>
    <t>下水道事業会計</t>
    <phoneticPr fontId="5"/>
  </si>
  <si>
    <t>法適用企業</t>
    <phoneticPr fontId="5"/>
  </si>
  <si>
    <t>水道事業会計</t>
    <phoneticPr fontId="5"/>
  </si>
  <si>
    <t>病院事業会計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</si>
  <si>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</si>
  <si>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</si>
  <si>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</si>
  <si>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</si>
  <si>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</si>
  <si>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</si>
  <si>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</si>
  <si>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</si>
  <si>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</si>
  <si>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</si>
  <si>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</si>
  <si>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</si>
  <si>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</si>
  <si>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</si>
  <si>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</si>
  <si>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</si>
  <si>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</si>
  <si>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</si>
  <si>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</si>
  <si>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</si>
  <si>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</si>
  <si>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</si>
  <si>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</si>
  <si>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</si>
  <si>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</si>
  <si>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</si>
  <si>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</si>
  <si>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</si>
  <si>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</si>
  <si>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</si>
  <si>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</si>
  <si>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</si>
  <si>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</si>
  <si>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</si>
  <si>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</si>
  <si>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</si>
  <si>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</si>
  <si>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</si>
  <si>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</si>
  <si>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</si>
  <si>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</si>
  <si>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</si>
  <si>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</si>
  <si>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</si>
  <si>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</si>
  <si>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</si>
  <si>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</si>
  <si>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</si>
  <si>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</si>
  <si>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</si>
  <si>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</si>
  <si>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</si>
  <si>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</si>
  <si>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</si>
  <si>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</si>
  <si>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介護保険特別会計（介護サービス事業）</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</si>
  <si>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</si>
  <si>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</si>
  <si>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</si>
  <si>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</si>
  <si>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</si>
  <si>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</si>
  <si>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</si>
  <si>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</si>
  <si>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</si>
  <si>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</si>
  <si>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</si>
  <si>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</si>
  <si>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</si>
  <si>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</si>
  <si>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</si>
  <si>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</si>
  <si>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</si>
  <si>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</si>
  <si>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</si>
  <si>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</si>
  <si>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</si>
  <si>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</si>
  <si>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</si>
  <si>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</si>
  <si>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</si>
  <si>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</si>
  <si>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</si>
  <si>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</si>
  <si>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</si>
  <si>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</si>
  <si>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</si>
  <si>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</si>
  <si>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</si>
  <si>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</si>
  <si>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</si>
  <si>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</si>
  <si>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</si>
  <si>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</si>
  <si>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</si>
  <si>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</si>
  <si>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</si>
  <si>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</si>
  <si>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</si>
  <si>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</si>
  <si>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</si>
  <si>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</si>
  <si>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</si>
  <si>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</si>
  <si>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</si>
  <si>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</si>
  <si>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</si>
  <si>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</si>
  <si>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</si>
  <si>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</si>
  <si>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</si>
  <si>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</si>
  <si>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</si>
  <si>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</si>
  <si>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</si>
  <si>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</si>
  <si>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</si>
  <si>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</si>
  <si>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</si>
  <si>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</si>
  <si>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</si>
  <si>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</si>
  <si>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</si>
  <si>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</si>
  <si>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</si>
  <si>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</si>
  <si>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</si>
  <si>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</si>
  <si>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</si>
  <si>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</si>
  <si>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</si>
  <si>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</si>
  <si>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</si>
  <si>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</si>
  <si>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</si>
  <si>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</si>
  <si>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0.45</t>
  </si>
  <si>
    <t>▲ 2.42</t>
  </si>
  <si>
    <t>▲ 0.50</t>
  </si>
  <si>
    <t>水道事業会計</t>
  </si>
  <si>
    <t>一般会計</t>
  </si>
  <si>
    <t>下水道事業会計</t>
  </si>
  <si>
    <t>介護保険特別会計(介護保険事業)</t>
  </si>
  <si>
    <t>国民健康保険特別会計</t>
  </si>
  <si>
    <t>病院事業会計</t>
  </si>
  <si>
    <t>土地取得特別会計</t>
  </si>
  <si>
    <t>育英奨学事業特別会計</t>
  </si>
  <si>
    <t>その他会計（赤字）</t>
  </si>
  <si>
    <t>その他会計（黒字）</t>
  </si>
  <si>
    <t>R02</t>
    <phoneticPr fontId="5"/>
  </si>
  <si>
    <t>R03</t>
    <phoneticPr fontId="5"/>
  </si>
  <si>
    <t>R04</t>
    <phoneticPr fontId="5"/>
  </si>
  <si>
    <t>R05</t>
    <phoneticPr fontId="5"/>
  </si>
  <si>
    <t>R06</t>
    <phoneticPr fontId="5"/>
  </si>
  <si>
    <t>-</t>
    <phoneticPr fontId="2"/>
  </si>
  <si>
    <t>-</t>
    <phoneticPr fontId="38"/>
  </si>
  <si>
    <t>湖南広域行政組合</t>
    <rPh sb="0" eb="4">
      <t>コナンコウイキ</t>
    </rPh>
    <rPh sb="4" eb="6">
      <t>ギョウセイ</t>
    </rPh>
    <rPh sb="6" eb="8">
      <t>クミアイ</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</si>
  <si>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</si>
  <si>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20">
      <t>コウキコウレイシャ</t>
    </rPh>
    <rPh sb="20" eb="22">
      <t>イリョウ</t>
    </rPh>
    <rPh sb="22" eb="24">
      <t>トクベツ</t>
    </rPh>
    <rPh sb="24" eb="26">
      <t>カイケイ</t>
    </rPh>
    <phoneticPr fontId="2"/>
  </si>
  <si>
    <t>守山野洲行政事務組合</t>
    <rPh sb="0" eb="2">
      <t>モリヤマ</t>
    </rPh>
    <rPh sb="2" eb="4">
      <t>ヤス</t>
    </rPh>
    <rPh sb="4" eb="6">
      <t>ギョウセイ</t>
    </rPh>
    <rPh sb="6" eb="10">
      <t>ジムクミアイ</t>
    </rPh>
    <phoneticPr fontId="2"/>
  </si>
  <si>
    <t>滋賀県市町村職員研修センター</t>
    <rPh sb="0" eb="3">
      <t>シガケン</t>
    </rPh>
    <rPh sb="3" eb="6">
      <t>シチョウソン</t>
    </rPh>
    <rPh sb="6" eb="8">
      <t>ショクイン</t>
    </rPh>
    <rPh sb="8" eb="10">
      <t>ケンシュウ</t>
    </rPh>
    <phoneticPr fontId="2"/>
  </si>
  <si>
    <t>守山市土地開発公社</t>
    <rPh sb="0" eb="3">
      <t>モリヤマシ</t>
    </rPh>
    <rPh sb="3" eb="5">
      <t>トチ</t>
    </rPh>
    <rPh sb="5" eb="7">
      <t>カイハツ</t>
    </rPh>
    <rPh sb="7" eb="9">
      <t>コウシャ</t>
    </rPh>
    <phoneticPr fontId="38"/>
  </si>
  <si>
    <t>守山市文化体育振興事業団</t>
    <rPh sb="0" eb="3">
      <t>モリヤマシ</t>
    </rPh>
    <rPh sb="3" eb="5">
      <t>ブンカ</t>
    </rPh>
    <rPh sb="5" eb="7">
      <t>タイイク</t>
    </rPh>
    <rPh sb="7" eb="9">
      <t>シンコウ</t>
    </rPh>
    <rPh sb="9" eb="12">
      <t>ジギョウダン</t>
    </rPh>
    <phoneticPr fontId="38"/>
  </si>
  <si>
    <t>守山野洲市民交流プラザ</t>
    <rPh sb="0" eb="2">
      <t>モリヤマ</t>
    </rPh>
    <rPh sb="2" eb="4">
      <t>ヤス</t>
    </rPh>
    <rPh sb="4" eb="6">
      <t>シミン</t>
    </rPh>
    <rPh sb="6" eb="8">
      <t>コウリュウ</t>
    </rPh>
    <phoneticPr fontId="38"/>
  </si>
  <si>
    <t>守山野洲勤労福祉サービスセンター</t>
    <rPh sb="0" eb="2">
      <t>モリヤマ</t>
    </rPh>
    <rPh sb="2" eb="4">
      <t>ヤス</t>
    </rPh>
    <rPh sb="4" eb="6">
      <t>キンロウ</t>
    </rPh>
    <rPh sb="6" eb="8">
      <t>フクシ</t>
    </rPh>
    <phoneticPr fontId="38"/>
  </si>
  <si>
    <t>公共施設整備基金</t>
    <phoneticPr fontId="5"/>
  </si>
  <si>
    <t>福祉基金</t>
    <phoneticPr fontId="5"/>
  </si>
  <si>
    <t>職員退職基金</t>
    <phoneticPr fontId="5"/>
  </si>
  <si>
    <t>ふるさと守山応援基金</t>
    <phoneticPr fontId="5"/>
  </si>
  <si>
    <t>ほたる基金</t>
    <rPh sb="3" eb="5">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</si>
</sst>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63812</c:v>
                </c:pt>
                <c:pt idx="1">
                  <c:v>54225</c:v>
                </c:pt>
                <c:pt idx="2">
                  <c:v>54016</c:v>
                </c:pt>
                <c:pt idx="3">
                  <c:v>52786</c:v>
                </c:pt>
                <c:pt idx="4">
                  <c:v>58465</c:v>
                </c:pt>
              </c:numCache>
            </c:numRef>
          </c:val>
          <c:smooth val="0"/>
          <c:extLst>
            <c:ext xmlns:c16="http://schemas.microsoft.com/office/drawing/2014/chart" uri="{C3380CC4-5D6E-409C-BE32-E72D297353CC}">
              <c16:uniqueId val="{00000000-736D-49BC-A5F0-D2A84E73CFF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141445</c:v>
                </c:pt>
                <c:pt idx="1">
                  <c:v>74205</c:v>
                </c:pt>
                <c:pt idx="2">
                  <c:v>86649</c:v>
                </c:pt>
                <c:pt idx="3">
                  <c:v>82132</c:v>
                </c:pt>
                <c:pt idx="4">
                  <c:v>55174</c:v>
                </c:pt>
              </c:numCache>
            </c:numRef>
          </c:val>
          <c:smooth val="0"/>
          <c:extLst>
            <c:ext xmlns:c16="http://schemas.microsoft.com/office/drawing/2014/chart" uri="{C3380CC4-5D6E-409C-BE32-E72D297353CC}">
              <c16:uniqueId val="{00000001-736D-49BC-A5F0-D2A84E73CFF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3.35</c:v>
                </c:pt>
                <c:pt idx="1">
                  <c:v>4.43</c:v>
                </c:pt>
                <c:pt idx="2">
                  <c:v>3.79</c:v>
                </c:pt>
                <c:pt idx="3">
                  <c:v>3.45</c:v>
                </c:pt>
                <c:pt idx="4">
                  <c:v>3.14</c:v>
                </c:pt>
              </c:numCache>
            </c:numRef>
          </c:val>
          <c:extLst>
            <c:ext xmlns:c16="http://schemas.microsoft.com/office/drawing/2014/chart" uri="{C3380CC4-5D6E-409C-BE32-E72D297353CC}">
              <c16:uniqueId val="{00000000-F0D5-404D-B1AA-C784CD35C7A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11.53</c:v>
                </c:pt>
                <c:pt idx="1">
                  <c:v>13.3</c:v>
                </c:pt>
                <c:pt idx="2">
                  <c:v>16.16</c:v>
                </c:pt>
                <c:pt idx="3">
                  <c:v>13.43</c:v>
                </c:pt>
                <c:pt idx="4">
                  <c:v>12.31</c:v>
                </c:pt>
              </c:numCache>
            </c:numRef>
          </c:val>
          <c:extLst>
            <c:ext xmlns:c16="http://schemas.microsoft.com/office/drawing/2014/chart" uri="{C3380CC4-5D6E-409C-BE32-E72D297353CC}">
              <c16:uniqueId val="{00000001-F0D5-404D-B1AA-C784CD35C7A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-0.45</c:v>
                </c:pt>
                <c:pt idx="1">
                  <c:v>3.7</c:v>
                </c:pt>
                <c:pt idx="2">
                  <c:v>2.0499999999999998</c:v>
                </c:pt>
                <c:pt idx="3">
                  <c:v>-2.42</c:v>
                </c:pt>
                <c:pt idx="4">
                  <c:v>-0.5</c:v>
                </c:pt>
              </c:numCache>
            </c:numRef>
          </c:val>
          <c:smooth val="0"/>
          <c:extLst>
            <c:ext xmlns:c16="http://schemas.microsoft.com/office/drawing/2014/chart" uri="{C3380CC4-5D6E-409C-BE32-E72D297353CC}">
              <c16:uniqueId val="{00000002-F0D5-404D-B1AA-C784CD35C7A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0.01</c:v>
                </c:pt>
                <c:pt idx="2">
                  <c:v>#N/A</c:v>
                </c:pt>
                <c:pt idx="3">
                  <c:v>0</c:v>
                </c:pt>
                <c:pt idx="4">
                  <c:v>#N/A</c:v>
                </c:pt>
                <c:pt idx="5">
                  <c:v>0</c:v>
                </c:pt>
                <c:pt idx="6">
                  <c:v>#N/A</c:v>
                </c:pt>
                <c:pt idx="7">
                  <c:v>0.01</c:v>
                </c:pt>
                <c:pt idx="8">
                  <c:v>#N/A</c:v>
                </c:pt>
                <c:pt idx="9">
                  <c:v>0</c:v>
                </c:pt>
              </c:numCache>
            </c:numRef>
          </c:val>
          <c:extLst>
            <c:ext xmlns:c16="http://schemas.microsoft.com/office/drawing/2014/chart" uri="{C3380CC4-5D6E-409C-BE32-E72D297353CC}">
              <c16:uniqueId val="{00000000-4C86-437D-B386-425B60EC98E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C86-437D-B386-425B60EC98E3}"/>
            </c:ext>
          </c:extLst>
        </c:ser>
        <c:ser>
          <c:idx val="2"/>
          <c:order val="2"/>
          <c:tx>
            <c:strRef>
              <c:f>データシート!$A$29</c:f>
              <c:strCache>
                <c:ptCount val="1"/>
                <c:pt idx="0">
                  <c:v>育英奨学事業特別会計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0.02</c:v>
                </c:pt>
                <c:pt idx="2">
                  <c:v>#N/A</c:v>
                </c:pt>
                <c:pt idx="3">
                  <c:v>0.01</c:v>
                </c:pt>
                <c:pt idx="4">
                  <c:v>#N/A</c:v>
                </c:pt>
                <c:pt idx="5">
                  <c:v>0.01</c:v>
                </c:pt>
                <c:pt idx="6">
                  <c:v>#N/A</c:v>
                </c:pt>
                <c:pt idx="7">
                  <c:v>0.01</c:v>
                </c:pt>
                <c:pt idx="8">
                  <c:v>#N/A</c:v>
                </c:pt>
                <c:pt idx="9">
                  <c:v>0.01</c:v>
                </c:pt>
              </c:numCache>
            </c:numRef>
          </c:val>
          <c:extLst>
            <c:ext xmlns:c16="http://schemas.microsoft.com/office/drawing/2014/chart" uri="{C3380CC4-5D6E-409C-BE32-E72D297353CC}">
              <c16:uniqueId val="{00000002-4C86-437D-B386-425B60EC98E3}"/>
            </c:ext>
          </c:extLst>
        </c:ser>
        <c:ser>
          <c:idx val="3"/>
          <c:order val="3"/>
          <c:tx>
            <c:strRef>
              <c:f>データシート!$A$30</c:f>
              <c:strCache>
                <c:ptCount val="1"/>
                <c:pt idx="0">
                  <c:v>土地取得特別会計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0.02</c:v>
                </c:pt>
                <c:pt idx="2">
                  <c:v>#N/A</c:v>
                </c:pt>
                <c:pt idx="3">
                  <c:v>0.02</c:v>
                </c:pt>
                <c:pt idx="4">
                  <c:v>#N/A</c:v>
                </c:pt>
                <c:pt idx="5">
                  <c:v>0.02</c:v>
                </c:pt>
                <c:pt idx="6">
                  <c:v>#N/A</c:v>
                </c:pt>
                <c:pt idx="7">
                  <c:v>0.02</c:v>
                </c:pt>
                <c:pt idx="8">
                  <c:v>#N/A</c:v>
                </c:pt>
                <c:pt idx="9">
                  <c:v>0.02</c:v>
                </c:pt>
              </c:numCache>
            </c:numRef>
          </c:val>
          <c:extLst>
            <c:ext xmlns:c16="http://schemas.microsoft.com/office/drawing/2014/chart" uri="{C3380CC4-5D6E-409C-BE32-E72D297353CC}">
              <c16:uniqueId val="{00000003-4C86-437D-B386-425B60EC98E3}"/>
            </c:ext>
          </c:extLst>
        </c:ser>
        <c:ser>
          <c:idx val="4"/>
          <c:order val="4"/>
          <c:tx>
            <c:strRef>
              <c:f>データシート!$A$31</c:f>
              <c:strCache>
                <c:ptCount val="1"/>
                <c:pt idx="0">
                  <c:v>病院事業会計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c:v>
                </c:pt>
                <c:pt idx="4">
                  <c:v>#N/A</c:v>
                </c:pt>
                <c:pt idx="5">
                  <c:v>0.47</c:v>
                </c:pt>
                <c:pt idx="6">
                  <c:v>#N/A</c:v>
                </c:pt>
                <c:pt idx="7">
                  <c:v>0.18</c:v>
                </c:pt>
                <c:pt idx="8">
                  <c:v>#N/A</c:v>
                </c:pt>
                <c:pt idx="9">
                  <c:v>0.04</c:v>
                </c:pt>
              </c:numCache>
            </c:numRef>
          </c:val>
          <c:extLst>
            <c:ext xmlns:c16="http://schemas.microsoft.com/office/drawing/2014/chart" uri="{C3380CC4-5D6E-409C-BE32-E72D297353CC}">
              <c16:uniqueId val="{00000004-4C86-437D-B386-425B60EC98E3}"/>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0.03</c:v>
                </c:pt>
                <c:pt idx="2">
                  <c:v>#N/A</c:v>
                </c:pt>
                <c:pt idx="3">
                  <c:v>0.06</c:v>
                </c:pt>
                <c:pt idx="4">
                  <c:v>#N/A</c:v>
                </c:pt>
                <c:pt idx="5">
                  <c:v>0.14000000000000001</c:v>
                </c:pt>
                <c:pt idx="6">
                  <c:v>#N/A</c:v>
                </c:pt>
                <c:pt idx="7">
                  <c:v>0.11</c:v>
                </c:pt>
                <c:pt idx="8">
                  <c:v>#N/A</c:v>
                </c:pt>
                <c:pt idx="9">
                  <c:v>0.18</c:v>
                </c:pt>
              </c:numCache>
            </c:numRef>
          </c:val>
          <c:extLst>
            <c:ext xmlns:c16="http://schemas.microsoft.com/office/drawing/2014/chart" uri="{C3380CC4-5D6E-409C-BE32-E72D297353CC}">
              <c16:uniqueId val="{00000005-4C86-437D-B386-425B60EC98E3}"/>
            </c:ext>
          </c:extLst>
        </c:ser>
        <c:ser>
          <c:idx val="6"/>
          <c:order val="6"/>
          <c:tx>
            <c:strRef>
              <c:f>データシート!$A$33</c:f>
              <c:strCache>
                <c:ptCount val="1"/>
                <c:pt idx="0">
                  <c:v>介護保険特別会計(介護保険事業)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0.49</c:v>
                </c:pt>
                <c:pt idx="2">
                  <c:v>#N/A</c:v>
                </c:pt>
                <c:pt idx="3">
                  <c:v>0.45</c:v>
                </c:pt>
                <c:pt idx="4">
                  <c:v>#N/A</c:v>
                </c:pt>
                <c:pt idx="5">
                  <c:v>0.55000000000000004</c:v>
                </c:pt>
                <c:pt idx="6">
                  <c:v>#N/A</c:v>
                </c:pt>
                <c:pt idx="7">
                  <c:v>0.39</c:v>
                </c:pt>
                <c:pt idx="8">
                  <c:v>#N/A</c:v>
                </c:pt>
                <c:pt idx="9">
                  <c:v>0.46</c:v>
                </c:pt>
              </c:numCache>
            </c:numRef>
          </c:val>
          <c:extLst>
            <c:ext xmlns:c16="http://schemas.microsoft.com/office/drawing/2014/chart" uri="{C3380CC4-5D6E-409C-BE32-E72D297353CC}">
              <c16:uniqueId val="{00000006-4C86-437D-B386-425B60EC98E3}"/>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1.41</c:v>
                </c:pt>
                <c:pt idx="2">
                  <c:v>#N/A</c:v>
                </c:pt>
                <c:pt idx="3">
                  <c:v>2.6</c:v>
                </c:pt>
                <c:pt idx="4">
                  <c:v>#N/A</c:v>
                </c:pt>
                <c:pt idx="5">
                  <c:v>2.76</c:v>
                </c:pt>
                <c:pt idx="6">
                  <c:v>#N/A</c:v>
                </c:pt>
                <c:pt idx="7">
                  <c:v>2.5299999999999998</c:v>
                </c:pt>
                <c:pt idx="8">
                  <c:v>#N/A</c:v>
                </c:pt>
                <c:pt idx="9">
                  <c:v>2.46</c:v>
                </c:pt>
              </c:numCache>
            </c:numRef>
          </c:val>
          <c:extLst>
            <c:ext xmlns:c16="http://schemas.microsoft.com/office/drawing/2014/chart" uri="{C3380CC4-5D6E-409C-BE32-E72D297353CC}">
              <c16:uniqueId val="{00000007-4C86-437D-B386-425B60EC98E3}"/>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3.35</c:v>
                </c:pt>
                <c:pt idx="2">
                  <c:v>#N/A</c:v>
                </c:pt>
                <c:pt idx="3">
                  <c:v>4.42</c:v>
                </c:pt>
                <c:pt idx="4">
                  <c:v>#N/A</c:v>
                </c:pt>
                <c:pt idx="5">
                  <c:v>3.79</c:v>
                </c:pt>
                <c:pt idx="6">
                  <c:v>#N/A</c:v>
                </c:pt>
                <c:pt idx="7">
                  <c:v>3.44</c:v>
                </c:pt>
                <c:pt idx="8">
                  <c:v>#N/A</c:v>
                </c:pt>
                <c:pt idx="9">
                  <c:v>3.13</c:v>
                </c:pt>
              </c:numCache>
            </c:numRef>
          </c:val>
          <c:extLst>
            <c:ext xmlns:c16="http://schemas.microsoft.com/office/drawing/2014/chart" uri="{C3380CC4-5D6E-409C-BE32-E72D297353CC}">
              <c16:uniqueId val="{00000008-4C86-437D-B386-425B60EC98E3}"/>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5.45</c:v>
                </c:pt>
                <c:pt idx="2">
                  <c:v>#N/A</c:v>
                </c:pt>
                <c:pt idx="3">
                  <c:v>4.5599999999999996</c:v>
                </c:pt>
                <c:pt idx="4">
                  <c:v>#N/A</c:v>
                </c:pt>
                <c:pt idx="5">
                  <c:v>4.28</c:v>
                </c:pt>
                <c:pt idx="6">
                  <c:v>#N/A</c:v>
                </c:pt>
                <c:pt idx="7">
                  <c:v>4.13</c:v>
                </c:pt>
                <c:pt idx="8">
                  <c:v>#N/A</c:v>
                </c:pt>
                <c:pt idx="9">
                  <c:v>3.48</c:v>
                </c:pt>
              </c:numCache>
            </c:numRef>
          </c:val>
          <c:extLst>
            <c:ext xmlns:c16="http://schemas.microsoft.com/office/drawing/2014/chart" uri="{C3380CC4-5D6E-409C-BE32-E72D297353CC}">
              <c16:uniqueId val="{00000009-4C86-437D-B386-425B60EC98E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2692</c:v>
                </c:pt>
                <c:pt idx="5">
                  <c:v>2723</c:v>
                </c:pt>
                <c:pt idx="8">
                  <c:v>2699</c:v>
                </c:pt>
                <c:pt idx="11">
                  <c:v>2649</c:v>
                </c:pt>
                <c:pt idx="14">
                  <c:v>2600</c:v>
                </c:pt>
              </c:numCache>
            </c:numRef>
          </c:val>
          <c:extLst>
            <c:ext xmlns:c16="http://schemas.microsoft.com/office/drawing/2014/chart" uri="{C3380CC4-5D6E-409C-BE32-E72D297353CC}">
              <c16:uniqueId val="{00000000-F5CE-4285-961F-3F3783B2119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5CE-4285-961F-3F3783B2119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F5CE-4285-961F-3F3783B2119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92</c:v>
                </c:pt>
                <c:pt idx="3">
                  <c:v>99</c:v>
                </c:pt>
                <c:pt idx="6">
                  <c:v>114</c:v>
                </c:pt>
                <c:pt idx="9">
                  <c:v>104</c:v>
                </c:pt>
                <c:pt idx="12">
                  <c:v>128</c:v>
                </c:pt>
              </c:numCache>
            </c:numRef>
          </c:val>
          <c:extLst>
            <c:ext xmlns:c16="http://schemas.microsoft.com/office/drawing/2014/chart" uri="{C3380CC4-5D6E-409C-BE32-E72D297353CC}">
              <c16:uniqueId val="{00000003-F5CE-4285-961F-3F3783B2119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954</c:v>
                </c:pt>
                <c:pt idx="3">
                  <c:v>973</c:v>
                </c:pt>
                <c:pt idx="6">
                  <c:v>646</c:v>
                </c:pt>
                <c:pt idx="9">
                  <c:v>367</c:v>
                </c:pt>
                <c:pt idx="12">
                  <c:v>393</c:v>
                </c:pt>
              </c:numCache>
            </c:numRef>
          </c:val>
          <c:extLst>
            <c:ext xmlns:c16="http://schemas.microsoft.com/office/drawing/2014/chart" uri="{C3380CC4-5D6E-409C-BE32-E72D297353CC}">
              <c16:uniqueId val="{00000004-F5CE-4285-961F-3F3783B2119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7</c:v>
                </c:pt>
                <c:pt idx="3">
                  <c:v>7</c:v>
                </c:pt>
                <c:pt idx="6">
                  <c:v>7</c:v>
                </c:pt>
                <c:pt idx="9">
                  <c:v>7</c:v>
                </c:pt>
                <c:pt idx="12">
                  <c:v>7</c:v>
                </c:pt>
              </c:numCache>
            </c:numRef>
          </c:val>
          <c:extLst>
            <c:ext xmlns:c16="http://schemas.microsoft.com/office/drawing/2014/chart" uri="{C3380CC4-5D6E-409C-BE32-E72D297353CC}">
              <c16:uniqueId val="{00000005-F5CE-4285-961F-3F3783B2119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5CE-4285-961F-3F3783B2119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2394</c:v>
                </c:pt>
                <c:pt idx="3">
                  <c:v>2426</c:v>
                </c:pt>
                <c:pt idx="6">
                  <c:v>2547</c:v>
                </c:pt>
                <c:pt idx="9">
                  <c:v>2604</c:v>
                </c:pt>
                <c:pt idx="12">
                  <c:v>2824</c:v>
                </c:pt>
              </c:numCache>
            </c:numRef>
          </c:val>
          <c:extLst>
            <c:ext xmlns:c16="http://schemas.microsoft.com/office/drawing/2014/chart" uri="{C3380CC4-5D6E-409C-BE32-E72D297353CC}">
              <c16:uniqueId val="{00000007-F5CE-4285-961F-3F3783B2119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755</c:v>
                </c:pt>
                <c:pt idx="2">
                  <c:v>#N/A</c:v>
                </c:pt>
                <c:pt idx="3">
                  <c:v>#N/A</c:v>
                </c:pt>
                <c:pt idx="4">
                  <c:v>782</c:v>
                </c:pt>
                <c:pt idx="5">
                  <c:v>#N/A</c:v>
                </c:pt>
                <c:pt idx="6">
                  <c:v>#N/A</c:v>
                </c:pt>
                <c:pt idx="7">
                  <c:v>615</c:v>
                </c:pt>
                <c:pt idx="8">
                  <c:v>#N/A</c:v>
                </c:pt>
                <c:pt idx="9">
                  <c:v>#N/A</c:v>
                </c:pt>
                <c:pt idx="10">
                  <c:v>433</c:v>
                </c:pt>
                <c:pt idx="11">
                  <c:v>#N/A</c:v>
                </c:pt>
                <c:pt idx="12">
                  <c:v>#N/A</c:v>
                </c:pt>
                <c:pt idx="13">
                  <c:v>752</c:v>
                </c:pt>
                <c:pt idx="14">
                  <c:v>#N/A</c:v>
                </c:pt>
              </c:numCache>
            </c:numRef>
          </c:val>
          <c:smooth val="0"/>
          <c:extLst>
            <c:ext xmlns:c16="http://schemas.microsoft.com/office/drawing/2014/chart" uri="{C3380CC4-5D6E-409C-BE32-E72D297353CC}">
              <c16:uniqueId val="{00000008-F5CE-4285-961F-3F3783B2119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28313</c:v>
                </c:pt>
                <c:pt idx="5">
                  <c:v>28154</c:v>
                </c:pt>
                <c:pt idx="8">
                  <c:v>27794</c:v>
                </c:pt>
                <c:pt idx="11">
                  <c:v>26881</c:v>
                </c:pt>
                <c:pt idx="14">
                  <c:v>25291</c:v>
                </c:pt>
              </c:numCache>
            </c:numRef>
          </c:val>
          <c:extLst>
            <c:ext xmlns:c16="http://schemas.microsoft.com/office/drawing/2014/chart" uri="{C3380CC4-5D6E-409C-BE32-E72D297353CC}">
              <c16:uniqueId val="{00000000-F566-4C65-9672-EB22390AEFE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4274</c:v>
                </c:pt>
                <c:pt idx="5">
                  <c:v>4288</c:v>
                </c:pt>
                <c:pt idx="8">
                  <c:v>4046</c:v>
                </c:pt>
                <c:pt idx="11">
                  <c:v>4156</c:v>
                </c:pt>
                <c:pt idx="14">
                  <c:v>3852</c:v>
                </c:pt>
              </c:numCache>
            </c:numRef>
          </c:val>
          <c:extLst>
            <c:ext xmlns:c16="http://schemas.microsoft.com/office/drawing/2014/chart" uri="{C3380CC4-5D6E-409C-BE32-E72D297353CC}">
              <c16:uniqueId val="{00000001-F566-4C65-9672-EB22390AEFE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11308</c:v>
                </c:pt>
                <c:pt idx="5">
                  <c:v>11612</c:v>
                </c:pt>
                <c:pt idx="8">
                  <c:v>15022</c:v>
                </c:pt>
                <c:pt idx="11">
                  <c:v>13384</c:v>
                </c:pt>
                <c:pt idx="14">
                  <c:v>12479</c:v>
                </c:pt>
              </c:numCache>
            </c:numRef>
          </c:val>
          <c:extLst>
            <c:ext xmlns:c16="http://schemas.microsoft.com/office/drawing/2014/chart" uri="{C3380CC4-5D6E-409C-BE32-E72D297353CC}">
              <c16:uniqueId val="{00000002-F566-4C65-9672-EB22390AEFE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566-4C65-9672-EB22390AEFE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566-4C65-9672-EB22390AEFE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1007</c:v>
                </c:pt>
                <c:pt idx="3">
                  <c:v>1213</c:v>
                </c:pt>
                <c:pt idx="6">
                  <c:v>988</c:v>
                </c:pt>
                <c:pt idx="9">
                  <c:v>893</c:v>
                </c:pt>
                <c:pt idx="12">
                  <c:v>843</c:v>
                </c:pt>
              </c:numCache>
            </c:numRef>
          </c:val>
          <c:extLst>
            <c:ext xmlns:c16="http://schemas.microsoft.com/office/drawing/2014/chart" uri="{C3380CC4-5D6E-409C-BE32-E72D297353CC}">
              <c16:uniqueId val="{00000005-F566-4C65-9672-EB22390AEFE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2448</c:v>
                </c:pt>
                <c:pt idx="3">
                  <c:v>2546</c:v>
                </c:pt>
                <c:pt idx="6">
                  <c:v>2638</c:v>
                </c:pt>
                <c:pt idx="9">
                  <c:v>2774</c:v>
                </c:pt>
                <c:pt idx="12">
                  <c:v>2943</c:v>
                </c:pt>
              </c:numCache>
            </c:numRef>
          </c:val>
          <c:extLst>
            <c:ext xmlns:c16="http://schemas.microsoft.com/office/drawing/2014/chart" uri="{C3380CC4-5D6E-409C-BE32-E72D297353CC}">
              <c16:uniqueId val="{00000006-F566-4C65-9672-EB22390AEFE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687</c:v>
                </c:pt>
                <c:pt idx="3">
                  <c:v>686</c:v>
                </c:pt>
                <c:pt idx="6">
                  <c:v>665</c:v>
                </c:pt>
                <c:pt idx="9">
                  <c:v>777</c:v>
                </c:pt>
                <c:pt idx="12">
                  <c:v>783</c:v>
                </c:pt>
              </c:numCache>
            </c:numRef>
          </c:val>
          <c:extLst>
            <c:ext xmlns:c16="http://schemas.microsoft.com/office/drawing/2014/chart" uri="{C3380CC4-5D6E-409C-BE32-E72D297353CC}">
              <c16:uniqueId val="{00000007-F566-4C65-9672-EB22390AEFE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7098</c:v>
                </c:pt>
                <c:pt idx="3">
                  <c:v>6633</c:v>
                </c:pt>
                <c:pt idx="6">
                  <c:v>5234</c:v>
                </c:pt>
                <c:pt idx="9">
                  <c:v>5566</c:v>
                </c:pt>
                <c:pt idx="12">
                  <c:v>2838</c:v>
                </c:pt>
              </c:numCache>
            </c:numRef>
          </c:val>
          <c:extLst>
            <c:ext xmlns:c16="http://schemas.microsoft.com/office/drawing/2014/chart" uri="{C3380CC4-5D6E-409C-BE32-E72D297353CC}">
              <c16:uniqueId val="{00000008-F566-4C65-9672-EB22390AEFE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574</c:v>
                </c:pt>
                <c:pt idx="3">
                  <c:v>583</c:v>
                </c:pt>
                <c:pt idx="6">
                  <c:v>898</c:v>
                </c:pt>
                <c:pt idx="9">
                  <c:v>794</c:v>
                </c:pt>
                <c:pt idx="12">
                  <c:v>2453</c:v>
                </c:pt>
              </c:numCache>
            </c:numRef>
          </c:val>
          <c:extLst>
            <c:ext xmlns:c16="http://schemas.microsoft.com/office/drawing/2014/chart" uri="{C3380CC4-5D6E-409C-BE32-E72D297353CC}">
              <c16:uniqueId val="{00000009-F566-4C65-9672-EB22390AEFE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32119</c:v>
                </c:pt>
                <c:pt idx="3">
                  <c:v>33174</c:v>
                </c:pt>
                <c:pt idx="6">
                  <c:v>35538</c:v>
                </c:pt>
                <c:pt idx="9">
                  <c:v>35874</c:v>
                </c:pt>
                <c:pt idx="12">
                  <c:v>34970</c:v>
                </c:pt>
              </c:numCache>
            </c:numRef>
          </c:val>
          <c:extLst>
            <c:ext xmlns:c16="http://schemas.microsoft.com/office/drawing/2014/chart" uri="{C3380CC4-5D6E-409C-BE32-E72D297353CC}">
              <c16:uniqueId val="{0000000A-F566-4C65-9672-EB22390AEFE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40</c:v>
                </c:pt>
                <c:pt idx="2">
                  <c:v>#N/A</c:v>
                </c:pt>
                <c:pt idx="3">
                  <c:v>#N/A</c:v>
                </c:pt>
                <c:pt idx="4">
                  <c:v>780</c:v>
                </c:pt>
                <c:pt idx="5">
                  <c:v>#N/A</c:v>
                </c:pt>
                <c:pt idx="6">
                  <c:v>#N/A</c:v>
                </c:pt>
                <c:pt idx="7">
                  <c:v>0</c:v>
                </c:pt>
                <c:pt idx="8">
                  <c:v>#N/A</c:v>
                </c:pt>
                <c:pt idx="9">
                  <c:v>#N/A</c:v>
                </c:pt>
                <c:pt idx="10">
                  <c:v>2255</c:v>
                </c:pt>
                <c:pt idx="11">
                  <c:v>#N/A</c:v>
                </c:pt>
                <c:pt idx="12">
                  <c:v>#N/A</c:v>
                </c:pt>
                <c:pt idx="13">
                  <c:v>3209</c:v>
                </c:pt>
                <c:pt idx="14">
                  <c:v>#N/A</c:v>
                </c:pt>
              </c:numCache>
            </c:numRef>
          </c:val>
          <c:smooth val="0"/>
          <c:extLst>
            <c:ext xmlns:c16="http://schemas.microsoft.com/office/drawing/2014/chart" uri="{C3380CC4-5D6E-409C-BE32-E72D297353CC}">
              <c16:uniqueId val="{0000000B-F566-4C65-9672-EB22390AEFE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2971</c:v>
                </c:pt>
                <c:pt idx="1">
                  <c:v>2553</c:v>
                </c:pt>
                <c:pt idx="2">
                  <c:v>2477</c:v>
                </c:pt>
              </c:numCache>
            </c:numRef>
          </c:val>
          <c:extLst>
            <c:ext xmlns:c16="http://schemas.microsoft.com/office/drawing/2014/chart" uri="{C3380CC4-5D6E-409C-BE32-E72D297353CC}">
              <c16:uniqueId val="{00000000-2502-40E4-9F3D-7CE15634D97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1386</c:v>
                </c:pt>
                <c:pt idx="1">
                  <c:v>1387</c:v>
                </c:pt>
                <c:pt idx="2">
                  <c:v>1287</c:v>
                </c:pt>
              </c:numCache>
            </c:numRef>
          </c:val>
          <c:extLst>
            <c:ext xmlns:c16="http://schemas.microsoft.com/office/drawing/2014/chart" uri="{C3380CC4-5D6E-409C-BE32-E72D297353CC}">
              <c16:uniqueId val="{00000001-2502-40E4-9F3D-7CE15634D97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9453</c:v>
                </c:pt>
                <c:pt idx="1">
                  <c:v>8247</c:v>
                </c:pt>
                <c:pt idx="2">
                  <c:v>7497</c:v>
                </c:pt>
              </c:numCache>
            </c:numRef>
          </c:val>
          <c:extLst>
            <c:ext xmlns:c16="http://schemas.microsoft.com/office/drawing/2014/chart" uri="{C3380CC4-5D6E-409C-BE32-E72D297353CC}">
              <c16:uniqueId val="{00000002-2502-40E4-9F3D-7CE15634D97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滋賀県守山市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６年度については、一般廃棄物処理施設整備事業債、中学校給食施設整備事業債の償還開始に伴う元利償還金の増加や公営企業債の元利償還金に対する繰入金の増加に伴い、単年度実質公債費比率は増加した。</a:t>
          </a:r>
        </a:p>
        <a:p>
          <a:r>
            <a:rPr kumimoji="1" lang="ja-JP" altLang="en-US" sz="1400">
              <a:latin typeface="ＭＳ ゴシック" pitchFamily="49" charset="-128"/>
              <a:ea typeface="ＭＳ ゴシック" pitchFamily="49" charset="-128"/>
            </a:rPr>
            <a:t>　なお、実質公債費比率は３ヵ年平均で算出することから、昨年度よりも</a:t>
          </a:r>
          <a:r>
            <a:rPr kumimoji="1" lang="en-US" altLang="ja-JP" sz="1400">
              <a:latin typeface="ＭＳ ゴシック" pitchFamily="49" charset="-128"/>
              <a:ea typeface="ＭＳ ゴシック" pitchFamily="49" charset="-128"/>
            </a:rPr>
            <a:t>0.2</a:t>
          </a:r>
          <a:r>
            <a:rPr kumimoji="1" lang="ja-JP" altLang="en-US" sz="1400">
              <a:latin typeface="ＭＳ ゴシック" pitchFamily="49" charset="-128"/>
              <a:ea typeface="ＭＳ ゴシック" pitchFamily="49" charset="-128"/>
            </a:rPr>
            <a:t>ポイント改善した。</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基金残高は、毎年利息分のみを積み立てているもので、積立相当額は、平成</a:t>
          </a:r>
          <a:r>
            <a:rPr kumimoji="1" lang="en-US" altLang="ja-JP" sz="1000">
              <a:latin typeface="ＭＳ ゴシック" pitchFamily="49" charset="-128"/>
              <a:ea typeface="ＭＳ ゴシック" pitchFamily="49" charset="-128"/>
            </a:rPr>
            <a:t>17</a:t>
          </a:r>
          <a:r>
            <a:rPr kumimoji="1" lang="ja-JP" altLang="en-US" sz="1000">
              <a:latin typeface="ＭＳ ゴシック" pitchFamily="49" charset="-128"/>
              <a:ea typeface="ＭＳ ゴシック" pitchFamily="49" charset="-128"/>
            </a:rPr>
            <a:t>年度および</a:t>
          </a:r>
          <a:r>
            <a:rPr kumimoji="1" lang="en-US" altLang="ja-JP" sz="1000">
              <a:latin typeface="ＭＳ ゴシック" pitchFamily="49" charset="-128"/>
              <a:ea typeface="ＭＳ ゴシック" pitchFamily="49" charset="-128"/>
            </a:rPr>
            <a:t>19</a:t>
          </a:r>
          <a:r>
            <a:rPr kumimoji="1" lang="ja-JP" altLang="en-US" sz="1000">
              <a:latin typeface="ＭＳ ゴシック" pitchFamily="49" charset="-128"/>
              <a:ea typeface="ＭＳ ゴシック" pitchFamily="49" charset="-128"/>
            </a:rPr>
            <a:t>年度に借り入れた市債分を計上しているものである。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320040</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320040</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320040</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320040</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滋賀県守山市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６年度においては、笠原産業用地造成事業用地の先行取得等により債務負担行為に基づく支出予定額が上昇したものの、臨時財政対策債や新庁舎などの建設に係る新規地方債の発行が減少したことにより地方債残高等は減少し、全体の将来負担額は減少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一方、基金残高の減少や、下水道事業債や臨時財政対策債の減少に伴う基準財政需要額算入見込額の減少により、将来負担額から控除できる充当可能財源については減少したため、その結果、将来負担額は縮小するものの、将来負担額から控除できる充当可能財源も減少したことにより、将来負担比率は</a:t>
          </a:r>
          <a:r>
            <a:rPr kumimoji="1" lang="en-US" altLang="ja-JP" sz="1400">
              <a:latin typeface="ＭＳ ゴシック" pitchFamily="49" charset="-128"/>
              <a:ea typeface="ＭＳ ゴシック" pitchFamily="49" charset="-128"/>
            </a:rPr>
            <a:t>18.0</a:t>
          </a:r>
          <a:r>
            <a:rPr kumimoji="1" lang="ja-JP" altLang="en-US" sz="1400">
              <a:latin typeface="ＭＳ ゴシック" pitchFamily="49" charset="-128"/>
              <a:ea typeface="ＭＳ ゴシック" pitchFamily="49" charset="-128"/>
            </a:rPr>
            <a:t>％となった。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滋賀県守山市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各基金については、財政調整基金より国スポ関連事業の対応、公共施設整備基金よりすこやかセンター改修事業や国スポ施設整備事業等の対応を行ったことにより、基金残高は減少した。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納税義務者数の増等による個人市民税の増加および企業誘致による税収増などは見込まれるものの、今後の財政見通しを踏まえる中、財政改革プログラムに基づき、課題である公共施設の長寿命化等を実施するにあたって基金を有効活用するなど、計画的に積立て・取崩し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○公共施設整備基金・・・公共施設の整備に要する経費の財源に活用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○職員退職基金・・・職員の退職手当の財源に活用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○福祉基金・・・福祉事業の経費の財源に活用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○ふるさと守山応援基金・・・ふるさと納税に基づく寄付金等を財源として実施する事業に要する経費の財源に活用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○文化芸術振興事業基金・・・文化芸術振興事業の財源に活用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〇スポーツ振興基金・・・スポーツ活動振興事業の財源に活用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〇ほたる基金・・・ほたるの住むまちふるさとづくり事業に活用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〇市政施行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周年豊かな田園都市守山文化振興基金・・・市民の文化振興を図る事業の財源に活用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○環境学習都市宣言推進基金・・・環境保全、環境学習などの環境関連事業の財源に活用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○守山市まちなか賑わいづくり基金・・・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JR</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守山駅周辺の中心市街地である「まちなか」の賑わいに関わる事業の財源に活用</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公共施設整備基金において、すこやかセンター改修事業や国スポ施設整備事業等の対応を行ったことにより約５億円取崩し、また、福祉医療助成の対象者拡大の対応等により約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億円取崩しを行ったことなどにより基金残高は減少した。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財政見通しや財政改革プログラムに基づき、計画的に基金の積立ておよび取崩しを行う。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国スポ関連事業への充当などにより、８千万円程度の取り崩しを行ったことにより基金残高は減少した。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災害など不測の事態に対応するため、毎年度の決算状況を見込む中計画的に積立てを行う。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予算編成においては、歳入確保および歳出削減を行うことにより、財政調整基金に頼らない財政運営を実施しているが、取り崩しが必要となった場合には、今後の財政見通しを踏まえる中、活用を検討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一般廃棄物処理施設整備事業の償還開始に伴う元利償還金の増の対応により、２億円程度の取り崩しを行ったことにより基金残高は減少した。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今後においても、随時、環境施設の更新や新庁舎整備事業に係る元金償還が開始し、公債費の負担が大きくなる見込であり、財政状況を見る中、当該基金について有効活用する。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85,881
84,644
55.73
38,007,168
37,108,151
631,176
20,118,560
34,946,231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18.0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基準財政需要額において社会福祉費や高齢者保健福祉費が増と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なった一方で</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、基準財政収入額</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法人市民税の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収等により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、市税が減収</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こと等から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年度単年での比率は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悪化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財政力指数は３ヵ年平均で算出することから、令和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年度の比率は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前年度数値を維持</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今後において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財政改革プログラムに基づき、財源確保、経常経費の見直し等を実施し、安定した財政運営に努める。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45</xdr:row>
      <xdr:rowOff>20461</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41533"/>
          <a:ext cx="0" cy="13941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163988</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707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20461</xdr:rowOff>
    </xdr:from>
    <xdr:to>
      <xdr:col>24</xdr:col>
      <xdr:colOff>12700</xdr:colOff>
      <xdr:row>45</xdr:row>
      <xdr:rowOff>20461</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735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89605</xdr:rowOff>
    </xdr:from>
    <xdr:to>
      <xdr:col>23</xdr:col>
      <xdr:colOff>133350</xdr:colOff>
      <xdr:row>41</xdr:row>
      <xdr:rowOff>89605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11905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144938</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743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1411</xdr:rowOff>
    </xdr:from>
    <xdr:to>
      <xdr:col>23</xdr:col>
      <xdr:colOff>184150</xdr:colOff>
      <xdr:row>42</xdr:row>
      <xdr:rowOff>103011</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62795</xdr:rowOff>
    </xdr:from>
    <xdr:to>
      <xdr:col>19</xdr:col>
      <xdr:colOff>133350</xdr:colOff>
      <xdr:row>41</xdr:row>
      <xdr:rowOff>89605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092245"/>
          <a:ext cx="889000" cy="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1411</xdr:rowOff>
    </xdr:from>
    <xdr:to>
      <xdr:col>19</xdr:col>
      <xdr:colOff>184150</xdr:colOff>
      <xdr:row>42</xdr:row>
      <xdr:rowOff>103011</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87788</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2886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35983</xdr:rowOff>
    </xdr:from>
    <xdr:to>
      <xdr:col>15</xdr:col>
      <xdr:colOff>82550</xdr:colOff>
      <xdr:row>41</xdr:row>
      <xdr:rowOff>62795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065433"/>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159455</xdr:rowOff>
    </xdr:from>
    <xdr:to>
      <xdr:col>15</xdr:col>
      <xdr:colOff>133350</xdr:colOff>
      <xdr:row>42</xdr:row>
      <xdr:rowOff>89605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74382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275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167217</xdr:rowOff>
    </xdr:from>
    <xdr:to>
      <xdr:col>11</xdr:col>
      <xdr:colOff>31750</xdr:colOff>
      <xdr:row>41</xdr:row>
      <xdr:rowOff>35983</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025217"/>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60977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105833</xdr:rowOff>
    </xdr:from>
    <xdr:to>
      <xdr:col>7</xdr:col>
      <xdr:colOff>31750</xdr:colOff>
      <xdr:row>42</xdr:row>
      <xdr:rowOff>35983</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20760</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38805</xdr:rowOff>
    </xdr:from>
    <xdr:to>
      <xdr:col>23</xdr:col>
      <xdr:colOff>184150</xdr:colOff>
      <xdr:row>41</xdr:row>
      <xdr:rowOff>140405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06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55332</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913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38805</xdr:rowOff>
    </xdr:from>
    <xdr:to>
      <xdr:col>19</xdr:col>
      <xdr:colOff>184150</xdr:colOff>
      <xdr:row>41</xdr:row>
      <xdr:rowOff>140405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06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150582</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8371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11995</xdr:rowOff>
    </xdr:from>
    <xdr:to>
      <xdr:col>15</xdr:col>
      <xdr:colOff>133350</xdr:colOff>
      <xdr:row>41</xdr:row>
      <xdr:rowOff>113595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04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123772</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81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156633</xdr:rowOff>
    </xdr:from>
    <xdr:to>
      <xdr:col>11</xdr:col>
      <xdr:colOff>82550</xdr:colOff>
      <xdr:row>41</xdr:row>
      <xdr:rowOff>86783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96960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116417</xdr:rowOff>
    </xdr:from>
    <xdr:to>
      <xdr:col>7</xdr:col>
      <xdr:colOff>31750</xdr:colOff>
      <xdr:row>41</xdr:row>
      <xdr:rowOff>46567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56744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歳入では、基準財政需要額の算定において新たな算定項目「こども子育て費」の創設などによる基準財政需要額の増加等により普通交付税が増加し、経常一般財源が増となったものの、歳出について、利用者数の増による障害福祉や保育園等に係る経費や生活保護費の増、対象者拡充による福祉医療助成の増などによる扶助費の増、人事院勧告に基づく給料増額による人件費の増などにより、経常経費が経常一般財源の増よりも大きくなったため、比率は昨年度より悪化した。</a:t>
          </a:r>
        </a:p>
        <a:p>
          <a:r>
            <a:rPr kumimoji="1" lang="ja-JP" altLang="en-US" sz="1200">
              <a:latin typeface="ＭＳ Ｐゴシック" panose="020B0600070205080204" pitchFamily="50" charset="-128"/>
              <a:ea typeface="ＭＳ Ｐゴシック" panose="020B0600070205080204" pitchFamily="50" charset="-128"/>
            </a:rPr>
            <a:t>　類似団体平均値を上回ることとなり、今後も義務的経費の増等が見込まれることから、歳出削減に努めるとともに、引き続き歳入確保に努める。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96838</xdr:rowOff>
    </xdr:from>
    <xdr:to>
      <xdr:col>23</xdr:col>
      <xdr:colOff>133350</xdr:colOff>
      <xdr:row>66</xdr:row>
      <xdr:rowOff>52388</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040938"/>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24465</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340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52388</xdr:rowOff>
    </xdr:from>
    <xdr:to>
      <xdr:col>24</xdr:col>
      <xdr:colOff>12700</xdr:colOff>
      <xdr:row>66</xdr:row>
      <xdr:rowOff>52388</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368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11765</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784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96838</xdr:rowOff>
    </xdr:from>
    <xdr:to>
      <xdr:col>24</xdr:col>
      <xdr:colOff>12700</xdr:colOff>
      <xdr:row>58</xdr:row>
      <xdr:rowOff>96838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04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21272</xdr:rowOff>
    </xdr:from>
    <xdr:to>
      <xdr:col>23</xdr:col>
      <xdr:colOff>133350</xdr:colOff>
      <xdr:row>65</xdr:row>
      <xdr:rowOff>635</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0994072"/>
          <a:ext cx="838200" cy="150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128287</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758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20320</xdr:rowOff>
    </xdr:from>
    <xdr:to>
      <xdr:col>19</xdr:col>
      <xdr:colOff>133350</xdr:colOff>
      <xdr:row>64</xdr:row>
      <xdr:rowOff>21272</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0650220"/>
          <a:ext cx="889000" cy="343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81597</xdr:rowOff>
    </xdr:from>
    <xdr:to>
      <xdr:col>19</xdr:col>
      <xdr:colOff>184150</xdr:colOff>
      <xdr:row>64</xdr:row>
      <xdr:rowOff>11747</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88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21924</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6518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20320</xdr:rowOff>
    </xdr:from>
    <xdr:to>
      <xdr:col>15</xdr:col>
      <xdr:colOff>82550</xdr:colOff>
      <xdr:row>62</xdr:row>
      <xdr:rowOff>116840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2336800" y="1065022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3175</xdr:rowOff>
    </xdr:from>
    <xdr:to>
      <xdr:col>15</xdr:col>
      <xdr:colOff>133350</xdr:colOff>
      <xdr:row>63</xdr:row>
      <xdr:rowOff>104775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0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89552</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89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116840</xdr:rowOff>
    </xdr:from>
    <xdr:to>
      <xdr:col>11</xdr:col>
      <xdr:colOff>31750</xdr:colOff>
      <xdr:row>63</xdr:row>
      <xdr:rowOff>150495</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746740"/>
          <a:ext cx="889000" cy="205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122872</xdr:rowOff>
    </xdr:from>
    <xdr:to>
      <xdr:col>11</xdr:col>
      <xdr:colOff>82550</xdr:colOff>
      <xdr:row>62</xdr:row>
      <xdr:rowOff>53022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58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63199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350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51435</xdr:rowOff>
    </xdr:from>
    <xdr:to>
      <xdr:col>7</xdr:col>
      <xdr:colOff>31750</xdr:colOff>
      <xdr:row>63</xdr:row>
      <xdr:rowOff>153035</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163212</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621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121285</xdr:rowOff>
    </xdr:from>
    <xdr:to>
      <xdr:col>23</xdr:col>
      <xdr:colOff>184150</xdr:colOff>
      <xdr:row>65</xdr:row>
      <xdr:rowOff>51435</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1094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93362</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1066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141922</xdr:rowOff>
    </xdr:from>
    <xdr:to>
      <xdr:col>19</xdr:col>
      <xdr:colOff>184150</xdr:colOff>
      <xdr:row>64</xdr:row>
      <xdr:rowOff>72072</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943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56849</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1029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140970</xdr:rowOff>
    </xdr:from>
    <xdr:to>
      <xdr:col>15</xdr:col>
      <xdr:colOff>133350</xdr:colOff>
      <xdr:row>62</xdr:row>
      <xdr:rowOff>71120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81297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36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66040</xdr:rowOff>
    </xdr:from>
    <xdr:to>
      <xdr:col>11</xdr:col>
      <xdr:colOff>82550</xdr:colOff>
      <xdr:row>62</xdr:row>
      <xdr:rowOff>167640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69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152417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78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99695</xdr:rowOff>
    </xdr:from>
    <xdr:to>
      <xdr:col>7</xdr:col>
      <xdr:colOff>31750</xdr:colOff>
      <xdr:row>64</xdr:row>
      <xdr:rowOff>29845</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90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14622</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98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[138,673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ついては、前年度の新庁舎整備に係る備品購入・ネットワーク構築等の事業費皆減により減となったが、人件費については、人事院勧告に基づく改定等による正規職員および会計年度任用職員の給与の増等により増加となったため、人口１人あたり人件費・物件費等決算額は、昨年度より増となった。</a:t>
          </a:r>
        </a:p>
        <a:p>
          <a:r>
            <a:rPr kumimoji="1" lang="ja-JP" altLang="en-US" sz="1300">
              <a:latin typeface="ＭＳ Ｐゴシック" panose="020B0600070205080204" pitchFamily="50" charset="-128"/>
              <a:ea typeface="ＭＳ Ｐゴシック" panose="020B0600070205080204" pitchFamily="50" charset="-128"/>
            </a:rPr>
            <a:t>　類似団体の平均よりも下回っているものの、今後も事務効率化による時間外削減に努めるとともに、物件費の削減についても引き続き努める。</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2901</xdr:rowOff>
    </xdr:from>
    <xdr:to>
      <xdr:col>23</xdr:col>
      <xdr:colOff>133350</xdr:colOff>
      <xdr:row>90</xdr:row>
      <xdr:rowOff>7299</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90351"/>
          <a:ext cx="0" cy="15474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150826</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409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7299</xdr:rowOff>
    </xdr:from>
    <xdr:to>
      <xdr:col>24</xdr:col>
      <xdr:colOff>12700</xdr:colOff>
      <xdr:row>90</xdr:row>
      <xdr:rowOff>7299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437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89278</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633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2901</xdr:rowOff>
    </xdr:from>
    <xdr:to>
      <xdr:col>24</xdr:col>
      <xdr:colOff>12700</xdr:colOff>
      <xdr:row>81</xdr:row>
      <xdr:rowOff>2901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90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17396</xdr:rowOff>
    </xdr:from>
    <xdr:to>
      <xdr:col>23</xdr:col>
      <xdr:colOff>133350</xdr:colOff>
      <xdr:row>82</xdr:row>
      <xdr:rowOff>52826</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076296"/>
          <a:ext cx="838200" cy="35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147099</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2059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3572</xdr:rowOff>
    </xdr:from>
    <xdr:to>
      <xdr:col>23</xdr:col>
      <xdr:colOff>184150</xdr:colOff>
      <xdr:row>83</xdr:row>
      <xdr:rowOff>105172</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233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120647</xdr:rowOff>
    </xdr:from>
    <xdr:to>
      <xdr:col>19</xdr:col>
      <xdr:colOff>133350</xdr:colOff>
      <xdr:row>82</xdr:row>
      <xdr:rowOff>17396</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008097"/>
          <a:ext cx="889000" cy="68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92514</xdr:rowOff>
    </xdr:from>
    <xdr:to>
      <xdr:col>19</xdr:col>
      <xdr:colOff>184150</xdr:colOff>
      <xdr:row>83</xdr:row>
      <xdr:rowOff>22664</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151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7441</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2377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120526</xdr:rowOff>
    </xdr:from>
    <xdr:to>
      <xdr:col>15</xdr:col>
      <xdr:colOff>82550</xdr:colOff>
      <xdr:row>81</xdr:row>
      <xdr:rowOff>120647</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007976"/>
          <a:ext cx="889000" cy="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95297</xdr:rowOff>
    </xdr:from>
    <xdr:to>
      <xdr:col>15</xdr:col>
      <xdr:colOff>133350</xdr:colOff>
      <xdr:row>83</xdr:row>
      <xdr:rowOff>25447</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154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10224</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240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8209</xdr:rowOff>
    </xdr:from>
    <xdr:to>
      <xdr:col>11</xdr:col>
      <xdr:colOff>31750</xdr:colOff>
      <xdr:row>81</xdr:row>
      <xdr:rowOff>120526</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3895659"/>
          <a:ext cx="889000" cy="112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53367</xdr:rowOff>
    </xdr:from>
    <xdr:to>
      <xdr:col>11</xdr:col>
      <xdr:colOff>82550</xdr:colOff>
      <xdr:row>82</xdr:row>
      <xdr:rowOff>154967</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112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139744</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198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170242</xdr:rowOff>
    </xdr:from>
    <xdr:to>
      <xdr:col>7</xdr:col>
      <xdr:colOff>31750</xdr:colOff>
      <xdr:row>82</xdr:row>
      <xdr:rowOff>100392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05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85169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144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2026</xdr:rowOff>
    </xdr:from>
    <xdr:to>
      <xdr:col>23</xdr:col>
      <xdr:colOff>184150</xdr:colOff>
      <xdr:row>82</xdr:row>
      <xdr:rowOff>103626</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060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18553</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3906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138046</xdr:rowOff>
    </xdr:from>
    <xdr:to>
      <xdr:col>19</xdr:col>
      <xdr:colOff>184150</xdr:colOff>
      <xdr:row>82</xdr:row>
      <xdr:rowOff>68196</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025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78373</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7943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69847</xdr:rowOff>
    </xdr:from>
    <xdr:to>
      <xdr:col>15</xdr:col>
      <xdr:colOff>133350</xdr:colOff>
      <xdr:row>81</xdr:row>
      <xdr:rowOff>171447</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3957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10174</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726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69726</xdr:rowOff>
    </xdr:from>
    <xdr:to>
      <xdr:col>11</xdr:col>
      <xdr:colOff>82550</xdr:colOff>
      <xdr:row>81</xdr:row>
      <xdr:rowOff>171326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3957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10053</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72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128859</xdr:rowOff>
    </xdr:from>
    <xdr:to>
      <xdr:col>7</xdr:col>
      <xdr:colOff>31750</xdr:colOff>
      <xdr:row>81</xdr:row>
      <xdr:rowOff>59009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3844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69186</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613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ラスパイレス指数については、近年</a:t>
          </a:r>
          <a:r>
            <a:rPr kumimoji="1" lang="en-US" altLang="ja-JP" sz="1300">
              <a:solidFill>
                <a:schemeClr val="tx1"/>
              </a:solidFill>
              <a:latin typeface="ＭＳ Ｐゴシック" panose="020B0600070205080204" pitchFamily="50" charset="-128"/>
              <a:ea typeface="ＭＳ Ｐゴシック" panose="020B0600070205080204" pitchFamily="50" charset="-128"/>
            </a:rPr>
            <a:t>100</a:t>
          </a:r>
          <a:r>
            <a:rPr kumimoji="1" lang="ja-JP" altLang="en-US" sz="1300">
              <a:solidFill>
                <a:schemeClr val="tx1"/>
              </a:solidFill>
              <a:latin typeface="ＭＳ Ｐゴシック" panose="020B0600070205080204" pitchFamily="50" charset="-128"/>
              <a:ea typeface="ＭＳ Ｐゴシック" panose="020B0600070205080204" pitchFamily="50" charset="-128"/>
            </a:rPr>
            <a:t>を超過する状況が続いている。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指数が高い要因の一つに、職員の昇給・昇格や管理職への登用等において、国と地方で基準が異なっていることがあり、高卒、短卒の区分において国より給料水準が高くなっている。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給与の適正化に向けては、令和５年１月１日から</a:t>
          </a:r>
          <a:r>
            <a:rPr kumimoji="1" lang="en-US" altLang="ja-JP" sz="1300">
              <a:solidFill>
                <a:schemeClr val="tx1"/>
              </a:solidFill>
              <a:latin typeface="ＭＳ Ｐゴシック" panose="020B0600070205080204" pitchFamily="50" charset="-128"/>
              <a:ea typeface="ＭＳ Ｐゴシック" panose="020B0600070205080204" pitchFamily="50" charset="-128"/>
            </a:rPr>
            <a:t>55</a:t>
          </a:r>
          <a:r>
            <a:rPr kumimoji="1" lang="ja-JP" altLang="en-US" sz="1300">
              <a:solidFill>
                <a:schemeClr val="tx1"/>
              </a:solidFill>
              <a:latin typeface="ＭＳ Ｐゴシック" panose="020B0600070205080204" pitchFamily="50" charset="-128"/>
              <a:ea typeface="ＭＳ Ｐゴシック" panose="020B0600070205080204" pitchFamily="50" charset="-128"/>
            </a:rPr>
            <a:t>歳を超える職員は標準の勤務成績では昇給停止しており、今後も引き続き、人事院勧告等を踏まえ給与の適正化を図っていく。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84666</xdr:rowOff>
    </xdr:from>
    <xdr:to>
      <xdr:col>81</xdr:col>
      <xdr:colOff>44450</xdr:colOff>
      <xdr:row>87</xdr:row>
      <xdr:rowOff>64205</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800666"/>
          <a:ext cx="0" cy="11796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36282</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4952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87</xdr:row>
      <xdr:rowOff>64205</xdr:rowOff>
    </xdr:from>
    <xdr:to>
      <xdr:col>81</xdr:col>
      <xdr:colOff>133350</xdr:colOff>
      <xdr:row>87</xdr:row>
      <xdr:rowOff>64205</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4980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171043</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544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84666</xdr:rowOff>
    </xdr:from>
    <xdr:to>
      <xdr:col>81</xdr:col>
      <xdr:colOff>133350</xdr:colOff>
      <xdr:row>80</xdr:row>
      <xdr:rowOff>84666</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800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128411</xdr:rowOff>
    </xdr:from>
    <xdr:to>
      <xdr:col>81</xdr:col>
      <xdr:colOff>44450</xdr:colOff>
      <xdr:row>86</xdr:row>
      <xdr:rowOff>155222</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179800" y="14873111"/>
          <a:ext cx="8382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75088</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3054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58561</xdr:rowOff>
    </xdr:from>
    <xdr:to>
      <xdr:col>81</xdr:col>
      <xdr:colOff>95250</xdr:colOff>
      <xdr:row>84</xdr:row>
      <xdr:rowOff>160161</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46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128411</xdr:rowOff>
    </xdr:from>
    <xdr:to>
      <xdr:col>77</xdr:col>
      <xdr:colOff>44450</xdr:colOff>
      <xdr:row>86</xdr:row>
      <xdr:rowOff>168628</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5290800" y="14873111"/>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45155</xdr:rowOff>
    </xdr:from>
    <xdr:to>
      <xdr:col>77</xdr:col>
      <xdr:colOff>95250</xdr:colOff>
      <xdr:row>84</xdr:row>
      <xdr:rowOff>146755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44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156932</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2158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168628</xdr:rowOff>
    </xdr:from>
    <xdr:to>
      <xdr:col>72</xdr:col>
      <xdr:colOff>203200</xdr:colOff>
      <xdr:row>88</xdr:row>
      <xdr:rowOff>107245</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4401800" y="14913328"/>
          <a:ext cx="889000" cy="281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71966</xdr:rowOff>
    </xdr:from>
    <xdr:to>
      <xdr:col>73</xdr:col>
      <xdr:colOff>44450</xdr:colOff>
      <xdr:row>85</xdr:row>
      <xdr:rowOff>2116</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12293</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24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40216</xdr:rowOff>
    </xdr:from>
    <xdr:to>
      <xdr:col>68</xdr:col>
      <xdr:colOff>152400</xdr:colOff>
      <xdr:row>88</xdr:row>
      <xdr:rowOff>107245</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3512800" y="15127816"/>
          <a:ext cx="889000" cy="67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85372</xdr:rowOff>
    </xdr:from>
    <xdr:to>
      <xdr:col>68</xdr:col>
      <xdr:colOff>203200</xdr:colOff>
      <xdr:row>85</xdr:row>
      <xdr:rowOff>15522</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48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25699</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25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71966</xdr:rowOff>
    </xdr:from>
    <xdr:to>
      <xdr:col>64</xdr:col>
      <xdr:colOff>152400</xdr:colOff>
      <xdr:row>85</xdr:row>
      <xdr:rowOff>2116</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12293</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24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104422</xdr:rowOff>
    </xdr:from>
    <xdr:to>
      <xdr:col>81</xdr:col>
      <xdr:colOff>95250</xdr:colOff>
      <xdr:row>87</xdr:row>
      <xdr:rowOff>34572</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84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299</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744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77611</xdr:rowOff>
    </xdr:from>
    <xdr:to>
      <xdr:col>77</xdr:col>
      <xdr:colOff>95250</xdr:colOff>
      <xdr:row>87</xdr:row>
      <xdr:rowOff>7761</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82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163988</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9086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117828</xdr:rowOff>
    </xdr:from>
    <xdr:to>
      <xdr:col>73</xdr:col>
      <xdr:colOff>44450</xdr:colOff>
      <xdr:row>87</xdr:row>
      <xdr:rowOff>47978</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86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32755</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94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56445</xdr:rowOff>
    </xdr:from>
    <xdr:to>
      <xdr:col>68</xdr:col>
      <xdr:colOff>203200</xdr:colOff>
      <xdr:row>88</xdr:row>
      <xdr:rowOff>158045</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5144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142822</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5230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160866</xdr:rowOff>
    </xdr:from>
    <xdr:to>
      <xdr:col>64</xdr:col>
      <xdr:colOff>152400</xdr:colOff>
      <xdr:row>88</xdr:row>
      <xdr:rowOff>91016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5077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75793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5163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第５次定員適正化計画に基づき職員の採用を行っており、新規採用職員の安定的確保や、早期退職制度の凍結、定年延長、多様な働き方の推進等により、職員数の確保に努めている。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引き続き、適正な定員管理を行うとともに、職員の意識改革、資質・能力の向上を促進し、効率的な行政運営に努める。</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121829</xdr:rowOff>
    </xdr:from>
    <xdr:to>
      <xdr:col>81</xdr:col>
      <xdr:colOff>44450</xdr:colOff>
      <xdr:row>66</xdr:row>
      <xdr:rowOff>144599</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10065929"/>
          <a:ext cx="0" cy="13943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116676</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432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144599</xdr:rowOff>
    </xdr:from>
    <xdr:to>
      <xdr:col>81</xdr:col>
      <xdr:colOff>133350</xdr:colOff>
      <xdr:row>66</xdr:row>
      <xdr:rowOff>144599</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460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36756</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9809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121829</xdr:rowOff>
    </xdr:from>
    <xdr:to>
      <xdr:col>81</xdr:col>
      <xdr:colOff>133350</xdr:colOff>
      <xdr:row>58</xdr:row>
      <xdr:rowOff>121829</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0065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141696</xdr:rowOff>
    </xdr:from>
    <xdr:to>
      <xdr:col>81</xdr:col>
      <xdr:colOff>44450</xdr:colOff>
      <xdr:row>60</xdr:row>
      <xdr:rowOff>6441</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179800" y="10257246"/>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35486</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4939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63409</xdr:rowOff>
    </xdr:from>
    <xdr:to>
      <xdr:col>81</xdr:col>
      <xdr:colOff>95250</xdr:colOff>
      <xdr:row>61</xdr:row>
      <xdr:rowOff>165009</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52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141696</xdr:rowOff>
    </xdr:from>
    <xdr:to>
      <xdr:col>77</xdr:col>
      <xdr:colOff>44450</xdr:colOff>
      <xdr:row>59</xdr:row>
      <xdr:rowOff>146866</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5290800" y="10257246"/>
          <a:ext cx="889000" cy="5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42726</xdr:rowOff>
    </xdr:from>
    <xdr:to>
      <xdr:col>77</xdr:col>
      <xdr:colOff>95250</xdr:colOff>
      <xdr:row>61</xdr:row>
      <xdr:rowOff>144326</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501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129103</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587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146866</xdr:rowOff>
    </xdr:from>
    <xdr:to>
      <xdr:col>72</xdr:col>
      <xdr:colOff>203200</xdr:colOff>
      <xdr:row>59</xdr:row>
      <xdr:rowOff>150313</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4401800" y="10262416"/>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41003</xdr:rowOff>
    </xdr:from>
    <xdr:to>
      <xdr:col>73</xdr:col>
      <xdr:colOff>44450</xdr:colOff>
      <xdr:row>61</xdr:row>
      <xdr:rowOff>142603</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49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127380</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585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150313</xdr:rowOff>
    </xdr:from>
    <xdr:to>
      <xdr:col>68</xdr:col>
      <xdr:colOff>152400</xdr:colOff>
      <xdr:row>59</xdr:row>
      <xdr:rowOff>155484</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3512800" y="10265863"/>
          <a:ext cx="889000" cy="5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27215</xdr:rowOff>
    </xdr:from>
    <xdr:to>
      <xdr:col>68</xdr:col>
      <xdr:colOff>203200</xdr:colOff>
      <xdr:row>61</xdr:row>
      <xdr:rowOff>128815</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485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113592</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572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165916</xdr:rowOff>
    </xdr:from>
    <xdr:to>
      <xdr:col>64</xdr:col>
      <xdr:colOff>152400</xdr:colOff>
      <xdr:row>61</xdr:row>
      <xdr:rowOff>96066</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452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80843</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539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127091</xdr:rowOff>
    </xdr:from>
    <xdr:to>
      <xdr:col>81</xdr:col>
      <xdr:colOff>95250</xdr:colOff>
      <xdr:row>60</xdr:row>
      <xdr:rowOff>57241</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242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143618</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100877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90896</xdr:rowOff>
    </xdr:from>
    <xdr:to>
      <xdr:col>77</xdr:col>
      <xdr:colOff>95250</xdr:colOff>
      <xdr:row>60</xdr:row>
      <xdr:rowOff>21046</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206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31223</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99753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96066</xdr:rowOff>
    </xdr:from>
    <xdr:to>
      <xdr:col>73</xdr:col>
      <xdr:colOff>44450</xdr:colOff>
      <xdr:row>60</xdr:row>
      <xdr:rowOff>26216</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211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36393</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9980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99513</xdr:rowOff>
    </xdr:from>
    <xdr:to>
      <xdr:col>68</xdr:col>
      <xdr:colOff>203200</xdr:colOff>
      <xdr:row>60</xdr:row>
      <xdr:rowOff>29663</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215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39840</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9983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104684</xdr:rowOff>
    </xdr:from>
    <xdr:to>
      <xdr:col>64</xdr:col>
      <xdr:colOff>152400</xdr:colOff>
      <xdr:row>60</xdr:row>
      <xdr:rowOff>34834</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220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45011</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9989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一般廃棄物処理施設整備事業、中学校給食施設整備事業等の償還開始に伴う元利償還金の増加や公営企業会計の公債費に対する繰出金の増加等に伴い、単年度実質公債費比率は悪化した。しかし、実質公債費比率は３ヵ年平均で算出することから、令和５年度の比率減少とあわせて、比率の高い令和３年度が算出の対象外となったため、昨年度よりも</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ポイント改善した。</a:t>
          </a:r>
        </a:p>
        <a:p>
          <a:r>
            <a:rPr kumimoji="1" lang="ja-JP" altLang="en-US" sz="1300">
              <a:latin typeface="ＭＳ Ｐゴシック" panose="020B0600070205080204" pitchFamily="50" charset="-128"/>
              <a:ea typeface="ＭＳ Ｐゴシック" panose="020B0600070205080204" pitchFamily="50" charset="-128"/>
            </a:rPr>
            <a:t>　今後、守山市民ホール大規模改修など大規模事業は継続することから、財政改革プログラムに基づき、適切な財政運営に努める。</a:t>
          </a: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a:extLst>
            <a:ext uri="{FF2B5EF4-FFF2-40B4-BE49-F238E27FC236}">
              <a16:creationId xmlns:a16="http://schemas.microsoft.com/office/drawing/2014/main" id="{00000000-0008-0000-0300-000075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94403</xdr:rowOff>
    </xdr:from>
    <xdr:to>
      <xdr:col>81</xdr:col>
      <xdr:colOff>44450</xdr:colOff>
      <xdr:row>45</xdr:row>
      <xdr:rowOff>66040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7018000" y="6438053"/>
          <a:ext cx="0" cy="13432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38117</xdr:rowOff>
    </xdr:from>
    <xdr:ext cx="762000" cy="259045"/>
    <xdr:sp macro="" textlink="">
      <xdr:nvSpPr>
        <xdr:cNvPr id="375" name="公債費負担の状況最小値テキスト">
          <a:extLst>
            <a:ext uri="{FF2B5EF4-FFF2-40B4-BE49-F238E27FC236}">
              <a16:creationId xmlns:a16="http://schemas.microsoft.com/office/drawing/2014/main" id="{00000000-0008-0000-0300-000077010000}"/>
            </a:ext>
          </a:extLst>
        </xdr:cNvPr>
        <xdr:cNvSpPr txBox="1"/>
      </xdr:nvSpPr>
      <xdr:spPr>
        <a:xfrm>
          <a:off x="17106900" y="775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66040</xdr:rowOff>
    </xdr:from>
    <xdr:to>
      <xdr:col>81</xdr:col>
      <xdr:colOff>133350</xdr:colOff>
      <xdr:row>45</xdr:row>
      <xdr:rowOff>66040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7781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9330</xdr:rowOff>
    </xdr:from>
    <xdr:ext cx="762000" cy="259045"/>
    <xdr:sp macro="" textlink="">
      <xdr:nvSpPr>
        <xdr:cNvPr id="377" name="公債費負担の状況最大値テキスト">
          <a:extLst>
            <a:ext uri="{FF2B5EF4-FFF2-40B4-BE49-F238E27FC236}">
              <a16:creationId xmlns:a16="http://schemas.microsoft.com/office/drawing/2014/main" id="{00000000-0008-0000-0300-000079010000}"/>
            </a:ext>
          </a:extLst>
        </xdr:cNvPr>
        <xdr:cNvSpPr txBox="1"/>
      </xdr:nvSpPr>
      <xdr:spPr>
        <a:xfrm>
          <a:off x="17106900" y="6181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94403</xdr:rowOff>
    </xdr:from>
    <xdr:to>
      <xdr:col>81</xdr:col>
      <xdr:colOff>133350</xdr:colOff>
      <xdr:row>37</xdr:row>
      <xdr:rowOff>94403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6438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6350</xdr:rowOff>
    </xdr:from>
    <xdr:to>
      <xdr:col>81</xdr:col>
      <xdr:colOff>44450</xdr:colOff>
      <xdr:row>40</xdr:row>
      <xdr:rowOff>22437</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6179800" y="6864350"/>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168927</xdr:rowOff>
    </xdr:from>
    <xdr:ext cx="762000" cy="259045"/>
    <xdr:sp macro="" textlink="">
      <xdr:nvSpPr>
        <xdr:cNvPr id="380" name="公債費負担の状況平均値テキスト">
          <a:extLst>
            <a:ext uri="{FF2B5EF4-FFF2-40B4-BE49-F238E27FC236}">
              <a16:creationId xmlns:a16="http://schemas.microsoft.com/office/drawing/2014/main" id="{00000000-0008-0000-0300-00007C010000}"/>
            </a:ext>
          </a:extLst>
        </xdr:cNvPr>
        <xdr:cNvSpPr txBox="1"/>
      </xdr:nvSpPr>
      <xdr:spPr>
        <a:xfrm>
          <a:off x="17106900" y="7026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25400</xdr:rowOff>
    </xdr:from>
    <xdr:to>
      <xdr:col>81</xdr:col>
      <xdr:colOff>95250</xdr:colOff>
      <xdr:row>41</xdr:row>
      <xdr:rowOff>127000</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967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22437</xdr:rowOff>
    </xdr:from>
    <xdr:to>
      <xdr:col>77</xdr:col>
      <xdr:colOff>44450</xdr:colOff>
      <xdr:row>40</xdr:row>
      <xdr:rowOff>86783</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5290800" y="6880437"/>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41487</xdr:rowOff>
    </xdr:from>
    <xdr:to>
      <xdr:col>77</xdr:col>
      <xdr:colOff>95250</xdr:colOff>
      <xdr:row>41</xdr:row>
      <xdr:rowOff>143087</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129000" y="707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127864</xdr:rowOff>
    </xdr:from>
    <xdr:ext cx="7366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5798800" y="71573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86783</xdr:rowOff>
    </xdr:from>
    <xdr:to>
      <xdr:col>72</xdr:col>
      <xdr:colOff>203200</xdr:colOff>
      <xdr:row>40</xdr:row>
      <xdr:rowOff>102870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4401800" y="694478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33444</xdr:rowOff>
    </xdr:from>
    <xdr:to>
      <xdr:col>73</xdr:col>
      <xdr:colOff>44450</xdr:colOff>
      <xdr:row>41</xdr:row>
      <xdr:rowOff>135044</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5240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119821</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909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86783</xdr:rowOff>
    </xdr:from>
    <xdr:to>
      <xdr:col>68</xdr:col>
      <xdr:colOff>152400</xdr:colOff>
      <xdr:row>40</xdr:row>
      <xdr:rowOff>102870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3512800" y="694478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33444</xdr:rowOff>
    </xdr:from>
    <xdr:to>
      <xdr:col>68</xdr:col>
      <xdr:colOff>203200</xdr:colOff>
      <xdr:row>41</xdr:row>
      <xdr:rowOff>135044</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351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119821</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020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17356</xdr:rowOff>
    </xdr:from>
    <xdr:to>
      <xdr:col>64</xdr:col>
      <xdr:colOff>152400</xdr:colOff>
      <xdr:row>41</xdr:row>
      <xdr:rowOff>118956</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3462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103733</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131800" y="713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9672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143527</xdr:rowOff>
    </xdr:from>
    <xdr:ext cx="762000" cy="259045"/>
    <xdr:sp macro="" textlink="">
      <xdr:nvSpPr>
        <xdr:cNvPr id="399" name="公債費負担の状況該当値テキスト">
          <a:extLst>
            <a:ext uri="{FF2B5EF4-FFF2-40B4-BE49-F238E27FC236}">
              <a16:creationId xmlns:a16="http://schemas.microsoft.com/office/drawing/2014/main" id="{00000000-0008-0000-0300-00008F010000}"/>
            </a:ext>
          </a:extLst>
        </xdr:cNvPr>
        <xdr:cNvSpPr txBox="1"/>
      </xdr:nvSpPr>
      <xdr:spPr>
        <a:xfrm>
          <a:off x="17106900" y="665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143087</xdr:rowOff>
    </xdr:from>
    <xdr:to>
      <xdr:col>77</xdr:col>
      <xdr:colOff>95250</xdr:colOff>
      <xdr:row>40</xdr:row>
      <xdr:rowOff>73237</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129000" y="682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83414</xdr:rowOff>
    </xdr:from>
    <xdr:ext cx="7366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798800" y="65985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35983</xdr:rowOff>
    </xdr:from>
    <xdr:to>
      <xdr:col>73</xdr:col>
      <xdr:colOff>44450</xdr:colOff>
      <xdr:row>40</xdr:row>
      <xdr:rowOff>137583</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5240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147760</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909800" y="666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52070</xdr:rowOff>
    </xdr:from>
    <xdr:to>
      <xdr:col>68</xdr:col>
      <xdr:colOff>203200</xdr:colOff>
      <xdr:row>40</xdr:row>
      <xdr:rowOff>153670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4351000" y="691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163847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020800" y="667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35983</xdr:rowOff>
    </xdr:from>
    <xdr:to>
      <xdr:col>64</xdr:col>
      <xdr:colOff>152400</xdr:colOff>
      <xdr:row>40</xdr:row>
      <xdr:rowOff>137583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3462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147760</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131800" y="666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将来負担比率について、地方債残高が減少し、また下水道事業会計が経常利益を上げたことから公営企業等繰入見込額が減少したため、将来負担額は減少となった。しかし、速野小学校長寿命化工事等の大規模事業に伴う公共施設整備基金の取崩し等による充当可能基金の減、臨時財政対策債の算入終了等に伴う基準財政需要額算入見込額の減により、充当可能財源は減少となり、結果として将来負担額が充当可能財源を上回り、将来負担額の減少幅以上に充当可能財源等が減少し、結果将来負担比率は悪化した。今後も、公共施設の長寿命化対策等で起債発行や基金取り崩しは継続することから、適切な財政運営に努める。</a:t>
          </a:r>
        </a:p>
      </xdr:txBody>
    </xdr:sp>
    <xdr:clientData/>
  </xdr:twoCellAnchor>
  <xdr:oneCellAnchor>
    <xdr:from>
      <xdr:col>61</xdr:col>
      <xdr:colOff>6350</xdr:colOff>
      <xdr:row>10</xdr:row>
      <xdr:rowOff>63500</xdr:rowOff>
    </xdr:from>
    <xdr:ext cx="298543" cy="225703"/>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113736</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7018000" y="2370667"/>
          <a:ext cx="0" cy="168641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85813</xdr:rowOff>
    </xdr:from>
    <xdr:ext cx="762000" cy="25904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7106900" y="4029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113736</xdr:rowOff>
    </xdr:from>
    <xdr:to>
      <xdr:col>81</xdr:col>
      <xdr:colOff>133350</xdr:colOff>
      <xdr:row>23</xdr:row>
      <xdr:rowOff>113736</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4057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150001</xdr:rowOff>
    </xdr:from>
    <xdr:to>
      <xdr:col>81</xdr:col>
      <xdr:colOff>44450</xdr:colOff>
      <xdr:row>15</xdr:row>
      <xdr:rowOff>40217</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179800" y="2550301"/>
          <a:ext cx="838200" cy="61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16527</xdr:rowOff>
    </xdr:from>
    <xdr:ext cx="762000" cy="259045"/>
    <xdr:sp macro="" textlink="">
      <xdr:nvSpPr>
        <xdr:cNvPr id="442" name="将来負担の状況平均値テキスト">
          <a:extLst>
            <a:ext uri="{FF2B5EF4-FFF2-40B4-BE49-F238E27FC236}">
              <a16:creationId xmlns:a16="http://schemas.microsoft.com/office/drawing/2014/main" id="{00000000-0008-0000-0300-0000BA010000}"/>
            </a:ext>
          </a:extLst>
        </xdr:cNvPr>
        <xdr:cNvSpPr txBox="1"/>
      </xdr:nvSpPr>
      <xdr:spPr>
        <a:xfrm>
          <a:off x="17106900" y="224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53622</xdr:rowOff>
    </xdr:from>
    <xdr:to>
      <xdr:col>77</xdr:col>
      <xdr:colOff>95250</xdr:colOff>
      <xdr:row>14</xdr:row>
      <xdr:rowOff>155222</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129000" y="2453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165399</xdr:rowOff>
    </xdr:from>
    <xdr:ext cx="7366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5798800" y="22227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13</xdr:row>
      <xdr:rowOff>144498</xdr:rowOff>
    </xdr:from>
    <xdr:to>
      <xdr:col>68</xdr:col>
      <xdr:colOff>152400</xdr:colOff>
      <xdr:row>14</xdr:row>
      <xdr:rowOff>33373</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3512800" y="2373348"/>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89817</xdr:rowOff>
    </xdr:from>
    <xdr:to>
      <xdr:col>73</xdr:col>
      <xdr:colOff>44450</xdr:colOff>
      <xdr:row>15</xdr:row>
      <xdr:rowOff>19967</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40000" y="2490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30144</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909800" y="2258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160867</xdr:rowOff>
    </xdr:from>
    <xdr:to>
      <xdr:col>68</xdr:col>
      <xdr:colOff>203200</xdr:colOff>
      <xdr:row>15</xdr:row>
      <xdr:rowOff>91017</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561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75794</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647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84596</xdr:rowOff>
    </xdr:from>
    <xdr:to>
      <xdr:col>64</xdr:col>
      <xdr:colOff>152400</xdr:colOff>
      <xdr:row>16</xdr:row>
      <xdr:rowOff>14746</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65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170973</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742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160867</xdr:rowOff>
    </xdr:from>
    <xdr:to>
      <xdr:col>81</xdr:col>
      <xdr:colOff>95250</xdr:colOff>
      <xdr:row>15</xdr:row>
      <xdr:rowOff>91017</xdr:rowOff>
    </xdr:to>
    <xdr:sp macro="" textlink="">
      <xdr:nvSpPr>
        <xdr:cNvPr id="458" name="楕円 457">
          <a:extLst>
            <a:ext uri="{FF2B5EF4-FFF2-40B4-BE49-F238E27FC236}">
              <a16:creationId xmlns:a16="http://schemas.microsoft.com/office/drawing/2014/main" id="{00000000-0008-0000-0300-0000CA010000}"/>
            </a:ext>
          </a:extLst>
        </xdr:cNvPr>
        <xdr:cNvSpPr/>
      </xdr:nvSpPr>
      <xdr:spPr>
        <a:xfrm>
          <a:off x="16967200" y="256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132944</xdr:rowOff>
    </xdr:from>
    <xdr:ext cx="762000" cy="259045"/>
    <xdr:sp macro="" textlink="">
      <xdr:nvSpPr>
        <xdr:cNvPr id="459" name="将来負担の状況該当値テキスト">
          <a:extLst>
            <a:ext uri="{FF2B5EF4-FFF2-40B4-BE49-F238E27FC236}">
              <a16:creationId xmlns:a16="http://schemas.microsoft.com/office/drawing/2014/main" id="{00000000-0008-0000-0300-0000CB010000}"/>
            </a:ext>
          </a:extLst>
        </xdr:cNvPr>
        <xdr:cNvSpPr txBox="1"/>
      </xdr:nvSpPr>
      <xdr:spPr>
        <a:xfrm>
          <a:off x="17106900" y="2533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99201</xdr:rowOff>
    </xdr:from>
    <xdr:to>
      <xdr:col>77</xdr:col>
      <xdr:colOff>95250</xdr:colOff>
      <xdr:row>15</xdr:row>
      <xdr:rowOff>29351</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6129000" y="2499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14128</xdr:rowOff>
    </xdr:from>
    <xdr:ext cx="7366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798800" y="25858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154023</xdr:rowOff>
    </xdr:from>
    <xdr:to>
      <xdr:col>68</xdr:col>
      <xdr:colOff>203200</xdr:colOff>
      <xdr:row>14</xdr:row>
      <xdr:rowOff>84173</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4351000" y="2382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94350</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020800" y="2151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93698</xdr:rowOff>
    </xdr:from>
    <xdr:to>
      <xdr:col>64</xdr:col>
      <xdr:colOff>152400</xdr:colOff>
      <xdr:row>14</xdr:row>
      <xdr:rowOff>23848</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3462000" y="2322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34025</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3131800" y="2091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85,881
84,644
55.73
38,007,168
37,108,151
631,176
20,118,560
34,946,231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18.0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人件費に係る経常収支比率は、正規職員の増や人事院勧告に基づく給料増額、会計年度任用職員の増等により、比率としては増となった。</a:t>
          </a:r>
        </a:p>
        <a:p>
          <a:r>
            <a:rPr kumimoji="1" lang="ja-JP" altLang="en-US" sz="1300">
              <a:latin typeface="ＭＳ Ｐゴシック" panose="020B0600070205080204" pitchFamily="50" charset="-128"/>
              <a:ea typeface="ＭＳ Ｐゴシック" panose="020B0600070205080204" pitchFamily="50" charset="-128"/>
            </a:rPr>
            <a:t>　類似団体の平均を上回っていることから、今後、定員適正化計画に基づき、計画的に職員数の管理を行い、人件費が過大にならないよう努めていく。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33274</xdr:rowOff>
    </xdr:from>
    <xdr:to>
      <xdr:col>24</xdr:col>
      <xdr:colOff>25400</xdr:colOff>
      <xdr:row>40</xdr:row>
      <xdr:rowOff>122428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34024"/>
          <a:ext cx="0" cy="9464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94505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5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122428</xdr:rowOff>
    </xdr:from>
    <xdr:to>
      <xdr:col>24</xdr:col>
      <xdr:colOff>114300</xdr:colOff>
      <xdr:row>40</xdr:row>
      <xdr:rowOff>122428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8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119651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77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33274</xdr:rowOff>
    </xdr:from>
    <xdr:to>
      <xdr:col>24</xdr:col>
      <xdr:colOff>114300</xdr:colOff>
      <xdr:row>35</xdr:row>
      <xdr:rowOff>33274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34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106426</xdr:rowOff>
    </xdr:from>
    <xdr:to>
      <xdr:col>24</xdr:col>
      <xdr:colOff>25400</xdr:colOff>
      <xdr:row>38</xdr:row>
      <xdr:rowOff>8128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450076"/>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49293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21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32766</xdr:rowOff>
    </xdr:from>
    <xdr:to>
      <xdr:col>24</xdr:col>
      <xdr:colOff>76200</xdr:colOff>
      <xdr:row>37</xdr:row>
      <xdr:rowOff>134366</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7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51562</xdr:rowOff>
    </xdr:from>
    <xdr:to>
      <xdr:col>19</xdr:col>
      <xdr:colOff>187325</xdr:colOff>
      <xdr:row>37</xdr:row>
      <xdr:rowOff>106426</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39521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149352</xdr:rowOff>
    </xdr:from>
    <xdr:to>
      <xdr:col>20</xdr:col>
      <xdr:colOff>38100</xdr:colOff>
      <xdr:row>37</xdr:row>
      <xdr:rowOff>79502</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89679</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90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51562</xdr:rowOff>
    </xdr:from>
    <xdr:to>
      <xdr:col>15</xdr:col>
      <xdr:colOff>98425</xdr:colOff>
      <xdr:row>37</xdr:row>
      <xdr:rowOff>92710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39521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153924</xdr:rowOff>
    </xdr:from>
    <xdr:to>
      <xdr:col>15</xdr:col>
      <xdr:colOff>149225</xdr:colOff>
      <xdr:row>37</xdr:row>
      <xdr:rowOff>84074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94251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92710</xdr:rowOff>
    </xdr:from>
    <xdr:to>
      <xdr:col>11</xdr:col>
      <xdr:colOff>9525</xdr:colOff>
      <xdr:row>37</xdr:row>
      <xdr:rowOff>138430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4363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62247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28194</xdr:rowOff>
    </xdr:from>
    <xdr:to>
      <xdr:col>6</xdr:col>
      <xdr:colOff>171450</xdr:colOff>
      <xdr:row>37</xdr:row>
      <xdr:rowOff>129794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139971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40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128778</xdr:rowOff>
    </xdr:from>
    <xdr:to>
      <xdr:col>24</xdr:col>
      <xdr:colOff>76200</xdr:colOff>
      <xdr:row>38</xdr:row>
      <xdr:rowOff>58928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100855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55626</xdr:rowOff>
    </xdr:from>
    <xdr:to>
      <xdr:col>20</xdr:col>
      <xdr:colOff>38100</xdr:colOff>
      <xdr:row>37</xdr:row>
      <xdr:rowOff>157226</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9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142003</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485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762</xdr:rowOff>
    </xdr:from>
    <xdr:to>
      <xdr:col>15</xdr:col>
      <xdr:colOff>149225</xdr:colOff>
      <xdr:row>37</xdr:row>
      <xdr:rowOff>102362</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87139</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41910</xdr:rowOff>
    </xdr:from>
    <xdr:to>
      <xdr:col>11</xdr:col>
      <xdr:colOff>60325</xdr:colOff>
      <xdr:row>37</xdr:row>
      <xdr:rowOff>143510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128287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87630</xdr:rowOff>
    </xdr:from>
    <xdr:to>
      <xdr:col>6</xdr:col>
      <xdr:colOff>171450</xdr:colOff>
      <xdr:row>38</xdr:row>
      <xdr:rowOff>17780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2557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物件費に係る経常収支比率は、新庁舎維持管理費の増、新型コロナワクチンの定期接種化による経費の増、各地区の地域包括支援センター体制強化による経費の増などにより、比率としては増となった。</a:t>
          </a:r>
        </a:p>
        <a:p>
          <a:r>
            <a:rPr kumimoji="1" lang="ja-JP" altLang="en-US" sz="1300">
              <a:latin typeface="ＭＳ Ｐゴシック" panose="020B0600070205080204" pitchFamily="50" charset="-128"/>
              <a:ea typeface="ＭＳ Ｐゴシック" panose="020B0600070205080204" pitchFamily="50" charset="-128"/>
            </a:rPr>
            <a:t>　類似団体の平均を上回っており、今後においても、財政改革プログラムに基づいて、引き続き徹底した歳出削減に努める。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96520</xdr:rowOff>
    </xdr:from>
    <xdr:to>
      <xdr:col>82</xdr:col>
      <xdr:colOff>107950</xdr:colOff>
      <xdr:row>20</xdr:row>
      <xdr:rowOff>88900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15392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60977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48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88900</xdr:rowOff>
    </xdr:from>
    <xdr:to>
      <xdr:col>82</xdr:col>
      <xdr:colOff>196850</xdr:colOff>
      <xdr:row>20</xdr:row>
      <xdr:rowOff>88900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51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11447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1897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96520</xdr:rowOff>
    </xdr:from>
    <xdr:to>
      <xdr:col>82</xdr:col>
      <xdr:colOff>196850</xdr:colOff>
      <xdr:row>12</xdr:row>
      <xdr:rowOff>96520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153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104140</xdr:rowOff>
    </xdr:from>
    <xdr:to>
      <xdr:col>82</xdr:col>
      <xdr:colOff>107950</xdr:colOff>
      <xdr:row>16</xdr:row>
      <xdr:rowOff>119380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84734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104157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504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87630</xdr:rowOff>
    </xdr:from>
    <xdr:to>
      <xdr:col>82</xdr:col>
      <xdr:colOff>158750</xdr:colOff>
      <xdr:row>16</xdr:row>
      <xdr:rowOff>17780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65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5080</xdr:rowOff>
    </xdr:from>
    <xdr:to>
      <xdr:col>78</xdr:col>
      <xdr:colOff>69850</xdr:colOff>
      <xdr:row>16</xdr:row>
      <xdr:rowOff>104140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74828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80010</xdr:rowOff>
    </xdr:from>
    <xdr:to>
      <xdr:col>78</xdr:col>
      <xdr:colOff>120650</xdr:colOff>
      <xdr:row>16</xdr:row>
      <xdr:rowOff>10160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65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20337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420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168910</xdr:rowOff>
    </xdr:from>
    <xdr:to>
      <xdr:col>73</xdr:col>
      <xdr:colOff>180975</xdr:colOff>
      <xdr:row>16</xdr:row>
      <xdr:rowOff>5080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7406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41910</xdr:rowOff>
    </xdr:from>
    <xdr:to>
      <xdr:col>74</xdr:col>
      <xdr:colOff>31750</xdr:colOff>
      <xdr:row>15</xdr:row>
      <xdr:rowOff>143510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61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153687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382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168910</xdr:rowOff>
    </xdr:from>
    <xdr:to>
      <xdr:col>69</xdr:col>
      <xdr:colOff>92075</xdr:colOff>
      <xdr:row>16</xdr:row>
      <xdr:rowOff>35560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7406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114300</xdr:rowOff>
    </xdr:from>
    <xdr:to>
      <xdr:col>69</xdr:col>
      <xdr:colOff>142875</xdr:colOff>
      <xdr:row>15</xdr:row>
      <xdr:rowOff>44450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51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54627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28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26670</xdr:rowOff>
    </xdr:from>
    <xdr:to>
      <xdr:col>65</xdr:col>
      <xdr:colOff>53975</xdr:colOff>
      <xdr:row>15</xdr:row>
      <xdr:rowOff>128270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59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138447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36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68580</xdr:rowOff>
    </xdr:from>
    <xdr:to>
      <xdr:col>82</xdr:col>
      <xdr:colOff>158750</xdr:colOff>
      <xdr:row>16</xdr:row>
      <xdr:rowOff>170180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81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40657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78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53340</xdr:rowOff>
    </xdr:from>
    <xdr:to>
      <xdr:col>78</xdr:col>
      <xdr:colOff>120650</xdr:colOff>
      <xdr:row>16</xdr:row>
      <xdr:rowOff>154940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79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139717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882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125730</xdr:rowOff>
    </xdr:from>
    <xdr:to>
      <xdr:col>74</xdr:col>
      <xdr:colOff>31750</xdr:colOff>
      <xdr:row>16</xdr:row>
      <xdr:rowOff>55880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69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40657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78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118110</xdr:rowOff>
    </xdr:from>
    <xdr:to>
      <xdr:col>69</xdr:col>
      <xdr:colOff>142875</xdr:colOff>
      <xdr:row>16</xdr:row>
      <xdr:rowOff>48260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68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33037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77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156210</xdr:rowOff>
    </xdr:from>
    <xdr:to>
      <xdr:col>65</xdr:col>
      <xdr:colOff>53975</xdr:colOff>
      <xdr:row>16</xdr:row>
      <xdr:rowOff>86360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72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71137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81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係る経常収支比率は、利用者数の増による障害福祉や保育園等に係る公定価格などの経費の増、また福祉医療助成事業の対象者拡充や生活保護費の受給対象者の増等により、比率としては増となった。</a:t>
          </a:r>
        </a:p>
        <a:p>
          <a:r>
            <a:rPr kumimoji="1" lang="ja-JP" altLang="en-US" sz="1300">
              <a:latin typeface="ＭＳ Ｐゴシック" panose="020B0600070205080204" pitchFamily="50" charset="-128"/>
              <a:ea typeface="ＭＳ Ｐゴシック" panose="020B0600070205080204" pitchFamily="50" charset="-128"/>
            </a:rPr>
            <a:t>　類似団体の平均を上回っていることから、今後においても、人口増加が見込まれる中、施策の重点化を図り経費の抑制に努める。</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45357</xdr:rowOff>
    </xdr:from>
    <xdr:to>
      <xdr:col>24</xdr:col>
      <xdr:colOff>25400</xdr:colOff>
      <xdr:row>61</xdr:row>
      <xdr:rowOff>69850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8960757"/>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131734</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70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45357</xdr:rowOff>
    </xdr:from>
    <xdr:to>
      <xdr:col>24</xdr:col>
      <xdr:colOff>114300</xdr:colOff>
      <xdr:row>52</xdr:row>
      <xdr:rowOff>45357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8960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53522</xdr:rowOff>
    </xdr:from>
    <xdr:to>
      <xdr:col>24</xdr:col>
      <xdr:colOff>25400</xdr:colOff>
      <xdr:row>60</xdr:row>
      <xdr:rowOff>29028</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10169072"/>
          <a:ext cx="838200" cy="146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117220</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3755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100693</xdr:rowOff>
    </xdr:from>
    <xdr:to>
      <xdr:col>24</xdr:col>
      <xdr:colOff>76200</xdr:colOff>
      <xdr:row>56</xdr:row>
      <xdr:rowOff>30843</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53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53522</xdr:rowOff>
    </xdr:from>
    <xdr:to>
      <xdr:col>19</xdr:col>
      <xdr:colOff>187325</xdr:colOff>
      <xdr:row>59</xdr:row>
      <xdr:rowOff>53522</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826172"/>
          <a:ext cx="889000" cy="34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35378</xdr:rowOff>
    </xdr:from>
    <xdr:to>
      <xdr:col>20</xdr:col>
      <xdr:colOff>38100</xdr:colOff>
      <xdr:row>55</xdr:row>
      <xdr:rowOff>136978</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147155</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234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53522</xdr:rowOff>
    </xdr:from>
    <xdr:to>
      <xdr:col>15</xdr:col>
      <xdr:colOff>98425</xdr:colOff>
      <xdr:row>57</xdr:row>
      <xdr:rowOff>135165</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9826172"/>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92528</xdr:rowOff>
    </xdr:from>
    <xdr:to>
      <xdr:col>15</xdr:col>
      <xdr:colOff>149225</xdr:colOff>
      <xdr:row>55</xdr:row>
      <xdr:rowOff>22678</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35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32855</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11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135165</xdr:rowOff>
    </xdr:from>
    <xdr:to>
      <xdr:col>11</xdr:col>
      <xdr:colOff>9525</xdr:colOff>
      <xdr:row>57</xdr:row>
      <xdr:rowOff>167822</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90781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10885</xdr:rowOff>
    </xdr:from>
    <xdr:to>
      <xdr:col>11</xdr:col>
      <xdr:colOff>60325</xdr:colOff>
      <xdr:row>54</xdr:row>
      <xdr:rowOff>112485</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269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122662</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03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108857</xdr:rowOff>
    </xdr:from>
    <xdr:to>
      <xdr:col>6</xdr:col>
      <xdr:colOff>171450</xdr:colOff>
      <xdr:row>55</xdr:row>
      <xdr:rowOff>39007</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36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49184</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149678</xdr:rowOff>
    </xdr:from>
    <xdr:to>
      <xdr:col>24</xdr:col>
      <xdr:colOff>76200</xdr:colOff>
      <xdr:row>60</xdr:row>
      <xdr:rowOff>79828</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1026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121755</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2722</xdr:rowOff>
    </xdr:from>
    <xdr:to>
      <xdr:col>20</xdr:col>
      <xdr:colOff>38100</xdr:colOff>
      <xdr:row>59</xdr:row>
      <xdr:rowOff>104322</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1011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89099</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204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2722</xdr:rowOff>
    </xdr:from>
    <xdr:to>
      <xdr:col>15</xdr:col>
      <xdr:colOff>149225</xdr:colOff>
      <xdr:row>57</xdr:row>
      <xdr:rowOff>104322</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775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89099</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861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84365</xdr:rowOff>
    </xdr:from>
    <xdr:to>
      <xdr:col>11</xdr:col>
      <xdr:colOff>60325</xdr:colOff>
      <xdr:row>58</xdr:row>
      <xdr:rowOff>14515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85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170742</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943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117022</xdr:rowOff>
    </xdr:from>
    <xdr:to>
      <xdr:col>6</xdr:col>
      <xdr:colOff>171450</xdr:colOff>
      <xdr:row>58</xdr:row>
      <xdr:rowOff>47172</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8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31949</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97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その他に係る経費の主なものは、繰出金や維持補修費等が該当するが、</a:t>
          </a:r>
          <a:r>
            <a:rPr kumimoji="1" lang="en-US" altLang="ja-JP" sz="1300">
              <a:latin typeface="ＭＳ Ｐゴシック" panose="020B0600070205080204" pitchFamily="50" charset="-128"/>
              <a:ea typeface="ＭＳ Ｐゴシック" panose="020B0600070205080204" pitchFamily="50" charset="-128"/>
            </a:rPr>
            <a:t>H28</a:t>
          </a:r>
          <a:r>
            <a:rPr kumimoji="1" lang="ja-JP" altLang="en-US" sz="1300">
              <a:latin typeface="ＭＳ Ｐゴシック" panose="020B0600070205080204" pitchFamily="50" charset="-128"/>
              <a:ea typeface="ＭＳ Ｐゴシック" panose="020B0600070205080204" pitchFamily="50" charset="-128"/>
            </a:rPr>
            <a:t>に下水道事業会計が特別会計から企業会計に移行したことにより、性質が繰出金から補助費へ振り替わって以降、ほぼ横ばいとなっている。</a:t>
          </a:r>
        </a:p>
        <a:p>
          <a:r>
            <a:rPr kumimoji="1" lang="ja-JP" altLang="en-US" sz="1300">
              <a:latin typeface="ＭＳ Ｐゴシック" panose="020B0600070205080204" pitchFamily="50" charset="-128"/>
              <a:ea typeface="ＭＳ Ｐゴシック" panose="020B0600070205080204" pitchFamily="50" charset="-128"/>
            </a:rPr>
            <a:t>　現状は、類似団体の平均を下回っているものの、他会計等の運営も含めて、経費削減の意識をもって取り組む必要がある。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80735</xdr:rowOff>
    </xdr:from>
    <xdr:to>
      <xdr:col>82</xdr:col>
      <xdr:colOff>107950</xdr:colOff>
      <xdr:row>61</xdr:row>
      <xdr:rowOff>37193</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67585"/>
          <a:ext cx="0" cy="1328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9270</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67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37193</xdr:rowOff>
    </xdr:from>
    <xdr:to>
      <xdr:col>82</xdr:col>
      <xdr:colOff>196850</xdr:colOff>
      <xdr:row>61</xdr:row>
      <xdr:rowOff>37193</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95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167112</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1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80735</xdr:rowOff>
    </xdr:from>
    <xdr:to>
      <xdr:col>82</xdr:col>
      <xdr:colOff>196850</xdr:colOff>
      <xdr:row>53</xdr:row>
      <xdr:rowOff>80735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67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4535</xdr:rowOff>
    </xdr:from>
    <xdr:to>
      <xdr:col>82</xdr:col>
      <xdr:colOff>107950</xdr:colOff>
      <xdr:row>57</xdr:row>
      <xdr:rowOff>4535</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7771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154412</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927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10885</xdr:rowOff>
    </xdr:from>
    <xdr:to>
      <xdr:col>82</xdr:col>
      <xdr:colOff>158750</xdr:colOff>
      <xdr:row>58</xdr:row>
      <xdr:rowOff>112485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99785</xdr:rowOff>
    </xdr:from>
    <xdr:to>
      <xdr:col>78</xdr:col>
      <xdr:colOff>69850</xdr:colOff>
      <xdr:row>57</xdr:row>
      <xdr:rowOff>4535</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700985"/>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32657</xdr:rowOff>
    </xdr:from>
    <xdr:to>
      <xdr:col>78</xdr:col>
      <xdr:colOff>120650</xdr:colOff>
      <xdr:row>58</xdr:row>
      <xdr:rowOff>134257</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119034</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10063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99785</xdr:rowOff>
    </xdr:from>
    <xdr:to>
      <xdr:col>73</xdr:col>
      <xdr:colOff>180975</xdr:colOff>
      <xdr:row>56</xdr:row>
      <xdr:rowOff>99785</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97009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32657</xdr:rowOff>
    </xdr:from>
    <xdr:to>
      <xdr:col>74</xdr:col>
      <xdr:colOff>31750</xdr:colOff>
      <xdr:row>58</xdr:row>
      <xdr:rowOff>134257</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119034</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1006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99785</xdr:rowOff>
    </xdr:from>
    <xdr:to>
      <xdr:col>69</xdr:col>
      <xdr:colOff>92075</xdr:colOff>
      <xdr:row>56</xdr:row>
      <xdr:rowOff>143328</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700985"/>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149678</xdr:rowOff>
    </xdr:from>
    <xdr:to>
      <xdr:col>69</xdr:col>
      <xdr:colOff>142875</xdr:colOff>
      <xdr:row>58</xdr:row>
      <xdr:rowOff>79828</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64605</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100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10885</xdr:rowOff>
    </xdr:from>
    <xdr:to>
      <xdr:col>65</xdr:col>
      <xdr:colOff>53975</xdr:colOff>
      <xdr:row>58</xdr:row>
      <xdr:rowOff>112485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97262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1004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125185</xdr:rowOff>
    </xdr:from>
    <xdr:to>
      <xdr:col>82</xdr:col>
      <xdr:colOff>158750</xdr:colOff>
      <xdr:row>57</xdr:row>
      <xdr:rowOff>55335</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72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141712</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571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125185</xdr:rowOff>
    </xdr:from>
    <xdr:to>
      <xdr:col>78</xdr:col>
      <xdr:colOff>120650</xdr:colOff>
      <xdr:row>57</xdr:row>
      <xdr:rowOff>55335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72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65512</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495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48985</xdr:rowOff>
    </xdr:from>
    <xdr:to>
      <xdr:col>74</xdr:col>
      <xdr:colOff>31750</xdr:colOff>
      <xdr:row>56</xdr:row>
      <xdr:rowOff>150585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65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160762</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41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48985</xdr:rowOff>
    </xdr:from>
    <xdr:to>
      <xdr:col>69</xdr:col>
      <xdr:colOff>142875</xdr:colOff>
      <xdr:row>56</xdr:row>
      <xdr:rowOff>150585</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65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160762</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41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92528</xdr:rowOff>
    </xdr:from>
    <xdr:to>
      <xdr:col>65</xdr:col>
      <xdr:colOff>53975</xdr:colOff>
      <xdr:row>57</xdr:row>
      <xdr:rowOff>22678</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69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32855</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462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補助費に係る経常収支比率は、病院事業会計繰出金の減等により、比率としては減となった。</a:t>
          </a:r>
        </a:p>
        <a:p>
          <a:r>
            <a:rPr kumimoji="1" lang="ja-JP" altLang="en-US" sz="1300">
              <a:latin typeface="ＭＳ Ｐゴシック" panose="020B0600070205080204" pitchFamily="50" charset="-128"/>
              <a:ea typeface="ＭＳ Ｐゴシック" panose="020B0600070205080204" pitchFamily="50" charset="-128"/>
            </a:rPr>
            <a:t>　現状は類似団体の平均を下回っているが、引き続き、事業の縮小や統廃合などの見直しを行い、経費削減に努める。</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99568</xdr:rowOff>
    </xdr:from>
    <xdr:to>
      <xdr:col>82</xdr:col>
      <xdr:colOff>107950</xdr:colOff>
      <xdr:row>39</xdr:row>
      <xdr:rowOff>161290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928868"/>
          <a:ext cx="0" cy="918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133367</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6819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161290</xdr:rowOff>
    </xdr:from>
    <xdr:to>
      <xdr:col>82</xdr:col>
      <xdr:colOff>196850</xdr:colOff>
      <xdr:row>39</xdr:row>
      <xdr:rowOff>161290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6847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14495</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672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99568</xdr:rowOff>
    </xdr:from>
    <xdr:to>
      <xdr:col>82</xdr:col>
      <xdr:colOff>196850</xdr:colOff>
      <xdr:row>34</xdr:row>
      <xdr:rowOff>99568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928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40132</xdr:rowOff>
    </xdr:from>
    <xdr:to>
      <xdr:col>82</xdr:col>
      <xdr:colOff>107950</xdr:colOff>
      <xdr:row>36</xdr:row>
      <xdr:rowOff>72136</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5671800" y="6212332"/>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75709</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247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103632</xdr:rowOff>
    </xdr:from>
    <xdr:to>
      <xdr:col>82</xdr:col>
      <xdr:colOff>158750</xdr:colOff>
      <xdr:row>37</xdr:row>
      <xdr:rowOff>33782</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72136</xdr:rowOff>
    </xdr:from>
    <xdr:to>
      <xdr:col>78</xdr:col>
      <xdr:colOff>69850</xdr:colOff>
      <xdr:row>36</xdr:row>
      <xdr:rowOff>76708</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4782800" y="624433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103632</xdr:rowOff>
    </xdr:from>
    <xdr:to>
      <xdr:col>78</xdr:col>
      <xdr:colOff>120650</xdr:colOff>
      <xdr:row>37</xdr:row>
      <xdr:rowOff>33782</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18559</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362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76708</xdr:rowOff>
    </xdr:from>
    <xdr:to>
      <xdr:col>73</xdr:col>
      <xdr:colOff>180975</xdr:colOff>
      <xdr:row>36</xdr:row>
      <xdr:rowOff>85852</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flipV="1">
          <a:off x="13893800" y="624890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94488</xdr:rowOff>
    </xdr:from>
    <xdr:to>
      <xdr:col>74</xdr:col>
      <xdr:colOff>31750</xdr:colOff>
      <xdr:row>37</xdr:row>
      <xdr:rowOff>24638</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9415</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35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85852</xdr:rowOff>
    </xdr:from>
    <xdr:to>
      <xdr:col>69</xdr:col>
      <xdr:colOff>92075</xdr:colOff>
      <xdr:row>36</xdr:row>
      <xdr:rowOff>113284</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004800" y="625805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76200</xdr:rowOff>
    </xdr:from>
    <xdr:to>
      <xdr:col>69</xdr:col>
      <xdr:colOff>142875</xdr:colOff>
      <xdr:row>37</xdr:row>
      <xdr:rowOff>6350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162577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108204</xdr:rowOff>
    </xdr:from>
    <xdr:to>
      <xdr:col>65</xdr:col>
      <xdr:colOff>53975</xdr:colOff>
      <xdr:row>37</xdr:row>
      <xdr:rowOff>38354</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23131</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160782</xdr:rowOff>
    </xdr:from>
    <xdr:to>
      <xdr:col>82</xdr:col>
      <xdr:colOff>158750</xdr:colOff>
      <xdr:row>36</xdr:row>
      <xdr:rowOff>90932</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5859</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6006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21336</xdr:rowOff>
    </xdr:from>
    <xdr:to>
      <xdr:col>78</xdr:col>
      <xdr:colOff>120650</xdr:colOff>
      <xdr:row>36</xdr:row>
      <xdr:rowOff>122936</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19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133113</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5962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25908</xdr:rowOff>
    </xdr:from>
    <xdr:to>
      <xdr:col>74</xdr:col>
      <xdr:colOff>31750</xdr:colOff>
      <xdr:row>36</xdr:row>
      <xdr:rowOff>127508</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198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137685</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596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35052</xdr:rowOff>
    </xdr:from>
    <xdr:to>
      <xdr:col>69</xdr:col>
      <xdr:colOff>142875</xdr:colOff>
      <xdr:row>36</xdr:row>
      <xdr:rowOff>136652</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146829</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5976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62484</xdr:rowOff>
    </xdr:from>
    <xdr:to>
      <xdr:col>65</xdr:col>
      <xdr:colOff>53975</xdr:colOff>
      <xdr:row>36</xdr:row>
      <xdr:rowOff>164084</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2811</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公債費に係る経常収支比率は、過去に発行した市債の元金償還の開始等により、元金償還金が昨年度より増となったため、比率としては増となった。</a:t>
          </a:r>
        </a:p>
        <a:p>
          <a:r>
            <a:rPr kumimoji="1" lang="ja-JP" altLang="en-US" sz="1300">
              <a:latin typeface="ＭＳ Ｐゴシック" panose="020B0600070205080204" pitchFamily="50" charset="-128"/>
              <a:ea typeface="ＭＳ Ｐゴシック" panose="020B0600070205080204" pitchFamily="50" charset="-128"/>
            </a:rPr>
            <a:t>　現状は類似団体の平均を下回っているが、今後公共施設の長寿命化対策の実施に伴い、地方債の発行は増となることから、財政改革プログラムに基づき、適正な財政運営に努める。</a:t>
          </a: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62992</xdr:rowOff>
    </xdr:from>
    <xdr:to>
      <xdr:col>24</xdr:col>
      <xdr:colOff>25400</xdr:colOff>
      <xdr:row>79</xdr:row>
      <xdr:rowOff>170435</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750292"/>
          <a:ext cx="0" cy="964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142512</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687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170435</xdr:rowOff>
    </xdr:from>
    <xdr:to>
      <xdr:col>24</xdr:col>
      <xdr:colOff>114300</xdr:colOff>
      <xdr:row>79</xdr:row>
      <xdr:rowOff>170435</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714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149369</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49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62992</xdr:rowOff>
    </xdr:from>
    <xdr:to>
      <xdr:col>24</xdr:col>
      <xdr:colOff>114300</xdr:colOff>
      <xdr:row>74</xdr:row>
      <xdr:rowOff>62992</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75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154432</xdr:rowOff>
    </xdr:from>
    <xdr:to>
      <xdr:col>24</xdr:col>
      <xdr:colOff>25400</xdr:colOff>
      <xdr:row>77</xdr:row>
      <xdr:rowOff>5842</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3987800" y="13184632"/>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144290</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1744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763</xdr:rowOff>
    </xdr:from>
    <xdr:to>
      <xdr:col>24</xdr:col>
      <xdr:colOff>76200</xdr:colOff>
      <xdr:row>77</xdr:row>
      <xdr:rowOff>102363</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20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131572</xdr:rowOff>
    </xdr:from>
    <xdr:to>
      <xdr:col>19</xdr:col>
      <xdr:colOff>187325</xdr:colOff>
      <xdr:row>76</xdr:row>
      <xdr:rowOff>154432</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098800" y="1316177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46482</xdr:rowOff>
    </xdr:from>
    <xdr:to>
      <xdr:col>20</xdr:col>
      <xdr:colOff>38100</xdr:colOff>
      <xdr:row>77</xdr:row>
      <xdr:rowOff>148082</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132859</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3345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131572</xdr:rowOff>
    </xdr:from>
    <xdr:to>
      <xdr:col>15</xdr:col>
      <xdr:colOff>98425</xdr:colOff>
      <xdr:row>76</xdr:row>
      <xdr:rowOff>136144</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2209800" y="1316177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46482</xdr:rowOff>
    </xdr:from>
    <xdr:to>
      <xdr:col>15</xdr:col>
      <xdr:colOff>149225</xdr:colOff>
      <xdr:row>77</xdr:row>
      <xdr:rowOff>148082</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132859</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136144</xdr:rowOff>
    </xdr:from>
    <xdr:to>
      <xdr:col>11</xdr:col>
      <xdr:colOff>9525</xdr:colOff>
      <xdr:row>76</xdr:row>
      <xdr:rowOff>168148</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3166344"/>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32765</xdr:rowOff>
    </xdr:from>
    <xdr:to>
      <xdr:col>11</xdr:col>
      <xdr:colOff>60325</xdr:colOff>
      <xdr:row>77</xdr:row>
      <xdr:rowOff>134365</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119142</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37337</xdr:rowOff>
    </xdr:from>
    <xdr:to>
      <xdr:col>6</xdr:col>
      <xdr:colOff>171450</xdr:colOff>
      <xdr:row>77</xdr:row>
      <xdr:rowOff>138937</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123714</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32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126492</xdr:rowOff>
    </xdr:from>
    <xdr:to>
      <xdr:col>24</xdr:col>
      <xdr:colOff>76200</xdr:colOff>
      <xdr:row>77</xdr:row>
      <xdr:rowOff>56642</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315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143019</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300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103632</xdr:rowOff>
    </xdr:from>
    <xdr:to>
      <xdr:col>20</xdr:col>
      <xdr:colOff>38100</xdr:colOff>
      <xdr:row>77</xdr:row>
      <xdr:rowOff>33782</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3133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43959</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902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80772</xdr:rowOff>
    </xdr:from>
    <xdr:to>
      <xdr:col>15</xdr:col>
      <xdr:colOff>149225</xdr:colOff>
      <xdr:row>77</xdr:row>
      <xdr:rowOff>10922</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3110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21099</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287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85344</xdr:rowOff>
    </xdr:from>
    <xdr:to>
      <xdr:col>11</xdr:col>
      <xdr:colOff>60325</xdr:colOff>
      <xdr:row>77</xdr:row>
      <xdr:rowOff>15494</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3115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25671</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884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117348</xdr:rowOff>
    </xdr:from>
    <xdr:to>
      <xdr:col>6</xdr:col>
      <xdr:colOff>171450</xdr:colOff>
      <xdr:row>77</xdr:row>
      <xdr:rowOff>47498</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3147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57675</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291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経常収支比率は、正規職員の増や人事院勧告に基づく給料増額、会計年度任用職員の増等に伴う人件費の増、障害福祉や保育園等に係る公定価格などの経費の増による扶助費の増等により、比率としては増となった。</a:t>
          </a:r>
        </a:p>
        <a:p>
          <a:r>
            <a:rPr kumimoji="1" lang="ja-JP" altLang="en-US" sz="1300">
              <a:latin typeface="ＭＳ Ｐゴシック" panose="020B0600070205080204" pitchFamily="50" charset="-128"/>
              <a:ea typeface="ＭＳ Ｐゴシック" panose="020B0600070205080204" pitchFamily="50" charset="-128"/>
            </a:rPr>
            <a:t>　類似団体の平均を上回っていることから、引き続き、事業の縮小や統廃合などの見直しを行い、経費削減に努める。</a:t>
          </a: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8890</xdr:rowOff>
    </xdr:from>
    <xdr:to>
      <xdr:col>82</xdr:col>
      <xdr:colOff>107950</xdr:colOff>
      <xdr:row>81</xdr:row>
      <xdr:rowOff>54611</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524740"/>
          <a:ext cx="0" cy="1417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26688</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914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54611</xdr:rowOff>
    </xdr:from>
    <xdr:to>
      <xdr:col>82</xdr:col>
      <xdr:colOff>196850</xdr:colOff>
      <xdr:row>81</xdr:row>
      <xdr:rowOff>54611</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94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95267</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26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8890</xdr:rowOff>
    </xdr:from>
    <xdr:to>
      <xdr:col>82</xdr:col>
      <xdr:colOff>196850</xdr:colOff>
      <xdr:row>73</xdr:row>
      <xdr:rowOff>8890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524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85089</xdr:rowOff>
    </xdr:from>
    <xdr:to>
      <xdr:col>82</xdr:col>
      <xdr:colOff>107950</xdr:colOff>
      <xdr:row>78</xdr:row>
      <xdr:rowOff>66039</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5671800" y="13286739"/>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69867</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292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53339</xdr:rowOff>
    </xdr:from>
    <xdr:to>
      <xdr:col>82</xdr:col>
      <xdr:colOff>158750</xdr:colOff>
      <xdr:row>76</xdr:row>
      <xdr:rowOff>154939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31750</xdr:rowOff>
    </xdr:from>
    <xdr:to>
      <xdr:col>78</xdr:col>
      <xdr:colOff>69850</xdr:colOff>
      <xdr:row>77</xdr:row>
      <xdr:rowOff>85089</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4782800" y="12890500"/>
          <a:ext cx="889000" cy="396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110490</xdr:rowOff>
    </xdr:from>
    <xdr:to>
      <xdr:col>78</xdr:col>
      <xdr:colOff>120650</xdr:colOff>
      <xdr:row>76</xdr:row>
      <xdr:rowOff>40639</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50817</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273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31750</xdr:rowOff>
    </xdr:from>
    <xdr:to>
      <xdr:col>73</xdr:col>
      <xdr:colOff>180975</xdr:colOff>
      <xdr:row>75</xdr:row>
      <xdr:rowOff>146050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3893800" y="128905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11430</xdr:rowOff>
    </xdr:from>
    <xdr:to>
      <xdr:col>74</xdr:col>
      <xdr:colOff>31750</xdr:colOff>
      <xdr:row>75</xdr:row>
      <xdr:rowOff>113030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2870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97807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295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146050</xdr:rowOff>
    </xdr:from>
    <xdr:to>
      <xdr:col>69</xdr:col>
      <xdr:colOff>92075</xdr:colOff>
      <xdr:row>77</xdr:row>
      <xdr:rowOff>8889</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004800" y="13004800"/>
          <a:ext cx="889000" cy="205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73</xdr:row>
      <xdr:rowOff>95250</xdr:rowOff>
    </xdr:from>
    <xdr:to>
      <xdr:col>69</xdr:col>
      <xdr:colOff>142875</xdr:colOff>
      <xdr:row>74</xdr:row>
      <xdr:rowOff>25400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261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35577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237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87630</xdr:rowOff>
    </xdr:from>
    <xdr:to>
      <xdr:col>65</xdr:col>
      <xdr:colOff>53975</xdr:colOff>
      <xdr:row>76</xdr:row>
      <xdr:rowOff>17780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294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27957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15239</xdr:rowOff>
    </xdr:from>
    <xdr:to>
      <xdr:col>82</xdr:col>
      <xdr:colOff>158750</xdr:colOff>
      <xdr:row>78</xdr:row>
      <xdr:rowOff>116839</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338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158766</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34289</xdr:rowOff>
    </xdr:from>
    <xdr:to>
      <xdr:col>78</xdr:col>
      <xdr:colOff>120650</xdr:colOff>
      <xdr:row>77</xdr:row>
      <xdr:rowOff>135889</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323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120666</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3322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152400</xdr:rowOff>
    </xdr:from>
    <xdr:to>
      <xdr:col>74</xdr:col>
      <xdr:colOff>31750</xdr:colOff>
      <xdr:row>75</xdr:row>
      <xdr:rowOff>82550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28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92727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260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95250</xdr:rowOff>
    </xdr:from>
    <xdr:to>
      <xdr:col>69</xdr:col>
      <xdr:colOff>142875</xdr:colOff>
      <xdr:row>76</xdr:row>
      <xdr:rowOff>25400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10177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304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129539</xdr:rowOff>
    </xdr:from>
    <xdr:to>
      <xdr:col>65</xdr:col>
      <xdr:colOff>53975</xdr:colOff>
      <xdr:row>77</xdr:row>
      <xdr:rowOff>59689</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3159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44466</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3246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74003</xdr:rowOff>
    </xdr:from>
    <xdr:to>
      <xdr:col>29</xdr:col>
      <xdr:colOff>127000</xdr:colOff>
      <xdr:row>20</xdr:row>
      <xdr:rowOff>164948</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79028"/>
          <a:ext cx="0" cy="146254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137025</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613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164948</xdr:rowOff>
    </xdr:from>
    <xdr:to>
      <xdr:col>30</xdr:col>
      <xdr:colOff>25400</xdr:colOff>
      <xdr:row>20</xdr:row>
      <xdr:rowOff>164948</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415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160380</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2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74003</xdr:rowOff>
    </xdr:from>
    <xdr:to>
      <xdr:col>30</xdr:col>
      <xdr:colOff>25400</xdr:colOff>
      <xdr:row>12</xdr:row>
      <xdr:rowOff>74003</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790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9195</xdr:rowOff>
    </xdr:from>
    <xdr:to>
      <xdr:col>29</xdr:col>
      <xdr:colOff>127000</xdr:colOff>
      <xdr:row>18</xdr:row>
      <xdr:rowOff>157956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142920"/>
          <a:ext cx="647700" cy="1487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26528</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17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10001</xdr:rowOff>
    </xdr:from>
    <xdr:to>
      <xdr:col>29</xdr:col>
      <xdr:colOff>177800</xdr:colOff>
      <xdr:row>17</xdr:row>
      <xdr:rowOff>111601</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722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157956</xdr:rowOff>
    </xdr:from>
    <xdr:to>
      <xdr:col>26</xdr:col>
      <xdr:colOff>50800</xdr:colOff>
      <xdr:row>19</xdr:row>
      <xdr:rowOff>35198</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291681"/>
          <a:ext cx="698500" cy="486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131293</xdr:rowOff>
    </xdr:from>
    <xdr:to>
      <xdr:col>26</xdr:col>
      <xdr:colOff>101600</xdr:colOff>
      <xdr:row>18</xdr:row>
      <xdr:rowOff>61443</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935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71620</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8624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4451</xdr:rowOff>
    </xdr:from>
    <xdr:to>
      <xdr:col>22</xdr:col>
      <xdr:colOff>114300</xdr:colOff>
      <xdr:row>19</xdr:row>
      <xdr:rowOff>35198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309626"/>
          <a:ext cx="698500" cy="307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166230</xdr:rowOff>
    </xdr:from>
    <xdr:to>
      <xdr:col>22</xdr:col>
      <xdr:colOff>165100</xdr:colOff>
      <xdr:row>18</xdr:row>
      <xdr:rowOff>96380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1285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106557</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97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4451</xdr:rowOff>
    </xdr:from>
    <xdr:to>
      <xdr:col>18</xdr:col>
      <xdr:colOff>177800</xdr:colOff>
      <xdr:row>19</xdr:row>
      <xdr:rowOff>61582</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309626"/>
          <a:ext cx="698500" cy="571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9430</xdr:rowOff>
    </xdr:from>
    <xdr:to>
      <xdr:col>19</xdr:col>
      <xdr:colOff>38100</xdr:colOff>
      <xdr:row>18</xdr:row>
      <xdr:rowOff>111030</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143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121207</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912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37605</xdr:rowOff>
    </xdr:from>
    <xdr:to>
      <xdr:col>15</xdr:col>
      <xdr:colOff>101600</xdr:colOff>
      <xdr:row>18</xdr:row>
      <xdr:rowOff>139205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1713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149382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940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129845</xdr:rowOff>
    </xdr:from>
    <xdr:to>
      <xdr:col>29</xdr:col>
      <xdr:colOff>177800</xdr:colOff>
      <xdr:row>18</xdr:row>
      <xdr:rowOff>59995</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0921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101922</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6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107156</xdr:rowOff>
    </xdr:from>
    <xdr:to>
      <xdr:col>26</xdr:col>
      <xdr:colOff>101600</xdr:colOff>
      <xdr:row>19</xdr:row>
      <xdr:rowOff>37306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2408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22083</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3272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155848</xdr:rowOff>
    </xdr:from>
    <xdr:to>
      <xdr:col>22</xdr:col>
      <xdr:colOff>165100</xdr:colOff>
      <xdr:row>19</xdr:row>
      <xdr:rowOff>85998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2895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70775</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375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125101</xdr:rowOff>
    </xdr:from>
    <xdr:to>
      <xdr:col>19</xdr:col>
      <xdr:colOff>38100</xdr:colOff>
      <xdr:row>19</xdr:row>
      <xdr:rowOff>55251</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2588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40028</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345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10782</xdr:rowOff>
    </xdr:from>
    <xdr:to>
      <xdr:col>15</xdr:col>
      <xdr:colOff>101600</xdr:colOff>
      <xdr:row>19</xdr:row>
      <xdr:rowOff>112382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3159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97159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402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124420</xdr:rowOff>
    </xdr:from>
    <xdr:to>
      <xdr:col>29</xdr:col>
      <xdr:colOff>127000</xdr:colOff>
      <xdr:row>37</xdr:row>
      <xdr:rowOff>329736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6048970"/>
          <a:ext cx="0" cy="140546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301813</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426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329736</xdr:rowOff>
    </xdr:from>
    <xdr:to>
      <xdr:col>30</xdr:col>
      <xdr:colOff>25400</xdr:colOff>
      <xdr:row>37</xdr:row>
      <xdr:rowOff>329736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544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39347</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792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124420</xdr:rowOff>
    </xdr:from>
    <xdr:to>
      <xdr:col>30</xdr:col>
      <xdr:colOff>25400</xdr:colOff>
      <xdr:row>33</xdr:row>
      <xdr:rowOff>124420</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60489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45096</xdr:rowOff>
    </xdr:from>
    <xdr:to>
      <xdr:col>29</xdr:col>
      <xdr:colOff>127000</xdr:colOff>
      <xdr:row>36</xdr:row>
      <xdr:rowOff>166254</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003800" y="6998346"/>
          <a:ext cx="647700" cy="1211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314567</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582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126590</xdr:rowOff>
    </xdr:from>
    <xdr:to>
      <xdr:col>29</xdr:col>
      <xdr:colOff>177800</xdr:colOff>
      <xdr:row>35</xdr:row>
      <xdr:rowOff>228190</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7369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96498</xdr:rowOff>
    </xdr:from>
    <xdr:to>
      <xdr:col>26</xdr:col>
      <xdr:colOff>50800</xdr:colOff>
      <xdr:row>36</xdr:row>
      <xdr:rowOff>166254</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7049748"/>
          <a:ext cx="698500" cy="697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116695</xdr:rowOff>
    </xdr:from>
    <xdr:to>
      <xdr:col>26</xdr:col>
      <xdr:colOff>101600</xdr:colOff>
      <xdr:row>35</xdr:row>
      <xdr:rowOff>218295</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7270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228472</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4959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30498</xdr:rowOff>
    </xdr:from>
    <xdr:to>
      <xdr:col>22</xdr:col>
      <xdr:colOff>114300</xdr:colOff>
      <xdr:row>36</xdr:row>
      <xdr:rowOff>96498</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3606800" y="6983748"/>
          <a:ext cx="698500" cy="660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124500</xdr:rowOff>
    </xdr:from>
    <xdr:to>
      <xdr:col>22</xdr:col>
      <xdr:colOff>165100</xdr:colOff>
      <xdr:row>35</xdr:row>
      <xdr:rowOff>226100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7348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236277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50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30498</xdr:rowOff>
    </xdr:from>
    <xdr:to>
      <xdr:col>18</xdr:col>
      <xdr:colOff>177800</xdr:colOff>
      <xdr:row>36</xdr:row>
      <xdr:rowOff>39936</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6983748"/>
          <a:ext cx="698500" cy="94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137988</xdr:rowOff>
    </xdr:from>
    <xdr:to>
      <xdr:col>19</xdr:col>
      <xdr:colOff>38100</xdr:colOff>
      <xdr:row>35</xdr:row>
      <xdr:rowOff>239588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7483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249765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51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196084</xdr:rowOff>
    </xdr:from>
    <xdr:to>
      <xdr:col>15</xdr:col>
      <xdr:colOff>101600</xdr:colOff>
      <xdr:row>35</xdr:row>
      <xdr:rowOff>297684</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064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307861</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575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337196</xdr:rowOff>
    </xdr:from>
    <xdr:to>
      <xdr:col>29</xdr:col>
      <xdr:colOff>177800</xdr:colOff>
      <xdr:row>36</xdr:row>
      <xdr:rowOff>95896</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9475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309273</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919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115454</xdr:rowOff>
    </xdr:from>
    <xdr:to>
      <xdr:col>26</xdr:col>
      <xdr:colOff>101600</xdr:colOff>
      <xdr:row>37</xdr:row>
      <xdr:rowOff>45604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70687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30381</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7155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45698</xdr:rowOff>
    </xdr:from>
    <xdr:to>
      <xdr:col>22</xdr:col>
      <xdr:colOff>165100</xdr:colOff>
      <xdr:row>36</xdr:row>
      <xdr:rowOff>147298</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9989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132075</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7085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322598</xdr:rowOff>
    </xdr:from>
    <xdr:to>
      <xdr:col>19</xdr:col>
      <xdr:colOff>38100</xdr:colOff>
      <xdr:row>36</xdr:row>
      <xdr:rowOff>81298</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9329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66075</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019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332036</xdr:rowOff>
    </xdr:from>
    <xdr:to>
      <xdr:col>15</xdr:col>
      <xdr:colOff>101600</xdr:colOff>
      <xdr:row>36</xdr:row>
      <xdr:rowOff>90736</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9423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75513</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7028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85,881
84,644
55.73
38,007,168
37,108,151
631,176
20,118,560
34,946,231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18.0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11929</xdr:rowOff>
    </xdr:from>
    <xdr:to>
      <xdr:col>24</xdr:col>
      <xdr:colOff>62865</xdr:colOff>
      <xdr:row>38</xdr:row>
      <xdr:rowOff>112333</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26879"/>
          <a:ext cx="1270" cy="1300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116160</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3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112333</xdr:rowOff>
    </xdr:from>
    <xdr:to>
      <xdr:col>24</xdr:col>
      <xdr:colOff>152400</xdr:colOff>
      <xdr:row>38</xdr:row>
      <xdr:rowOff>112333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27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130056</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02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11929</xdr:rowOff>
    </xdr:from>
    <xdr:to>
      <xdr:col>24</xdr:col>
      <xdr:colOff>152400</xdr:colOff>
      <xdr:row>31</xdr:row>
      <xdr:rowOff>11929</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26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95433</xdr:rowOff>
    </xdr:from>
    <xdr:to>
      <xdr:col>24</xdr:col>
      <xdr:colOff>63500</xdr:colOff>
      <xdr:row>37</xdr:row>
      <xdr:rowOff>37695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267633"/>
          <a:ext cx="838200" cy="113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93065</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922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70188</xdr:rowOff>
    </xdr:from>
    <xdr:to>
      <xdr:col>24</xdr:col>
      <xdr:colOff>114300</xdr:colOff>
      <xdr:row>36</xdr:row>
      <xdr:rowOff>338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70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37695</xdr:rowOff>
    </xdr:from>
    <xdr:to>
      <xdr:col>19</xdr:col>
      <xdr:colOff>177800</xdr:colOff>
      <xdr:row>37</xdr:row>
      <xdr:rowOff>75823</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381345"/>
          <a:ext cx="889000" cy="38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10131</xdr:rowOff>
    </xdr:from>
    <xdr:to>
      <xdr:col>20</xdr:col>
      <xdr:colOff>38100</xdr:colOff>
      <xdr:row>36</xdr:row>
      <xdr:rowOff>111731</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182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128258</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5957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57110</xdr:rowOff>
    </xdr:from>
    <xdr:to>
      <xdr:col>15</xdr:col>
      <xdr:colOff>50800</xdr:colOff>
      <xdr:row>37</xdr:row>
      <xdr:rowOff>75823</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400760"/>
          <a:ext cx="889000" cy="18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16254</xdr:rowOff>
    </xdr:from>
    <xdr:to>
      <xdr:col>15</xdr:col>
      <xdr:colOff>101600</xdr:colOff>
      <xdr:row>36</xdr:row>
      <xdr:rowOff>117854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188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134381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5963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57110</xdr:rowOff>
    </xdr:from>
    <xdr:to>
      <xdr:col>10</xdr:col>
      <xdr:colOff>114300</xdr:colOff>
      <xdr:row>37</xdr:row>
      <xdr:rowOff>108300</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400760"/>
          <a:ext cx="889000" cy="51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34281</xdr:rowOff>
    </xdr:from>
    <xdr:to>
      <xdr:col>10</xdr:col>
      <xdr:colOff>165100</xdr:colOff>
      <xdr:row>36</xdr:row>
      <xdr:rowOff>135881</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06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152408</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5981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62823</xdr:rowOff>
    </xdr:from>
    <xdr:to>
      <xdr:col>6</xdr:col>
      <xdr:colOff>38100</xdr:colOff>
      <xdr:row>36</xdr:row>
      <xdr:rowOff>164423</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3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9500</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010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44633</xdr:rowOff>
    </xdr:from>
    <xdr:to>
      <xdr:col>24</xdr:col>
      <xdr:colOff>114300</xdr:colOff>
      <xdr:row>36</xdr:row>
      <xdr:rowOff>146233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216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23060</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195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158345</xdr:rowOff>
    </xdr:from>
    <xdr:to>
      <xdr:col>20</xdr:col>
      <xdr:colOff>38100</xdr:colOff>
      <xdr:row>37</xdr:row>
      <xdr:rowOff>88495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330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79622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423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25023</xdr:rowOff>
    </xdr:from>
    <xdr:to>
      <xdr:col>15</xdr:col>
      <xdr:colOff>101600</xdr:colOff>
      <xdr:row>37</xdr:row>
      <xdr:rowOff>126623</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368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117750</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461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6310</xdr:rowOff>
    </xdr:from>
    <xdr:to>
      <xdr:col>10</xdr:col>
      <xdr:colOff>165100</xdr:colOff>
      <xdr:row>37</xdr:row>
      <xdr:rowOff>107910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349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99037</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442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57500</xdr:rowOff>
    </xdr:from>
    <xdr:to>
      <xdr:col>6</xdr:col>
      <xdr:colOff>38100</xdr:colOff>
      <xdr:row>37</xdr:row>
      <xdr:rowOff>159100</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150227</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493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33107</xdr:rowOff>
    </xdr:from>
    <xdr:to>
      <xdr:col>24</xdr:col>
      <xdr:colOff>62865</xdr:colOff>
      <xdr:row>58</xdr:row>
      <xdr:rowOff>163093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605607"/>
          <a:ext cx="1270" cy="1501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166920</xdr:rowOff>
    </xdr:from>
    <xdr:ext cx="534377" cy="259045"/>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10111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163093</xdr:rowOff>
    </xdr:from>
    <xdr:to>
      <xdr:col>24</xdr:col>
      <xdr:colOff>152400</xdr:colOff>
      <xdr:row>58</xdr:row>
      <xdr:rowOff>163093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1010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151234</xdr:rowOff>
    </xdr:from>
    <xdr:ext cx="599010" cy="25904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380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33107</xdr:rowOff>
    </xdr:from>
    <xdr:to>
      <xdr:col>24</xdr:col>
      <xdr:colOff>152400</xdr:colOff>
      <xdr:row>50</xdr:row>
      <xdr:rowOff>33107</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605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16321</xdr:rowOff>
    </xdr:from>
    <xdr:to>
      <xdr:col>24</xdr:col>
      <xdr:colOff>63500</xdr:colOff>
      <xdr:row>57</xdr:row>
      <xdr:rowOff>47934</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a:off x="3797300" y="9788971"/>
          <a:ext cx="838200" cy="31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79446</xdr:rowOff>
    </xdr:from>
    <xdr:ext cx="534377" cy="259045"/>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5091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56569</xdr:rowOff>
    </xdr:from>
    <xdr:to>
      <xdr:col>24</xdr:col>
      <xdr:colOff>114300</xdr:colOff>
      <xdr:row>56</xdr:row>
      <xdr:rowOff>158169</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657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16321</xdr:rowOff>
    </xdr:from>
    <xdr:to>
      <xdr:col>19</xdr:col>
      <xdr:colOff>177800</xdr:colOff>
      <xdr:row>57</xdr:row>
      <xdr:rowOff>76465</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2908300" y="9788971"/>
          <a:ext cx="889000" cy="60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96237</xdr:rowOff>
    </xdr:from>
    <xdr:to>
      <xdr:col>20</xdr:col>
      <xdr:colOff>38100</xdr:colOff>
      <xdr:row>57</xdr:row>
      <xdr:rowOff>26387</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969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42914</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530111" y="9472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76465</xdr:rowOff>
    </xdr:from>
    <xdr:to>
      <xdr:col>15</xdr:col>
      <xdr:colOff>50800</xdr:colOff>
      <xdr:row>57</xdr:row>
      <xdr:rowOff>94655</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2019300" y="9849115"/>
          <a:ext cx="889000" cy="18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82554</xdr:rowOff>
    </xdr:from>
    <xdr:to>
      <xdr:col>15</xdr:col>
      <xdr:colOff>101600</xdr:colOff>
      <xdr:row>57</xdr:row>
      <xdr:rowOff>12704</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968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29231</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41111" y="9458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94655</xdr:rowOff>
    </xdr:from>
    <xdr:to>
      <xdr:col>10</xdr:col>
      <xdr:colOff>114300</xdr:colOff>
      <xdr:row>58</xdr:row>
      <xdr:rowOff>37897</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flipV="1">
          <a:off x="1130300" y="9867305"/>
          <a:ext cx="889000" cy="114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127947</xdr:rowOff>
    </xdr:from>
    <xdr:to>
      <xdr:col>10</xdr:col>
      <xdr:colOff>165100</xdr:colOff>
      <xdr:row>57</xdr:row>
      <xdr:rowOff>58097</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9729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74624</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52111" y="9504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410</xdr:rowOff>
    </xdr:from>
    <xdr:to>
      <xdr:col>6</xdr:col>
      <xdr:colOff>38100</xdr:colOff>
      <xdr:row>57</xdr:row>
      <xdr:rowOff>102010</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977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118537</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63111" y="954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168584</xdr:rowOff>
    </xdr:from>
    <xdr:to>
      <xdr:col>24</xdr:col>
      <xdr:colOff>114300</xdr:colOff>
      <xdr:row>57</xdr:row>
      <xdr:rowOff>98734</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9769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147011</xdr:rowOff>
    </xdr:from>
    <xdr:ext cx="534377" cy="259045"/>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9748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136971</xdr:rowOff>
    </xdr:from>
    <xdr:to>
      <xdr:col>20</xdr:col>
      <xdr:colOff>38100</xdr:colOff>
      <xdr:row>57</xdr:row>
      <xdr:rowOff>67121</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9738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58248</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530111" y="9830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25665</xdr:rowOff>
    </xdr:from>
    <xdr:to>
      <xdr:col>15</xdr:col>
      <xdr:colOff>101600</xdr:colOff>
      <xdr:row>57</xdr:row>
      <xdr:rowOff>127265</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9798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118392</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641111" y="9891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43855</xdr:rowOff>
    </xdr:from>
    <xdr:to>
      <xdr:col>10</xdr:col>
      <xdr:colOff>165100</xdr:colOff>
      <xdr:row>57</xdr:row>
      <xdr:rowOff>145455</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9816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136582</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752111" y="9909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158547</xdr:rowOff>
    </xdr:from>
    <xdr:to>
      <xdr:col>6</xdr:col>
      <xdr:colOff>38100</xdr:colOff>
      <xdr:row>58</xdr:row>
      <xdr:rowOff>88697</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9931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79824</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863111" y="10023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165684</xdr:rowOff>
    </xdr:from>
    <xdr:to>
      <xdr:col>24</xdr:col>
      <xdr:colOff>62865</xdr:colOff>
      <xdr:row>79</xdr:row>
      <xdr:rowOff>5550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167184"/>
          <a:ext cx="1270" cy="1382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9377</xdr:rowOff>
    </xdr:from>
    <xdr:ext cx="469744"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55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5550</xdr:rowOff>
    </xdr:from>
    <xdr:to>
      <xdr:col>24</xdr:col>
      <xdr:colOff>152400</xdr:colOff>
      <xdr:row>79</xdr:row>
      <xdr:rowOff>5550</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55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112361</xdr:rowOff>
    </xdr:from>
    <xdr:ext cx="534377"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1942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165684</xdr:rowOff>
    </xdr:from>
    <xdr:to>
      <xdr:col>24</xdr:col>
      <xdr:colOff>152400</xdr:colOff>
      <xdr:row>70</xdr:row>
      <xdr:rowOff>165684</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167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3302</xdr:rowOff>
    </xdr:from>
    <xdr:to>
      <xdr:col>24</xdr:col>
      <xdr:colOff>63500</xdr:colOff>
      <xdr:row>79</xdr:row>
      <xdr:rowOff>13551</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3797300" y="13547852"/>
          <a:ext cx="838200" cy="10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130712</xdr:rowOff>
    </xdr:from>
    <xdr:ext cx="469744"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31609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107835</xdr:rowOff>
    </xdr:from>
    <xdr:to>
      <xdr:col>24</xdr:col>
      <xdr:colOff>114300</xdr:colOff>
      <xdr:row>78</xdr:row>
      <xdr:rowOff>37985</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30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13551</xdr:rowOff>
    </xdr:from>
    <xdr:to>
      <xdr:col>19</xdr:col>
      <xdr:colOff>177800</xdr:colOff>
      <xdr:row>79</xdr:row>
      <xdr:rowOff>17094</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908300" y="13558101"/>
          <a:ext cx="889000" cy="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140754</xdr:rowOff>
    </xdr:from>
    <xdr:to>
      <xdr:col>20</xdr:col>
      <xdr:colOff>38100</xdr:colOff>
      <xdr:row>78</xdr:row>
      <xdr:rowOff>70904</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342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87431</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62428" y="13117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9816</xdr:rowOff>
    </xdr:from>
    <xdr:to>
      <xdr:col>15</xdr:col>
      <xdr:colOff>50800</xdr:colOff>
      <xdr:row>79</xdr:row>
      <xdr:rowOff>17094</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a:off x="2019300" y="13554366"/>
          <a:ext cx="889000" cy="7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114236</xdr:rowOff>
    </xdr:from>
    <xdr:to>
      <xdr:col>15</xdr:col>
      <xdr:colOff>101600</xdr:colOff>
      <xdr:row>78</xdr:row>
      <xdr:rowOff>44386</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315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60913</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73428" y="13091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9816</xdr:rowOff>
    </xdr:from>
    <xdr:to>
      <xdr:col>10</xdr:col>
      <xdr:colOff>114300</xdr:colOff>
      <xdr:row>79</xdr:row>
      <xdr:rowOff>17590</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flipV="1">
          <a:off x="1130300" y="13554366"/>
          <a:ext cx="889000" cy="7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119838</xdr:rowOff>
    </xdr:from>
    <xdr:to>
      <xdr:col>10</xdr:col>
      <xdr:colOff>165100</xdr:colOff>
      <xdr:row>78</xdr:row>
      <xdr:rowOff>49988</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321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66515</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84428" y="13096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150661</xdr:rowOff>
    </xdr:from>
    <xdr:to>
      <xdr:col>6</xdr:col>
      <xdr:colOff>38100</xdr:colOff>
      <xdr:row>78</xdr:row>
      <xdr:rowOff>80811</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35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97338</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95428" y="1312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123952</xdr:rowOff>
    </xdr:from>
    <xdr:to>
      <xdr:col>24</xdr:col>
      <xdr:colOff>114300</xdr:colOff>
      <xdr:row>79</xdr:row>
      <xdr:rowOff>54102</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3497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38879</xdr:rowOff>
    </xdr:from>
    <xdr:ext cx="469744"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3411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134201</xdr:rowOff>
    </xdr:from>
    <xdr:to>
      <xdr:col>20</xdr:col>
      <xdr:colOff>38100</xdr:colOff>
      <xdr:row>79</xdr:row>
      <xdr:rowOff>64351</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507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79</xdr:row>
      <xdr:rowOff>55478</xdr:rowOff>
    </xdr:from>
    <xdr:ext cx="378565"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608017" y="136000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137744</xdr:rowOff>
    </xdr:from>
    <xdr:to>
      <xdr:col>15</xdr:col>
      <xdr:colOff>101600</xdr:colOff>
      <xdr:row>79</xdr:row>
      <xdr:rowOff>67894</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351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79</xdr:row>
      <xdr:rowOff>59021</xdr:rowOff>
    </xdr:from>
    <xdr:ext cx="378565"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719017" y="136035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130466</xdr:rowOff>
    </xdr:from>
    <xdr:to>
      <xdr:col>10</xdr:col>
      <xdr:colOff>165100</xdr:colOff>
      <xdr:row>79</xdr:row>
      <xdr:rowOff>60616</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3503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51743</xdr:rowOff>
    </xdr:from>
    <xdr:ext cx="378565"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830017" y="135962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138240</xdr:rowOff>
    </xdr:from>
    <xdr:to>
      <xdr:col>6</xdr:col>
      <xdr:colOff>38100</xdr:colOff>
      <xdr:row>79</xdr:row>
      <xdr:rowOff>68390</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511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79</xdr:row>
      <xdr:rowOff>59517</xdr:rowOff>
    </xdr:from>
    <xdr:ext cx="378565"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941017" y="136040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5855</xdr:rowOff>
    </xdr:from>
    <xdr:to>
      <xdr:col>24</xdr:col>
      <xdr:colOff>62865</xdr:colOff>
      <xdr:row>98</xdr:row>
      <xdr:rowOff>76949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607805"/>
          <a:ext cx="1270" cy="1271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80776</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882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76949</xdr:rowOff>
    </xdr:from>
    <xdr:to>
      <xdr:col>24</xdr:col>
      <xdr:colOff>152400</xdr:colOff>
      <xdr:row>98</xdr:row>
      <xdr:rowOff>76949</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879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123982</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383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5855</xdr:rowOff>
    </xdr:from>
    <xdr:to>
      <xdr:col>24</xdr:col>
      <xdr:colOff>152400</xdr:colOff>
      <xdr:row>91</xdr:row>
      <xdr:rowOff>5855</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607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31559</xdr:rowOff>
    </xdr:from>
    <xdr:to>
      <xdr:col>24</xdr:col>
      <xdr:colOff>63500</xdr:colOff>
      <xdr:row>95</xdr:row>
      <xdr:rowOff>101600</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3797300" y="16147859"/>
          <a:ext cx="838200" cy="24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108514</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2248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130087</xdr:rowOff>
    </xdr:from>
    <xdr:to>
      <xdr:col>24</xdr:col>
      <xdr:colOff>114300</xdr:colOff>
      <xdr:row>95</xdr:row>
      <xdr:rowOff>60237</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246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101600</xdr:rowOff>
    </xdr:from>
    <xdr:to>
      <xdr:col>19</xdr:col>
      <xdr:colOff>177800</xdr:colOff>
      <xdr:row>96</xdr:row>
      <xdr:rowOff>25273</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908300" y="16389350"/>
          <a:ext cx="889000" cy="95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79299</xdr:rowOff>
    </xdr:from>
    <xdr:to>
      <xdr:col>20</xdr:col>
      <xdr:colOff>38100</xdr:colOff>
      <xdr:row>96</xdr:row>
      <xdr:rowOff>9449</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367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576</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6459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1460</xdr:rowOff>
    </xdr:from>
    <xdr:to>
      <xdr:col>15</xdr:col>
      <xdr:colOff>50800</xdr:colOff>
      <xdr:row>96</xdr:row>
      <xdr:rowOff>25273</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a:off x="2019300" y="16289210"/>
          <a:ext cx="889000" cy="195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10058</xdr:rowOff>
    </xdr:from>
    <xdr:to>
      <xdr:col>15</xdr:col>
      <xdr:colOff>101600</xdr:colOff>
      <xdr:row>96</xdr:row>
      <xdr:rowOff>111658</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469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102785</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41111" y="16561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1460</xdr:rowOff>
    </xdr:from>
    <xdr:to>
      <xdr:col>10</xdr:col>
      <xdr:colOff>114300</xdr:colOff>
      <xdr:row>96</xdr:row>
      <xdr:rowOff>155360</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289210"/>
          <a:ext cx="889000" cy="325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29744</xdr:rowOff>
    </xdr:from>
    <xdr:to>
      <xdr:col>10</xdr:col>
      <xdr:colOff>165100</xdr:colOff>
      <xdr:row>95</xdr:row>
      <xdr:rowOff>131344</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317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122471</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19795" y="16410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158268</xdr:rowOff>
    </xdr:from>
    <xdr:to>
      <xdr:col>6</xdr:col>
      <xdr:colOff>38100</xdr:colOff>
      <xdr:row>97</xdr:row>
      <xdr:rowOff>88418</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617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79545</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710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152209</xdr:rowOff>
    </xdr:from>
    <xdr:to>
      <xdr:col>24</xdr:col>
      <xdr:colOff>114300</xdr:colOff>
      <xdr:row>94</xdr:row>
      <xdr:rowOff>82359</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097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3636</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59484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50800</xdr:rowOff>
    </xdr:from>
    <xdr:to>
      <xdr:col>20</xdr:col>
      <xdr:colOff>38100</xdr:colOff>
      <xdr:row>95</xdr:row>
      <xdr:rowOff>152400</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338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168927</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497795" y="16113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145923</xdr:rowOff>
    </xdr:from>
    <xdr:to>
      <xdr:col>15</xdr:col>
      <xdr:colOff>101600</xdr:colOff>
      <xdr:row>96</xdr:row>
      <xdr:rowOff>76073</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433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92600</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08795" y="16208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122110</xdr:rowOff>
    </xdr:from>
    <xdr:to>
      <xdr:col>10</xdr:col>
      <xdr:colOff>165100</xdr:colOff>
      <xdr:row>95</xdr:row>
      <xdr:rowOff>52260</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238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68787</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19795" y="16013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104560</xdr:rowOff>
    </xdr:from>
    <xdr:to>
      <xdr:col>6</xdr:col>
      <xdr:colOff>38100</xdr:colOff>
      <xdr:row>97</xdr:row>
      <xdr:rowOff>34710</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56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51237</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63111" y="16338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補助費等グラフ枠">
          <a:extLst>
            <a:ext uri="{FF2B5EF4-FFF2-40B4-BE49-F238E27FC236}">
              <a16:creationId xmlns:a16="http://schemas.microsoft.com/office/drawing/2014/main" id="{00000000-0008-0000-0600-00002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135683</xdr:rowOff>
    </xdr:from>
    <xdr:to>
      <xdr:col>54</xdr:col>
      <xdr:colOff>189865</xdr:colOff>
      <xdr:row>39</xdr:row>
      <xdr:rowOff>164955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10475595" y="5793533"/>
          <a:ext cx="1270" cy="1057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168782</xdr:rowOff>
    </xdr:from>
    <xdr:ext cx="534377" cy="259045"/>
    <xdr:sp macro="" textlink="">
      <xdr:nvSpPr>
        <xdr:cNvPr id="294" name="補助費等最小値テキスト">
          <a:extLst>
            <a:ext uri="{FF2B5EF4-FFF2-40B4-BE49-F238E27FC236}">
              <a16:creationId xmlns:a16="http://schemas.microsoft.com/office/drawing/2014/main" id="{00000000-0008-0000-0600-000026010000}"/>
            </a:ext>
          </a:extLst>
        </xdr:cNvPr>
        <xdr:cNvSpPr txBox="1"/>
      </xdr:nvSpPr>
      <xdr:spPr>
        <a:xfrm>
          <a:off x="10528300" y="6855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164955</xdr:rowOff>
    </xdr:from>
    <xdr:to>
      <xdr:col>55</xdr:col>
      <xdr:colOff>88900</xdr:colOff>
      <xdr:row>39</xdr:row>
      <xdr:rowOff>164955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6851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82360</xdr:rowOff>
    </xdr:from>
    <xdr:ext cx="599010" cy="259045"/>
    <xdr:sp macro="" textlink="">
      <xdr:nvSpPr>
        <xdr:cNvPr id="296" name="補助費等最大値テキスト">
          <a:extLst>
            <a:ext uri="{FF2B5EF4-FFF2-40B4-BE49-F238E27FC236}">
              <a16:creationId xmlns:a16="http://schemas.microsoft.com/office/drawing/2014/main" id="{00000000-0008-0000-0600-000028010000}"/>
            </a:ext>
          </a:extLst>
        </xdr:cNvPr>
        <xdr:cNvSpPr txBox="1"/>
      </xdr:nvSpPr>
      <xdr:spPr>
        <a:xfrm>
          <a:off x="10528300" y="5568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135683</xdr:rowOff>
    </xdr:from>
    <xdr:to>
      <xdr:col>55</xdr:col>
      <xdr:colOff>88900</xdr:colOff>
      <xdr:row>33</xdr:row>
      <xdr:rowOff>135683</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10388600" y="5793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96549</xdr:rowOff>
    </xdr:from>
    <xdr:to>
      <xdr:col>55</xdr:col>
      <xdr:colOff>0</xdr:colOff>
      <xdr:row>38</xdr:row>
      <xdr:rowOff>139754</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9639300" y="6611649"/>
          <a:ext cx="838200" cy="43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45603</xdr:rowOff>
    </xdr:from>
    <xdr:ext cx="534377" cy="259045"/>
    <xdr:sp macro="" textlink="">
      <xdr:nvSpPr>
        <xdr:cNvPr id="299" name="補助費等平均値テキスト">
          <a:extLst>
            <a:ext uri="{FF2B5EF4-FFF2-40B4-BE49-F238E27FC236}">
              <a16:creationId xmlns:a16="http://schemas.microsoft.com/office/drawing/2014/main" id="{00000000-0008-0000-0600-00002B010000}"/>
            </a:ext>
          </a:extLst>
        </xdr:cNvPr>
        <xdr:cNvSpPr txBox="1"/>
      </xdr:nvSpPr>
      <xdr:spPr>
        <a:xfrm>
          <a:off x="10528300" y="62178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22726</xdr:rowOff>
    </xdr:from>
    <xdr:to>
      <xdr:col>55</xdr:col>
      <xdr:colOff>50800</xdr:colOff>
      <xdr:row>37</xdr:row>
      <xdr:rowOff>124326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10426700" y="6366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96549</xdr:rowOff>
    </xdr:from>
    <xdr:to>
      <xdr:col>50</xdr:col>
      <xdr:colOff>114300</xdr:colOff>
      <xdr:row>38</xdr:row>
      <xdr:rowOff>112105</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8750300" y="6611649"/>
          <a:ext cx="889000" cy="15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11688</xdr:rowOff>
    </xdr:from>
    <xdr:to>
      <xdr:col>50</xdr:col>
      <xdr:colOff>165100</xdr:colOff>
      <xdr:row>37</xdr:row>
      <xdr:rowOff>113288</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9588500" y="635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129815</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372111" y="6130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112105</xdr:rowOff>
    </xdr:from>
    <xdr:to>
      <xdr:col>45</xdr:col>
      <xdr:colOff>177800</xdr:colOff>
      <xdr:row>38</xdr:row>
      <xdr:rowOff>131797</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flipV="1">
          <a:off x="7861300" y="6627205"/>
          <a:ext cx="889000" cy="19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8944</xdr:rowOff>
    </xdr:from>
    <xdr:to>
      <xdr:col>46</xdr:col>
      <xdr:colOff>38100</xdr:colOff>
      <xdr:row>37</xdr:row>
      <xdr:rowOff>110544</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8699500" y="635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127071</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483111" y="6127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106325</xdr:rowOff>
    </xdr:from>
    <xdr:to>
      <xdr:col>41</xdr:col>
      <xdr:colOff>50800</xdr:colOff>
      <xdr:row>38</xdr:row>
      <xdr:rowOff>131797</xdr:rowOff>
    </xdr:to>
    <xdr:cxnSp macro="">
      <xdr:nvCxnSpPr>
        <xdr:cNvPr id="307" name="直線コネクタ 306">
          <a:extLst>
            <a:ext uri="{FF2B5EF4-FFF2-40B4-BE49-F238E27FC236}">
              <a16:creationId xmlns:a16="http://schemas.microsoft.com/office/drawing/2014/main" id="{00000000-0008-0000-0600-000033010000}"/>
            </a:ext>
          </a:extLst>
        </xdr:cNvPr>
        <xdr:cNvCxnSpPr/>
      </xdr:nvCxnSpPr>
      <xdr:spPr>
        <a:xfrm>
          <a:off x="6972300" y="5592725"/>
          <a:ext cx="889000" cy="105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43485</xdr:rowOff>
    </xdr:from>
    <xdr:to>
      <xdr:col>41</xdr:col>
      <xdr:colOff>101600</xdr:colOff>
      <xdr:row>37</xdr:row>
      <xdr:rowOff>145085</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7810500" y="638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161612</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594111" y="6162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149675</xdr:rowOff>
    </xdr:from>
    <xdr:to>
      <xdr:col>36</xdr:col>
      <xdr:colOff>165100</xdr:colOff>
      <xdr:row>31</xdr:row>
      <xdr:rowOff>79825</xdr:rowOff>
    </xdr:to>
    <xdr:sp macro="" textlink="">
      <xdr:nvSpPr>
        <xdr:cNvPr id="310" name="フローチャート: 判断 309">
          <a:extLst>
            <a:ext uri="{FF2B5EF4-FFF2-40B4-BE49-F238E27FC236}">
              <a16:creationId xmlns:a16="http://schemas.microsoft.com/office/drawing/2014/main" id="{00000000-0008-0000-0600-000036010000}"/>
            </a:ext>
          </a:extLst>
        </xdr:cNvPr>
        <xdr:cNvSpPr/>
      </xdr:nvSpPr>
      <xdr:spPr>
        <a:xfrm>
          <a:off x="6921500" y="5293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96352</xdr:rowOff>
    </xdr:from>
    <xdr:ext cx="59901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672795" y="5068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88954</xdr:rowOff>
    </xdr:from>
    <xdr:to>
      <xdr:col>55</xdr:col>
      <xdr:colOff>50800</xdr:colOff>
      <xdr:row>39</xdr:row>
      <xdr:rowOff>19104</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10426700" y="6604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67381</xdr:rowOff>
    </xdr:from>
    <xdr:ext cx="534377" cy="259045"/>
    <xdr:sp macro="" textlink="">
      <xdr:nvSpPr>
        <xdr:cNvPr id="318" name="補助費等該当値テキスト">
          <a:extLst>
            <a:ext uri="{FF2B5EF4-FFF2-40B4-BE49-F238E27FC236}">
              <a16:creationId xmlns:a16="http://schemas.microsoft.com/office/drawing/2014/main" id="{00000000-0008-0000-0600-00003E010000}"/>
            </a:ext>
          </a:extLst>
        </xdr:cNvPr>
        <xdr:cNvSpPr txBox="1"/>
      </xdr:nvSpPr>
      <xdr:spPr>
        <a:xfrm>
          <a:off x="10528300" y="6582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45749</xdr:rowOff>
    </xdr:from>
    <xdr:to>
      <xdr:col>50</xdr:col>
      <xdr:colOff>165100</xdr:colOff>
      <xdr:row>38</xdr:row>
      <xdr:rowOff>147349</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9588500" y="6560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138476</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9372111" y="6653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61305</xdr:rowOff>
    </xdr:from>
    <xdr:to>
      <xdr:col>46</xdr:col>
      <xdr:colOff>38100</xdr:colOff>
      <xdr:row>38</xdr:row>
      <xdr:rowOff>162905</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8699500" y="6576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154032</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8483111" y="6669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80997</xdr:rowOff>
    </xdr:from>
    <xdr:to>
      <xdr:col>41</xdr:col>
      <xdr:colOff>101600</xdr:colOff>
      <xdr:row>39</xdr:row>
      <xdr:rowOff>11147</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7810500" y="6596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2274</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7594111" y="6688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55525</xdr:rowOff>
    </xdr:from>
    <xdr:to>
      <xdr:col>36</xdr:col>
      <xdr:colOff>165100</xdr:colOff>
      <xdr:row>32</xdr:row>
      <xdr:rowOff>157125</xdr:rowOff>
    </xdr:to>
    <xdr:sp macro="" textlink="">
      <xdr:nvSpPr>
        <xdr:cNvPr id="325" name="楕円 324">
          <a:extLst>
            <a:ext uri="{FF2B5EF4-FFF2-40B4-BE49-F238E27FC236}">
              <a16:creationId xmlns:a16="http://schemas.microsoft.com/office/drawing/2014/main" id="{00000000-0008-0000-0600-000045010000}"/>
            </a:ext>
          </a:extLst>
        </xdr:cNvPr>
        <xdr:cNvSpPr/>
      </xdr:nvSpPr>
      <xdr:spPr>
        <a:xfrm>
          <a:off x="6921500" y="554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148252</xdr:rowOff>
    </xdr:from>
    <xdr:ext cx="599010"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672795" y="5634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1" name="普通建設事業費グラフ枠">
          <a:extLst>
            <a:ext uri="{FF2B5EF4-FFF2-40B4-BE49-F238E27FC236}">
              <a16:creationId xmlns:a16="http://schemas.microsoft.com/office/drawing/2014/main" id="{00000000-0008-0000-0600-00005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36264</xdr:rowOff>
    </xdr:from>
    <xdr:to>
      <xdr:col>54</xdr:col>
      <xdr:colOff>189865</xdr:colOff>
      <xdr:row>58</xdr:row>
      <xdr:rowOff>62967</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10475595" y="8951664"/>
          <a:ext cx="1270" cy="1055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66794</xdr:rowOff>
    </xdr:from>
    <xdr:ext cx="534377" cy="259045"/>
    <xdr:sp macro="" textlink="">
      <xdr:nvSpPr>
        <xdr:cNvPr id="353" name="普通建設事業費最小値テキスト">
          <a:extLst>
            <a:ext uri="{FF2B5EF4-FFF2-40B4-BE49-F238E27FC236}">
              <a16:creationId xmlns:a16="http://schemas.microsoft.com/office/drawing/2014/main" id="{00000000-0008-0000-0600-000061010000}"/>
            </a:ext>
          </a:extLst>
        </xdr:cNvPr>
        <xdr:cNvSpPr txBox="1"/>
      </xdr:nvSpPr>
      <xdr:spPr>
        <a:xfrm>
          <a:off x="10528300" y="10010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62967</xdr:rowOff>
    </xdr:from>
    <xdr:to>
      <xdr:col>55</xdr:col>
      <xdr:colOff>88900</xdr:colOff>
      <xdr:row>58</xdr:row>
      <xdr:rowOff>62967</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10007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154391</xdr:rowOff>
    </xdr:from>
    <xdr:ext cx="599010" cy="259045"/>
    <xdr:sp macro="" textlink="">
      <xdr:nvSpPr>
        <xdr:cNvPr id="355" name="普通建設事業費最大値テキスト">
          <a:extLst>
            <a:ext uri="{FF2B5EF4-FFF2-40B4-BE49-F238E27FC236}">
              <a16:creationId xmlns:a16="http://schemas.microsoft.com/office/drawing/2014/main" id="{00000000-0008-0000-0600-000063010000}"/>
            </a:ext>
          </a:extLst>
        </xdr:cNvPr>
        <xdr:cNvSpPr txBox="1"/>
      </xdr:nvSpPr>
      <xdr:spPr>
        <a:xfrm>
          <a:off x="10528300" y="8726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36264</xdr:rowOff>
    </xdr:from>
    <xdr:to>
      <xdr:col>55</xdr:col>
      <xdr:colOff>88900</xdr:colOff>
      <xdr:row>52</xdr:row>
      <xdr:rowOff>36264</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10388600" y="8951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62063</xdr:rowOff>
    </xdr:from>
    <xdr:to>
      <xdr:col>55</xdr:col>
      <xdr:colOff>0</xdr:colOff>
      <xdr:row>56</xdr:row>
      <xdr:rowOff>12620</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9639300" y="9320363"/>
          <a:ext cx="838200" cy="293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120322</xdr:rowOff>
    </xdr:from>
    <xdr:ext cx="534377" cy="259045"/>
    <xdr:sp macro="" textlink="">
      <xdr:nvSpPr>
        <xdr:cNvPr id="358" name="普通建設事業費平均値テキスト">
          <a:extLst>
            <a:ext uri="{FF2B5EF4-FFF2-40B4-BE49-F238E27FC236}">
              <a16:creationId xmlns:a16="http://schemas.microsoft.com/office/drawing/2014/main" id="{00000000-0008-0000-0600-000066010000}"/>
            </a:ext>
          </a:extLst>
        </xdr:cNvPr>
        <xdr:cNvSpPr txBox="1"/>
      </xdr:nvSpPr>
      <xdr:spPr>
        <a:xfrm>
          <a:off x="10528300" y="93786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97445</xdr:rowOff>
    </xdr:from>
    <xdr:to>
      <xdr:col>55</xdr:col>
      <xdr:colOff>50800</xdr:colOff>
      <xdr:row>56</xdr:row>
      <xdr:rowOff>27595</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10426700" y="9527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12892</xdr:rowOff>
    </xdr:from>
    <xdr:to>
      <xdr:col>50</xdr:col>
      <xdr:colOff>114300</xdr:colOff>
      <xdr:row>54</xdr:row>
      <xdr:rowOff>62063</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8750300" y="9271192"/>
          <a:ext cx="889000" cy="49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159265</xdr:rowOff>
    </xdr:from>
    <xdr:to>
      <xdr:col>50</xdr:col>
      <xdr:colOff>165100</xdr:colOff>
      <xdr:row>56</xdr:row>
      <xdr:rowOff>89415</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9588500" y="9589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80542</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372111" y="9681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12892</xdr:rowOff>
    </xdr:from>
    <xdr:to>
      <xdr:col>45</xdr:col>
      <xdr:colOff>177800</xdr:colOff>
      <xdr:row>54</xdr:row>
      <xdr:rowOff>148355</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flipV="1">
          <a:off x="7861300" y="9271192"/>
          <a:ext cx="889000" cy="135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145876</xdr:rowOff>
    </xdr:from>
    <xdr:to>
      <xdr:col>46</xdr:col>
      <xdr:colOff>38100</xdr:colOff>
      <xdr:row>56</xdr:row>
      <xdr:rowOff>76026</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8699500" y="9575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67153</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483111" y="9668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50</xdr:row>
      <xdr:rowOff>102198</xdr:rowOff>
    </xdr:from>
    <xdr:to>
      <xdr:col>41</xdr:col>
      <xdr:colOff>50800</xdr:colOff>
      <xdr:row>54</xdr:row>
      <xdr:rowOff>148355</xdr:rowOff>
    </xdr:to>
    <xdr:cxnSp macro="">
      <xdr:nvCxnSpPr>
        <xdr:cNvPr id="366" name="直線コネクタ 365">
          <a:extLst>
            <a:ext uri="{FF2B5EF4-FFF2-40B4-BE49-F238E27FC236}">
              <a16:creationId xmlns:a16="http://schemas.microsoft.com/office/drawing/2014/main" id="{00000000-0008-0000-0600-00006E010000}"/>
            </a:ext>
          </a:extLst>
        </xdr:cNvPr>
        <xdr:cNvCxnSpPr/>
      </xdr:nvCxnSpPr>
      <xdr:spPr>
        <a:xfrm>
          <a:off x="6972300" y="8674698"/>
          <a:ext cx="889000" cy="731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143601</xdr:rowOff>
    </xdr:from>
    <xdr:to>
      <xdr:col>41</xdr:col>
      <xdr:colOff>101600</xdr:colOff>
      <xdr:row>56</xdr:row>
      <xdr:rowOff>73751</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7810500" y="9573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64878</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94111" y="9666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39239</xdr:rowOff>
    </xdr:from>
    <xdr:to>
      <xdr:col>36</xdr:col>
      <xdr:colOff>165100</xdr:colOff>
      <xdr:row>55</xdr:row>
      <xdr:rowOff>140839</xdr:rowOff>
    </xdr:to>
    <xdr:sp macro="" textlink="">
      <xdr:nvSpPr>
        <xdr:cNvPr id="369" name="フローチャート: 判断 368">
          <a:extLst>
            <a:ext uri="{FF2B5EF4-FFF2-40B4-BE49-F238E27FC236}">
              <a16:creationId xmlns:a16="http://schemas.microsoft.com/office/drawing/2014/main" id="{00000000-0008-0000-0600-000071010000}"/>
            </a:ext>
          </a:extLst>
        </xdr:cNvPr>
        <xdr:cNvSpPr/>
      </xdr:nvSpPr>
      <xdr:spPr>
        <a:xfrm>
          <a:off x="6921500" y="9468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131966</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05111" y="9561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133270</xdr:rowOff>
    </xdr:from>
    <xdr:to>
      <xdr:col>55</xdr:col>
      <xdr:colOff>50800</xdr:colOff>
      <xdr:row>56</xdr:row>
      <xdr:rowOff>63420</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10426700" y="9563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111697</xdr:rowOff>
    </xdr:from>
    <xdr:ext cx="534377" cy="259045"/>
    <xdr:sp macro="" textlink="">
      <xdr:nvSpPr>
        <xdr:cNvPr id="377" name="普通建設事業費該当値テキスト">
          <a:extLst>
            <a:ext uri="{FF2B5EF4-FFF2-40B4-BE49-F238E27FC236}">
              <a16:creationId xmlns:a16="http://schemas.microsoft.com/office/drawing/2014/main" id="{00000000-0008-0000-0600-000079010000}"/>
            </a:ext>
          </a:extLst>
        </xdr:cNvPr>
        <xdr:cNvSpPr txBox="1"/>
      </xdr:nvSpPr>
      <xdr:spPr>
        <a:xfrm>
          <a:off x="10528300" y="9541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11263</xdr:rowOff>
    </xdr:from>
    <xdr:to>
      <xdr:col>50</xdr:col>
      <xdr:colOff>165100</xdr:colOff>
      <xdr:row>54</xdr:row>
      <xdr:rowOff>112863</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9588500" y="9269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52</xdr:row>
      <xdr:rowOff>129390</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9372111" y="9044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133542</xdr:rowOff>
    </xdr:from>
    <xdr:to>
      <xdr:col>46</xdr:col>
      <xdr:colOff>38100</xdr:colOff>
      <xdr:row>54</xdr:row>
      <xdr:rowOff>63692</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8699500" y="9220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80219</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8483111" y="8995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97555</xdr:rowOff>
    </xdr:from>
    <xdr:to>
      <xdr:col>41</xdr:col>
      <xdr:colOff>101600</xdr:colOff>
      <xdr:row>55</xdr:row>
      <xdr:rowOff>27705</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7810500" y="9355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44232</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7594111" y="9131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50</xdr:row>
      <xdr:rowOff>51398</xdr:rowOff>
    </xdr:from>
    <xdr:to>
      <xdr:col>36</xdr:col>
      <xdr:colOff>165100</xdr:colOff>
      <xdr:row>50</xdr:row>
      <xdr:rowOff>152998</xdr:rowOff>
    </xdr:to>
    <xdr:sp macro="" textlink="">
      <xdr:nvSpPr>
        <xdr:cNvPr id="384" name="楕円 383">
          <a:extLst>
            <a:ext uri="{FF2B5EF4-FFF2-40B4-BE49-F238E27FC236}">
              <a16:creationId xmlns:a16="http://schemas.microsoft.com/office/drawing/2014/main" id="{00000000-0008-0000-0600-000080010000}"/>
            </a:ext>
          </a:extLst>
        </xdr:cNvPr>
        <xdr:cNvSpPr/>
      </xdr:nvSpPr>
      <xdr:spPr>
        <a:xfrm>
          <a:off x="6921500" y="8623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48</xdr:row>
      <xdr:rowOff>169525</xdr:rowOff>
    </xdr:from>
    <xdr:ext cx="599010"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672795" y="8399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2" name="正方形/長方形 391">
          <a:extLst>
            <a:ext uri="{FF2B5EF4-FFF2-40B4-BE49-F238E27FC236}">
              <a16:creationId xmlns:a16="http://schemas.microsoft.com/office/drawing/2014/main" id="{00000000-0008-0000-0600-00008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3" name="正方形/長方形 392">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8" name="普通建設事業費 （ うち新規整備　）グラフ枠">
          <a:extLst>
            <a:ext uri="{FF2B5EF4-FFF2-40B4-BE49-F238E27FC236}">
              <a16:creationId xmlns:a16="http://schemas.microsoft.com/office/drawing/2014/main" id="{00000000-0008-0000-0600-00009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74</xdr:row>
      <xdr:rowOff>120879</xdr:rowOff>
    </xdr:from>
    <xdr:to>
      <xdr:col>54</xdr:col>
      <xdr:colOff>189865</xdr:colOff>
      <xdr:row>79</xdr:row>
      <xdr:rowOff>44450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10475595" y="12808179"/>
          <a:ext cx="1270" cy="7808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10" name="普通建設事業費 （ うち新規整備　）最小値テキスト">
          <a:extLst>
            <a:ext uri="{FF2B5EF4-FFF2-40B4-BE49-F238E27FC236}">
              <a16:creationId xmlns:a16="http://schemas.microsoft.com/office/drawing/2014/main" id="{00000000-0008-0000-0600-00009A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73</xdr:row>
      <xdr:rowOff>67556</xdr:rowOff>
    </xdr:from>
    <xdr:ext cx="534377" cy="259045"/>
    <xdr:sp macro="" textlink="">
      <xdr:nvSpPr>
        <xdr:cNvPr id="412" name="普通建設事業費 （ うち新規整備　）最大値テキスト">
          <a:extLst>
            <a:ext uri="{FF2B5EF4-FFF2-40B4-BE49-F238E27FC236}">
              <a16:creationId xmlns:a16="http://schemas.microsoft.com/office/drawing/2014/main" id="{00000000-0008-0000-0600-00009C010000}"/>
            </a:ext>
          </a:extLst>
        </xdr:cNvPr>
        <xdr:cNvSpPr txBox="1"/>
      </xdr:nvSpPr>
      <xdr:spPr>
        <a:xfrm>
          <a:off x="10528300" y="12583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74</xdr:row>
      <xdr:rowOff>120879</xdr:rowOff>
    </xdr:from>
    <xdr:to>
      <xdr:col>55</xdr:col>
      <xdr:colOff>88900</xdr:colOff>
      <xdr:row>74</xdr:row>
      <xdr:rowOff>120879</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10388600" y="12808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156083</xdr:rowOff>
    </xdr:from>
    <xdr:to>
      <xdr:col>55</xdr:col>
      <xdr:colOff>0</xdr:colOff>
      <xdr:row>77</xdr:row>
      <xdr:rowOff>131521</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9639300" y="13186283"/>
          <a:ext cx="838200" cy="146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21620</xdr:rowOff>
    </xdr:from>
    <xdr:ext cx="469744" cy="259045"/>
    <xdr:sp macro="" textlink="">
      <xdr:nvSpPr>
        <xdr:cNvPr id="415" name="普通建設事業費 （ うち新規整備　）平均値テキスト">
          <a:extLst>
            <a:ext uri="{FF2B5EF4-FFF2-40B4-BE49-F238E27FC236}">
              <a16:creationId xmlns:a16="http://schemas.microsoft.com/office/drawing/2014/main" id="{00000000-0008-0000-0600-00009F010000}"/>
            </a:ext>
          </a:extLst>
        </xdr:cNvPr>
        <xdr:cNvSpPr txBox="1"/>
      </xdr:nvSpPr>
      <xdr:spPr>
        <a:xfrm>
          <a:off x="10528300" y="133947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43193</xdr:rowOff>
    </xdr:from>
    <xdr:to>
      <xdr:col>55</xdr:col>
      <xdr:colOff>50800</xdr:colOff>
      <xdr:row>78</xdr:row>
      <xdr:rowOff>144793</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10426700" y="13416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156083</xdr:rowOff>
    </xdr:from>
    <xdr:to>
      <xdr:col>50</xdr:col>
      <xdr:colOff>114300</xdr:colOff>
      <xdr:row>77</xdr:row>
      <xdr:rowOff>154293</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flipV="1">
          <a:off x="8750300" y="13186283"/>
          <a:ext cx="889000" cy="169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39739</xdr:rowOff>
    </xdr:from>
    <xdr:to>
      <xdr:col>50</xdr:col>
      <xdr:colOff>165100</xdr:colOff>
      <xdr:row>78</xdr:row>
      <xdr:rowOff>141339</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9588500" y="13412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132466</xdr:rowOff>
    </xdr:from>
    <xdr:ext cx="469744"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04428" y="13505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101524</xdr:rowOff>
    </xdr:from>
    <xdr:to>
      <xdr:col>45</xdr:col>
      <xdr:colOff>177800</xdr:colOff>
      <xdr:row>77</xdr:row>
      <xdr:rowOff>154293</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a:off x="7861300" y="12960274"/>
          <a:ext cx="889000" cy="395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22213</xdr:rowOff>
    </xdr:from>
    <xdr:to>
      <xdr:col>46</xdr:col>
      <xdr:colOff>38100</xdr:colOff>
      <xdr:row>78</xdr:row>
      <xdr:rowOff>123813</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8699500" y="1339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114940</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483111" y="13488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70</xdr:row>
      <xdr:rowOff>71984</xdr:rowOff>
    </xdr:from>
    <xdr:to>
      <xdr:col>41</xdr:col>
      <xdr:colOff>50800</xdr:colOff>
      <xdr:row>75</xdr:row>
      <xdr:rowOff>101524</xdr:rowOff>
    </xdr:to>
    <xdr:cxnSp macro="">
      <xdr:nvCxnSpPr>
        <xdr:cNvPr id="423" name="直線コネクタ 422">
          <a:extLst>
            <a:ext uri="{FF2B5EF4-FFF2-40B4-BE49-F238E27FC236}">
              <a16:creationId xmlns:a16="http://schemas.microsoft.com/office/drawing/2014/main" id="{00000000-0008-0000-0600-0000A7010000}"/>
            </a:ext>
          </a:extLst>
        </xdr:cNvPr>
        <xdr:cNvCxnSpPr/>
      </xdr:nvCxnSpPr>
      <xdr:spPr>
        <a:xfrm>
          <a:off x="6972300" y="12073484"/>
          <a:ext cx="889000" cy="886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381</xdr:rowOff>
    </xdr:from>
    <xdr:to>
      <xdr:col>41</xdr:col>
      <xdr:colOff>101600</xdr:colOff>
      <xdr:row>78</xdr:row>
      <xdr:rowOff>101981</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7810500" y="13373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93108</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94111" y="13466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101028</xdr:rowOff>
    </xdr:from>
    <xdr:to>
      <xdr:col>36</xdr:col>
      <xdr:colOff>165100</xdr:colOff>
      <xdr:row>78</xdr:row>
      <xdr:rowOff>31178</xdr:rowOff>
    </xdr:to>
    <xdr:sp macro="" textlink="">
      <xdr:nvSpPr>
        <xdr:cNvPr id="426" name="フローチャート: 判断 425">
          <a:extLst>
            <a:ext uri="{FF2B5EF4-FFF2-40B4-BE49-F238E27FC236}">
              <a16:creationId xmlns:a16="http://schemas.microsoft.com/office/drawing/2014/main" id="{00000000-0008-0000-0600-0000AA010000}"/>
            </a:ext>
          </a:extLst>
        </xdr:cNvPr>
        <xdr:cNvSpPr/>
      </xdr:nvSpPr>
      <xdr:spPr>
        <a:xfrm>
          <a:off x="6921500" y="13302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22305</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05111" y="13395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80721</xdr:rowOff>
    </xdr:from>
    <xdr:to>
      <xdr:col>55</xdr:col>
      <xdr:colOff>50800</xdr:colOff>
      <xdr:row>78</xdr:row>
      <xdr:rowOff>10871</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10426700" y="13282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103598</xdr:rowOff>
    </xdr:from>
    <xdr:ext cx="534377" cy="259045"/>
    <xdr:sp macro="" textlink="">
      <xdr:nvSpPr>
        <xdr:cNvPr id="434" name="普通建設事業費 （ うち新規整備　）該当値テキスト">
          <a:extLst>
            <a:ext uri="{FF2B5EF4-FFF2-40B4-BE49-F238E27FC236}">
              <a16:creationId xmlns:a16="http://schemas.microsoft.com/office/drawing/2014/main" id="{00000000-0008-0000-0600-0000B2010000}"/>
            </a:ext>
          </a:extLst>
        </xdr:cNvPr>
        <xdr:cNvSpPr txBox="1"/>
      </xdr:nvSpPr>
      <xdr:spPr>
        <a:xfrm>
          <a:off x="10528300" y="13133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105283</xdr:rowOff>
    </xdr:from>
    <xdr:to>
      <xdr:col>50</xdr:col>
      <xdr:colOff>165100</xdr:colOff>
      <xdr:row>77</xdr:row>
      <xdr:rowOff>35433</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9588500" y="13135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51960</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9372111" y="12910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103493</xdr:rowOff>
    </xdr:from>
    <xdr:to>
      <xdr:col>46</xdr:col>
      <xdr:colOff>38100</xdr:colOff>
      <xdr:row>78</xdr:row>
      <xdr:rowOff>33643</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8699500" y="13305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50170</xdr:rowOff>
    </xdr:from>
    <xdr:ext cx="534377"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8483111" y="13080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50724</xdr:rowOff>
    </xdr:from>
    <xdr:to>
      <xdr:col>41</xdr:col>
      <xdr:colOff>101600</xdr:colOff>
      <xdr:row>75</xdr:row>
      <xdr:rowOff>152324</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7810500" y="12909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168851</xdr:rowOff>
    </xdr:from>
    <xdr:ext cx="534377"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7594111" y="12684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70</xdr:row>
      <xdr:rowOff>21184</xdr:rowOff>
    </xdr:from>
    <xdr:to>
      <xdr:col>36</xdr:col>
      <xdr:colOff>165100</xdr:colOff>
      <xdr:row>70</xdr:row>
      <xdr:rowOff>122784</xdr:rowOff>
    </xdr:to>
    <xdr:sp macro="" textlink="">
      <xdr:nvSpPr>
        <xdr:cNvPr id="441" name="楕円 440">
          <a:extLst>
            <a:ext uri="{FF2B5EF4-FFF2-40B4-BE49-F238E27FC236}">
              <a16:creationId xmlns:a16="http://schemas.microsoft.com/office/drawing/2014/main" id="{00000000-0008-0000-0600-0000B9010000}"/>
            </a:ext>
          </a:extLst>
        </xdr:cNvPr>
        <xdr:cNvSpPr/>
      </xdr:nvSpPr>
      <xdr:spPr>
        <a:xfrm>
          <a:off x="6921500" y="1202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68</xdr:row>
      <xdr:rowOff>139311</xdr:rowOff>
    </xdr:from>
    <xdr:ext cx="599010"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672795" y="11797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9" name="正方形/長方形 448">
          <a:extLst>
            <a:ext uri="{FF2B5EF4-FFF2-40B4-BE49-F238E27FC236}">
              <a16:creationId xmlns:a16="http://schemas.microsoft.com/office/drawing/2014/main" id="{00000000-0008-0000-0600-0000C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0" name="正方形/長方形 449">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7" name="普通建設事業費 （ うち更新整備　）グラフ枠">
          <a:extLst>
            <a:ext uri="{FF2B5EF4-FFF2-40B4-BE49-F238E27FC236}">
              <a16:creationId xmlns:a16="http://schemas.microsoft.com/office/drawing/2014/main" id="{00000000-0008-0000-0600-0000D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152045</xdr:rowOff>
    </xdr:from>
    <xdr:to>
      <xdr:col>54</xdr:col>
      <xdr:colOff>189865</xdr:colOff>
      <xdr:row>98</xdr:row>
      <xdr:rowOff>112660</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10475595" y="15582545"/>
          <a:ext cx="1270" cy="1332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116487</xdr:rowOff>
    </xdr:from>
    <xdr:ext cx="469744" cy="259045"/>
    <xdr:sp macro="" textlink="">
      <xdr:nvSpPr>
        <xdr:cNvPr id="469" name="普通建設事業費 （ うち更新整備　）最小値テキスト">
          <a:extLst>
            <a:ext uri="{FF2B5EF4-FFF2-40B4-BE49-F238E27FC236}">
              <a16:creationId xmlns:a16="http://schemas.microsoft.com/office/drawing/2014/main" id="{00000000-0008-0000-0600-0000D5010000}"/>
            </a:ext>
          </a:extLst>
        </xdr:cNvPr>
        <xdr:cNvSpPr txBox="1"/>
      </xdr:nvSpPr>
      <xdr:spPr>
        <a:xfrm>
          <a:off x="10528300" y="1691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112660</xdr:rowOff>
    </xdr:from>
    <xdr:to>
      <xdr:col>55</xdr:col>
      <xdr:colOff>88900</xdr:colOff>
      <xdr:row>98</xdr:row>
      <xdr:rowOff>112660</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10388600" y="16914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98722</xdr:rowOff>
    </xdr:from>
    <xdr:ext cx="534377" cy="259045"/>
    <xdr:sp macro="" textlink="">
      <xdr:nvSpPr>
        <xdr:cNvPr id="471" name="普通建設事業費 （ うち更新整備　）最大値テキスト">
          <a:extLst>
            <a:ext uri="{FF2B5EF4-FFF2-40B4-BE49-F238E27FC236}">
              <a16:creationId xmlns:a16="http://schemas.microsoft.com/office/drawing/2014/main" id="{00000000-0008-0000-0600-0000D7010000}"/>
            </a:ext>
          </a:extLst>
        </xdr:cNvPr>
        <xdr:cNvSpPr txBox="1"/>
      </xdr:nvSpPr>
      <xdr:spPr>
        <a:xfrm>
          <a:off x="10528300" y="15357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152045</xdr:rowOff>
    </xdr:from>
    <xdr:to>
      <xdr:col>55</xdr:col>
      <xdr:colOff>88900</xdr:colOff>
      <xdr:row>90</xdr:row>
      <xdr:rowOff>152045</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10388600" y="15582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93653</xdr:rowOff>
    </xdr:from>
    <xdr:to>
      <xdr:col>55</xdr:col>
      <xdr:colOff>0</xdr:colOff>
      <xdr:row>97</xdr:row>
      <xdr:rowOff>5576</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a:off x="9639300" y="16381403"/>
          <a:ext cx="838200" cy="254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98551</xdr:rowOff>
    </xdr:from>
    <xdr:ext cx="534377" cy="259045"/>
    <xdr:sp macro="" textlink="">
      <xdr:nvSpPr>
        <xdr:cNvPr id="474" name="普通建設事業費 （ うち更新整備　）平均値テキスト">
          <a:extLst>
            <a:ext uri="{FF2B5EF4-FFF2-40B4-BE49-F238E27FC236}">
              <a16:creationId xmlns:a16="http://schemas.microsoft.com/office/drawing/2014/main" id="{00000000-0008-0000-0600-0000DA010000}"/>
            </a:ext>
          </a:extLst>
        </xdr:cNvPr>
        <xdr:cNvSpPr txBox="1"/>
      </xdr:nvSpPr>
      <xdr:spPr>
        <a:xfrm>
          <a:off x="10528300" y="162148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75674</xdr:rowOff>
    </xdr:from>
    <xdr:to>
      <xdr:col>55</xdr:col>
      <xdr:colOff>50800</xdr:colOff>
      <xdr:row>96</xdr:row>
      <xdr:rowOff>5824</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10426700" y="16363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102274</xdr:rowOff>
    </xdr:from>
    <xdr:to>
      <xdr:col>50</xdr:col>
      <xdr:colOff>114300</xdr:colOff>
      <xdr:row>95</xdr:row>
      <xdr:rowOff>93653</xdr:rowOff>
    </xdr:to>
    <xdr:cxnSp macro="">
      <xdr:nvCxnSpPr>
        <xdr:cNvPr id="476" name="直線コネクタ 475">
          <a:extLst>
            <a:ext uri="{FF2B5EF4-FFF2-40B4-BE49-F238E27FC236}">
              <a16:creationId xmlns:a16="http://schemas.microsoft.com/office/drawing/2014/main" id="{00000000-0008-0000-0600-0000DC010000}"/>
            </a:ext>
          </a:extLst>
        </xdr:cNvPr>
        <xdr:cNvCxnSpPr/>
      </xdr:nvCxnSpPr>
      <xdr:spPr>
        <a:xfrm>
          <a:off x="8750300" y="16047124"/>
          <a:ext cx="889000" cy="334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5917</xdr:rowOff>
    </xdr:from>
    <xdr:to>
      <xdr:col>50</xdr:col>
      <xdr:colOff>165100</xdr:colOff>
      <xdr:row>96</xdr:row>
      <xdr:rowOff>107517</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9588500" y="16465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98644</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372111" y="16557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102274</xdr:rowOff>
    </xdr:from>
    <xdr:to>
      <xdr:col>45</xdr:col>
      <xdr:colOff>177800</xdr:colOff>
      <xdr:row>98</xdr:row>
      <xdr:rowOff>65683</xdr:rowOff>
    </xdr:to>
    <xdr:cxnSp macro="">
      <xdr:nvCxnSpPr>
        <xdr:cNvPr id="479" name="直線コネクタ 478">
          <a:extLst>
            <a:ext uri="{FF2B5EF4-FFF2-40B4-BE49-F238E27FC236}">
              <a16:creationId xmlns:a16="http://schemas.microsoft.com/office/drawing/2014/main" id="{00000000-0008-0000-0600-0000DF010000}"/>
            </a:ext>
          </a:extLst>
        </xdr:cNvPr>
        <xdr:cNvCxnSpPr/>
      </xdr:nvCxnSpPr>
      <xdr:spPr>
        <a:xfrm flipV="1">
          <a:off x="7861300" y="16047124"/>
          <a:ext cx="889000" cy="820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13103</xdr:rowOff>
    </xdr:from>
    <xdr:to>
      <xdr:col>46</xdr:col>
      <xdr:colOff>38100</xdr:colOff>
      <xdr:row>96</xdr:row>
      <xdr:rowOff>114703</xdr:rowOff>
    </xdr:to>
    <xdr:sp macro="" textlink="">
      <xdr:nvSpPr>
        <xdr:cNvPr id="480" name="フローチャート: 判断 479">
          <a:extLst>
            <a:ext uri="{FF2B5EF4-FFF2-40B4-BE49-F238E27FC236}">
              <a16:creationId xmlns:a16="http://schemas.microsoft.com/office/drawing/2014/main" id="{00000000-0008-0000-0600-0000E0010000}"/>
            </a:ext>
          </a:extLst>
        </xdr:cNvPr>
        <xdr:cNvSpPr/>
      </xdr:nvSpPr>
      <xdr:spPr>
        <a:xfrm>
          <a:off x="8699500" y="16472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105830</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483111" y="16565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49109</xdr:rowOff>
    </xdr:from>
    <xdr:to>
      <xdr:col>41</xdr:col>
      <xdr:colOff>50800</xdr:colOff>
      <xdr:row>98</xdr:row>
      <xdr:rowOff>65683</xdr:rowOff>
    </xdr:to>
    <xdr:cxnSp macro="">
      <xdr:nvCxnSpPr>
        <xdr:cNvPr id="482" name="直線コネクタ 481">
          <a:extLst>
            <a:ext uri="{FF2B5EF4-FFF2-40B4-BE49-F238E27FC236}">
              <a16:creationId xmlns:a16="http://schemas.microsoft.com/office/drawing/2014/main" id="{00000000-0008-0000-0600-0000E2010000}"/>
            </a:ext>
          </a:extLst>
        </xdr:cNvPr>
        <xdr:cNvCxnSpPr/>
      </xdr:nvCxnSpPr>
      <xdr:spPr>
        <a:xfrm>
          <a:off x="6972300" y="16851209"/>
          <a:ext cx="889000" cy="1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34837</xdr:rowOff>
    </xdr:from>
    <xdr:to>
      <xdr:col>41</xdr:col>
      <xdr:colOff>101600</xdr:colOff>
      <xdr:row>96</xdr:row>
      <xdr:rowOff>136437</xdr:rowOff>
    </xdr:to>
    <xdr:sp macro="" textlink="">
      <xdr:nvSpPr>
        <xdr:cNvPr id="483" name="フローチャート: 判断 482">
          <a:extLst>
            <a:ext uri="{FF2B5EF4-FFF2-40B4-BE49-F238E27FC236}">
              <a16:creationId xmlns:a16="http://schemas.microsoft.com/office/drawing/2014/main" id="{00000000-0008-0000-0600-0000E3010000}"/>
            </a:ext>
          </a:extLst>
        </xdr:cNvPr>
        <xdr:cNvSpPr/>
      </xdr:nvSpPr>
      <xdr:spPr>
        <a:xfrm>
          <a:off x="7810500" y="16494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152964</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594111" y="16269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136024</xdr:rowOff>
    </xdr:from>
    <xdr:to>
      <xdr:col>36</xdr:col>
      <xdr:colOff>165100</xdr:colOff>
      <xdr:row>96</xdr:row>
      <xdr:rowOff>66174</xdr:rowOff>
    </xdr:to>
    <xdr:sp macro="" textlink="">
      <xdr:nvSpPr>
        <xdr:cNvPr id="485" name="フローチャート: 判断 484">
          <a:extLst>
            <a:ext uri="{FF2B5EF4-FFF2-40B4-BE49-F238E27FC236}">
              <a16:creationId xmlns:a16="http://schemas.microsoft.com/office/drawing/2014/main" id="{00000000-0008-0000-0600-0000E5010000}"/>
            </a:ext>
          </a:extLst>
        </xdr:cNvPr>
        <xdr:cNvSpPr/>
      </xdr:nvSpPr>
      <xdr:spPr>
        <a:xfrm>
          <a:off x="6921500" y="16423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82701</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05111" y="16199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126226</xdr:rowOff>
    </xdr:from>
    <xdr:to>
      <xdr:col>55</xdr:col>
      <xdr:colOff>50800</xdr:colOff>
      <xdr:row>97</xdr:row>
      <xdr:rowOff>56376</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10426700" y="16585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104653</xdr:rowOff>
    </xdr:from>
    <xdr:ext cx="534377" cy="259045"/>
    <xdr:sp macro="" textlink="">
      <xdr:nvSpPr>
        <xdr:cNvPr id="493" name="普通建設事業費 （ うち更新整備　）該当値テキスト">
          <a:extLst>
            <a:ext uri="{FF2B5EF4-FFF2-40B4-BE49-F238E27FC236}">
              <a16:creationId xmlns:a16="http://schemas.microsoft.com/office/drawing/2014/main" id="{00000000-0008-0000-0600-0000ED010000}"/>
            </a:ext>
          </a:extLst>
        </xdr:cNvPr>
        <xdr:cNvSpPr txBox="1"/>
      </xdr:nvSpPr>
      <xdr:spPr>
        <a:xfrm>
          <a:off x="10528300" y="16563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42853</xdr:rowOff>
    </xdr:from>
    <xdr:to>
      <xdr:col>50</xdr:col>
      <xdr:colOff>165100</xdr:colOff>
      <xdr:row>95</xdr:row>
      <xdr:rowOff>144453</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9588500" y="16330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160980</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9372111" y="16105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51474</xdr:rowOff>
    </xdr:from>
    <xdr:to>
      <xdr:col>46</xdr:col>
      <xdr:colOff>38100</xdr:colOff>
      <xdr:row>93</xdr:row>
      <xdr:rowOff>153074</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8699500" y="15996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91</xdr:row>
      <xdr:rowOff>169601</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8483111" y="15771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14883</xdr:rowOff>
    </xdr:from>
    <xdr:to>
      <xdr:col>41</xdr:col>
      <xdr:colOff>101600</xdr:colOff>
      <xdr:row>98</xdr:row>
      <xdr:rowOff>116483</xdr:rowOff>
    </xdr:to>
    <xdr:sp macro="" textlink="">
      <xdr:nvSpPr>
        <xdr:cNvPr id="498" name="楕円 497">
          <a:extLst>
            <a:ext uri="{FF2B5EF4-FFF2-40B4-BE49-F238E27FC236}">
              <a16:creationId xmlns:a16="http://schemas.microsoft.com/office/drawing/2014/main" id="{00000000-0008-0000-0600-0000F2010000}"/>
            </a:ext>
          </a:extLst>
        </xdr:cNvPr>
        <xdr:cNvSpPr/>
      </xdr:nvSpPr>
      <xdr:spPr>
        <a:xfrm>
          <a:off x="7810500" y="16816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107610</xdr:rowOff>
    </xdr:from>
    <xdr:ext cx="534377"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7594111" y="16909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169759</xdr:rowOff>
    </xdr:from>
    <xdr:to>
      <xdr:col>36</xdr:col>
      <xdr:colOff>165100</xdr:colOff>
      <xdr:row>98</xdr:row>
      <xdr:rowOff>99909</xdr:rowOff>
    </xdr:to>
    <xdr:sp macro="" textlink="">
      <xdr:nvSpPr>
        <xdr:cNvPr id="500" name="楕円 499">
          <a:extLst>
            <a:ext uri="{FF2B5EF4-FFF2-40B4-BE49-F238E27FC236}">
              <a16:creationId xmlns:a16="http://schemas.microsoft.com/office/drawing/2014/main" id="{00000000-0008-0000-0600-0000F4010000}"/>
            </a:ext>
          </a:extLst>
        </xdr:cNvPr>
        <xdr:cNvSpPr/>
      </xdr:nvSpPr>
      <xdr:spPr>
        <a:xfrm>
          <a:off x="6921500" y="16800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91036</xdr:rowOff>
    </xdr:from>
    <xdr:ext cx="534377"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6705111" y="16893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8" name="正方形/長方形 507">
          <a:extLst>
            <a:ext uri="{FF2B5EF4-FFF2-40B4-BE49-F238E27FC236}">
              <a16:creationId xmlns:a16="http://schemas.microsoft.com/office/drawing/2014/main" id="{00000000-0008-0000-0600-0000F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9" name="正方形/長方形 508">
          <a:extLst>
            <a:ext uri="{FF2B5EF4-FFF2-40B4-BE49-F238E27FC236}">
              <a16:creationId xmlns:a16="http://schemas.microsoft.com/office/drawing/2014/main" id="{00000000-0008-0000-0600-0000F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災害復旧事業費グラフ枠">
          <a:extLst>
            <a:ext uri="{FF2B5EF4-FFF2-40B4-BE49-F238E27FC236}">
              <a16:creationId xmlns:a16="http://schemas.microsoft.com/office/drawing/2014/main" id="{00000000-0008-0000-0600-00000A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30886</xdr:rowOff>
    </xdr:from>
    <xdr:to>
      <xdr:col>85</xdr:col>
      <xdr:colOff>126364</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6317595" y="5517286"/>
          <a:ext cx="1269" cy="1137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24" name="災害復旧事業費最小値テキスト">
          <a:extLst>
            <a:ext uri="{FF2B5EF4-FFF2-40B4-BE49-F238E27FC236}">
              <a16:creationId xmlns:a16="http://schemas.microsoft.com/office/drawing/2014/main" id="{00000000-0008-0000-0600-00000C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149013</xdr:rowOff>
    </xdr:from>
    <xdr:ext cx="534377" cy="259045"/>
    <xdr:sp macro="" textlink="">
      <xdr:nvSpPr>
        <xdr:cNvPr id="526" name="災害復旧事業費最大値テキスト">
          <a:extLst>
            <a:ext uri="{FF2B5EF4-FFF2-40B4-BE49-F238E27FC236}">
              <a16:creationId xmlns:a16="http://schemas.microsoft.com/office/drawing/2014/main" id="{00000000-0008-0000-0600-00000E020000}"/>
            </a:ext>
          </a:extLst>
        </xdr:cNvPr>
        <xdr:cNvSpPr txBox="1"/>
      </xdr:nvSpPr>
      <xdr:spPr>
        <a:xfrm>
          <a:off x="16370300" y="529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30886</xdr:rowOff>
    </xdr:from>
    <xdr:to>
      <xdr:col>86</xdr:col>
      <xdr:colOff>25400</xdr:colOff>
      <xdr:row>32</xdr:row>
      <xdr:rowOff>30886</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5517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21800</xdr:rowOff>
    </xdr:from>
    <xdr:ext cx="469744" cy="259045"/>
    <xdr:sp macro="" textlink="">
      <xdr:nvSpPr>
        <xdr:cNvPr id="529" name="災害復旧事業費平均値テキスト">
          <a:extLst>
            <a:ext uri="{FF2B5EF4-FFF2-40B4-BE49-F238E27FC236}">
              <a16:creationId xmlns:a16="http://schemas.microsoft.com/office/drawing/2014/main" id="{00000000-0008-0000-0600-000011020000}"/>
            </a:ext>
          </a:extLst>
        </xdr:cNvPr>
        <xdr:cNvSpPr txBox="1"/>
      </xdr:nvSpPr>
      <xdr:spPr>
        <a:xfrm>
          <a:off x="16370300" y="63654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170373</xdr:rowOff>
    </xdr:from>
    <xdr:to>
      <xdr:col>85</xdr:col>
      <xdr:colOff>177800</xdr:colOff>
      <xdr:row>38</xdr:row>
      <xdr:rowOff>100523</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6268700" y="6514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144450</xdr:rowOff>
    </xdr:from>
    <xdr:to>
      <xdr:col>81</xdr:col>
      <xdr:colOff>101600</xdr:colOff>
      <xdr:row>38</xdr:row>
      <xdr:rowOff>74600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5430500" y="64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91127</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46428" y="626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146324</xdr:rowOff>
    </xdr:from>
    <xdr:to>
      <xdr:col>76</xdr:col>
      <xdr:colOff>165100</xdr:colOff>
      <xdr:row>38</xdr:row>
      <xdr:rowOff>76474</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4541500" y="648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93001</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357428" y="6265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37" name="直線コネクタ 536">
          <a:extLst>
            <a:ext uri="{FF2B5EF4-FFF2-40B4-BE49-F238E27FC236}">
              <a16:creationId xmlns:a16="http://schemas.microsoft.com/office/drawing/2014/main" id="{00000000-0008-0000-0600-000019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150805</xdr:rowOff>
    </xdr:from>
    <xdr:to>
      <xdr:col>72</xdr:col>
      <xdr:colOff>38100</xdr:colOff>
      <xdr:row>38</xdr:row>
      <xdr:rowOff>80955</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3652500" y="6494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97482</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468428" y="626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63480</xdr:rowOff>
    </xdr:from>
    <xdr:to>
      <xdr:col>67</xdr:col>
      <xdr:colOff>101600</xdr:colOff>
      <xdr:row>37</xdr:row>
      <xdr:rowOff>165080</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2763500" y="6407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10157</xdr:rowOff>
    </xdr:from>
    <xdr:ext cx="469744"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579428" y="618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48" name="災害復旧事業費該当値テキスト">
          <a:extLst>
            <a:ext uri="{FF2B5EF4-FFF2-40B4-BE49-F238E27FC236}">
              <a16:creationId xmlns:a16="http://schemas.microsoft.com/office/drawing/2014/main" id="{00000000-0008-0000-0600-000024020000}"/>
            </a:ext>
          </a:extLst>
        </xdr:cNvPr>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a:extLst>
            <a:ext uri="{FF2B5EF4-FFF2-40B4-BE49-F238E27FC236}">
              <a16:creationId xmlns:a16="http://schemas.microsoft.com/office/drawing/2014/main" id="{00000000-0008-0000-06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3" name="失業対策事業費最小値テキスト">
          <a:extLst>
            <a:ext uri="{FF2B5EF4-FFF2-40B4-BE49-F238E27FC236}">
              <a16:creationId xmlns:a16="http://schemas.microsoft.com/office/drawing/2014/main" id="{00000000-0008-0000-0600-00003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5" name="失業対策事業費最大値テキスト">
          <a:extLst>
            <a:ext uri="{FF2B5EF4-FFF2-40B4-BE49-F238E27FC236}">
              <a16:creationId xmlns:a16="http://schemas.microsoft.com/office/drawing/2014/main" id="{00000000-0008-0000-0600-00003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8" name="失業対策事業費平均値テキスト">
          <a:extLst>
            <a:ext uri="{FF2B5EF4-FFF2-40B4-BE49-F238E27FC236}">
              <a16:creationId xmlns:a16="http://schemas.microsoft.com/office/drawing/2014/main" id="{00000000-0008-0000-0600-00004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7" name="失業対策事業費該当値テキスト">
          <a:extLst>
            <a:ext uri="{FF2B5EF4-FFF2-40B4-BE49-F238E27FC236}">
              <a16:creationId xmlns:a16="http://schemas.microsoft.com/office/drawing/2014/main" id="{00000000-0008-0000-0600-00005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公債費グラフ枠">
          <a:extLst>
            <a:ext uri="{FF2B5EF4-FFF2-40B4-BE49-F238E27FC236}">
              <a16:creationId xmlns:a16="http://schemas.microsoft.com/office/drawing/2014/main" id="{00000000-0008-0000-06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31589</xdr:rowOff>
    </xdr:from>
    <xdr:to>
      <xdr:col>85</xdr:col>
      <xdr:colOff>126364</xdr:colOff>
      <xdr:row>78</xdr:row>
      <xdr:rowOff>79153</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6317595" y="12033089"/>
          <a:ext cx="1269" cy="1419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82980</xdr:rowOff>
    </xdr:from>
    <xdr:ext cx="534377" cy="259045"/>
    <xdr:sp macro="" textlink="">
      <xdr:nvSpPr>
        <xdr:cNvPr id="632" name="公債費最小値テキスト">
          <a:extLst>
            <a:ext uri="{FF2B5EF4-FFF2-40B4-BE49-F238E27FC236}">
              <a16:creationId xmlns:a16="http://schemas.microsoft.com/office/drawing/2014/main" id="{00000000-0008-0000-0600-000078020000}"/>
            </a:ext>
          </a:extLst>
        </xdr:cNvPr>
        <xdr:cNvSpPr txBox="1"/>
      </xdr:nvSpPr>
      <xdr:spPr>
        <a:xfrm>
          <a:off x="16370300" y="13456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79153</xdr:rowOff>
    </xdr:from>
    <xdr:to>
      <xdr:col>86</xdr:col>
      <xdr:colOff>25400</xdr:colOff>
      <xdr:row>78</xdr:row>
      <xdr:rowOff>79153</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3452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149716</xdr:rowOff>
    </xdr:from>
    <xdr:ext cx="534377" cy="259045"/>
    <xdr:sp macro="" textlink="">
      <xdr:nvSpPr>
        <xdr:cNvPr id="634" name="公債費最大値テキスト">
          <a:extLst>
            <a:ext uri="{FF2B5EF4-FFF2-40B4-BE49-F238E27FC236}">
              <a16:creationId xmlns:a16="http://schemas.microsoft.com/office/drawing/2014/main" id="{00000000-0008-0000-0600-00007A020000}"/>
            </a:ext>
          </a:extLst>
        </xdr:cNvPr>
        <xdr:cNvSpPr txBox="1"/>
      </xdr:nvSpPr>
      <xdr:spPr>
        <a:xfrm>
          <a:off x="16370300" y="1180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31589</xdr:rowOff>
    </xdr:from>
    <xdr:to>
      <xdr:col>86</xdr:col>
      <xdr:colOff>25400</xdr:colOff>
      <xdr:row>70</xdr:row>
      <xdr:rowOff>31589</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6230600" y="12033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79840</xdr:rowOff>
    </xdr:from>
    <xdr:to>
      <xdr:col>85</xdr:col>
      <xdr:colOff>127000</xdr:colOff>
      <xdr:row>76</xdr:row>
      <xdr:rowOff>122375</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flipV="1">
          <a:off x="15481300" y="13110040"/>
          <a:ext cx="838200" cy="42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70303</xdr:rowOff>
    </xdr:from>
    <xdr:ext cx="534377" cy="259045"/>
    <xdr:sp macro="" textlink="">
      <xdr:nvSpPr>
        <xdr:cNvPr id="637" name="公債費平均値テキスト">
          <a:extLst>
            <a:ext uri="{FF2B5EF4-FFF2-40B4-BE49-F238E27FC236}">
              <a16:creationId xmlns:a16="http://schemas.microsoft.com/office/drawing/2014/main" id="{00000000-0008-0000-0600-00007D020000}"/>
            </a:ext>
          </a:extLst>
        </xdr:cNvPr>
        <xdr:cNvSpPr txBox="1"/>
      </xdr:nvSpPr>
      <xdr:spPr>
        <a:xfrm>
          <a:off x="16370300" y="127576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47426</xdr:rowOff>
    </xdr:from>
    <xdr:to>
      <xdr:col>85</xdr:col>
      <xdr:colOff>177800</xdr:colOff>
      <xdr:row>75</xdr:row>
      <xdr:rowOff>149027</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6268700" y="1290617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122375</xdr:rowOff>
    </xdr:from>
    <xdr:to>
      <xdr:col>81</xdr:col>
      <xdr:colOff>50800</xdr:colOff>
      <xdr:row>76</xdr:row>
      <xdr:rowOff>132826</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flipV="1">
          <a:off x="14592300" y="13152575"/>
          <a:ext cx="889000" cy="10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5493</xdr:rowOff>
    </xdr:from>
    <xdr:to>
      <xdr:col>81</xdr:col>
      <xdr:colOff>101600</xdr:colOff>
      <xdr:row>75</xdr:row>
      <xdr:rowOff>107093</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5430500" y="1286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123620</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14111" y="12639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132826</xdr:rowOff>
    </xdr:from>
    <xdr:to>
      <xdr:col>76</xdr:col>
      <xdr:colOff>114300</xdr:colOff>
      <xdr:row>76</xdr:row>
      <xdr:rowOff>147048</xdr:rowOff>
    </xdr:to>
    <xdr:cxnSp macro="">
      <xdr:nvCxnSpPr>
        <xdr:cNvPr id="642" name="直線コネクタ 641">
          <a:extLst>
            <a:ext uri="{FF2B5EF4-FFF2-40B4-BE49-F238E27FC236}">
              <a16:creationId xmlns:a16="http://schemas.microsoft.com/office/drawing/2014/main" id="{00000000-0008-0000-0600-000082020000}"/>
            </a:ext>
          </a:extLst>
        </xdr:cNvPr>
        <xdr:cNvCxnSpPr/>
      </xdr:nvCxnSpPr>
      <xdr:spPr>
        <a:xfrm flipV="1">
          <a:off x="13703300" y="13163026"/>
          <a:ext cx="889000" cy="14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28403</xdr:rowOff>
    </xdr:from>
    <xdr:to>
      <xdr:col>76</xdr:col>
      <xdr:colOff>165100</xdr:colOff>
      <xdr:row>75</xdr:row>
      <xdr:rowOff>130003</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4541500" y="12887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146530</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325111" y="12662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147048</xdr:rowOff>
    </xdr:from>
    <xdr:to>
      <xdr:col>71</xdr:col>
      <xdr:colOff>177800</xdr:colOff>
      <xdr:row>76</xdr:row>
      <xdr:rowOff>150755</xdr:rowOff>
    </xdr:to>
    <xdr:cxnSp macro="">
      <xdr:nvCxnSpPr>
        <xdr:cNvPr id="645" name="直線コネクタ 644">
          <a:extLst>
            <a:ext uri="{FF2B5EF4-FFF2-40B4-BE49-F238E27FC236}">
              <a16:creationId xmlns:a16="http://schemas.microsoft.com/office/drawing/2014/main" id="{00000000-0008-0000-0600-000085020000}"/>
            </a:ext>
          </a:extLst>
        </xdr:cNvPr>
        <xdr:cNvCxnSpPr/>
      </xdr:nvCxnSpPr>
      <xdr:spPr>
        <a:xfrm flipV="1">
          <a:off x="12814300" y="13177248"/>
          <a:ext cx="889000" cy="3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23880</xdr:rowOff>
    </xdr:from>
    <xdr:to>
      <xdr:col>72</xdr:col>
      <xdr:colOff>38100</xdr:colOff>
      <xdr:row>75</xdr:row>
      <xdr:rowOff>125480</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3652500" y="1288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142007</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3436111" y="12657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85553</xdr:rowOff>
    </xdr:from>
    <xdr:to>
      <xdr:col>67</xdr:col>
      <xdr:colOff>101600</xdr:colOff>
      <xdr:row>76</xdr:row>
      <xdr:rowOff>15703</xdr:rowOff>
    </xdr:to>
    <xdr:sp macro="" textlink="">
      <xdr:nvSpPr>
        <xdr:cNvPr id="648" name="フローチャート: 判断 647">
          <a:extLst>
            <a:ext uri="{FF2B5EF4-FFF2-40B4-BE49-F238E27FC236}">
              <a16:creationId xmlns:a16="http://schemas.microsoft.com/office/drawing/2014/main" id="{00000000-0008-0000-0600-000088020000}"/>
            </a:ext>
          </a:extLst>
        </xdr:cNvPr>
        <xdr:cNvSpPr/>
      </xdr:nvSpPr>
      <xdr:spPr>
        <a:xfrm>
          <a:off x="12763500" y="12944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32230</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547111" y="12719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29040</xdr:rowOff>
    </xdr:from>
    <xdr:to>
      <xdr:col>85</xdr:col>
      <xdr:colOff>177800</xdr:colOff>
      <xdr:row>76</xdr:row>
      <xdr:rowOff>130640</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6268700" y="13059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7467</xdr:rowOff>
    </xdr:from>
    <xdr:ext cx="534377" cy="259045"/>
    <xdr:sp macro="" textlink="">
      <xdr:nvSpPr>
        <xdr:cNvPr id="656" name="公債費該当値テキスト">
          <a:extLst>
            <a:ext uri="{FF2B5EF4-FFF2-40B4-BE49-F238E27FC236}">
              <a16:creationId xmlns:a16="http://schemas.microsoft.com/office/drawing/2014/main" id="{00000000-0008-0000-0600-000090020000}"/>
            </a:ext>
          </a:extLst>
        </xdr:cNvPr>
        <xdr:cNvSpPr txBox="1"/>
      </xdr:nvSpPr>
      <xdr:spPr>
        <a:xfrm>
          <a:off x="16370300" y="13037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71575</xdr:rowOff>
    </xdr:from>
    <xdr:to>
      <xdr:col>81</xdr:col>
      <xdr:colOff>101600</xdr:colOff>
      <xdr:row>77</xdr:row>
      <xdr:rowOff>1725</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5430500" y="13101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164302</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5214111" y="13194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82026</xdr:rowOff>
    </xdr:from>
    <xdr:to>
      <xdr:col>76</xdr:col>
      <xdr:colOff>165100</xdr:colOff>
      <xdr:row>77</xdr:row>
      <xdr:rowOff>12176</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4541500" y="13112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3303</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4325111" y="13204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96248</xdr:rowOff>
    </xdr:from>
    <xdr:to>
      <xdr:col>72</xdr:col>
      <xdr:colOff>38100</xdr:colOff>
      <xdr:row>77</xdr:row>
      <xdr:rowOff>26398</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3652500" y="13126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17525</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3436111" y="13219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99955</xdr:rowOff>
    </xdr:from>
    <xdr:to>
      <xdr:col>67</xdr:col>
      <xdr:colOff>101600</xdr:colOff>
      <xdr:row>77</xdr:row>
      <xdr:rowOff>30105</xdr:rowOff>
    </xdr:to>
    <xdr:sp macro="" textlink="">
      <xdr:nvSpPr>
        <xdr:cNvPr id="663" name="楕円 662">
          <a:extLst>
            <a:ext uri="{FF2B5EF4-FFF2-40B4-BE49-F238E27FC236}">
              <a16:creationId xmlns:a16="http://schemas.microsoft.com/office/drawing/2014/main" id="{00000000-0008-0000-0600-000097020000}"/>
            </a:ext>
          </a:extLst>
        </xdr:cNvPr>
        <xdr:cNvSpPr/>
      </xdr:nvSpPr>
      <xdr:spPr>
        <a:xfrm>
          <a:off x="12763500" y="13130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21232</xdr:rowOff>
    </xdr:from>
    <xdr:ext cx="534377"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547111" y="13222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6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積立金グラフ枠">
          <a:extLst>
            <a:ext uri="{FF2B5EF4-FFF2-40B4-BE49-F238E27FC236}">
              <a16:creationId xmlns:a16="http://schemas.microsoft.com/office/drawing/2014/main" id="{00000000-0008-0000-06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78612</xdr:rowOff>
    </xdr:from>
    <xdr:to>
      <xdr:col>85</xdr:col>
      <xdr:colOff>126364</xdr:colOff>
      <xdr:row>99</xdr:row>
      <xdr:rowOff>38139</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6317595" y="15680562"/>
          <a:ext cx="1269" cy="1331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41966</xdr:rowOff>
    </xdr:from>
    <xdr:ext cx="378565" cy="259045"/>
    <xdr:sp macro="" textlink="">
      <xdr:nvSpPr>
        <xdr:cNvPr id="689" name="積立金最小値テキスト">
          <a:extLst>
            <a:ext uri="{FF2B5EF4-FFF2-40B4-BE49-F238E27FC236}">
              <a16:creationId xmlns:a16="http://schemas.microsoft.com/office/drawing/2014/main" id="{00000000-0008-0000-0600-0000B1020000}"/>
            </a:ext>
          </a:extLst>
        </xdr:cNvPr>
        <xdr:cNvSpPr txBox="1"/>
      </xdr:nvSpPr>
      <xdr:spPr>
        <a:xfrm>
          <a:off x="16370300" y="170155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38139</xdr:rowOff>
    </xdr:from>
    <xdr:to>
      <xdr:col>86</xdr:col>
      <xdr:colOff>25400</xdr:colOff>
      <xdr:row>99</xdr:row>
      <xdr:rowOff>38139</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6230600" y="17011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25289</xdr:rowOff>
    </xdr:from>
    <xdr:ext cx="599010" cy="259045"/>
    <xdr:sp macro="" textlink="">
      <xdr:nvSpPr>
        <xdr:cNvPr id="691" name="積立金最大値テキスト">
          <a:extLst>
            <a:ext uri="{FF2B5EF4-FFF2-40B4-BE49-F238E27FC236}">
              <a16:creationId xmlns:a16="http://schemas.microsoft.com/office/drawing/2014/main" id="{00000000-0008-0000-0600-0000B3020000}"/>
            </a:ext>
          </a:extLst>
        </xdr:cNvPr>
        <xdr:cNvSpPr txBox="1"/>
      </xdr:nvSpPr>
      <xdr:spPr>
        <a:xfrm>
          <a:off x="16370300" y="15455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78612</xdr:rowOff>
    </xdr:from>
    <xdr:to>
      <xdr:col>86</xdr:col>
      <xdr:colOff>25400</xdr:colOff>
      <xdr:row>91</xdr:row>
      <xdr:rowOff>78612</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6230600" y="156805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147523</xdr:rowOff>
    </xdr:from>
    <xdr:to>
      <xdr:col>85</xdr:col>
      <xdr:colOff>127000</xdr:colOff>
      <xdr:row>98</xdr:row>
      <xdr:rowOff>164542</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5481300" y="16949623"/>
          <a:ext cx="838200" cy="17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54982</xdr:rowOff>
    </xdr:from>
    <xdr:ext cx="534377" cy="259045"/>
    <xdr:sp macro="" textlink="">
      <xdr:nvSpPr>
        <xdr:cNvPr id="694" name="積立金平均値テキスト">
          <a:extLst>
            <a:ext uri="{FF2B5EF4-FFF2-40B4-BE49-F238E27FC236}">
              <a16:creationId xmlns:a16="http://schemas.microsoft.com/office/drawing/2014/main" id="{00000000-0008-0000-0600-0000B6020000}"/>
            </a:ext>
          </a:extLst>
        </xdr:cNvPr>
        <xdr:cNvSpPr txBox="1"/>
      </xdr:nvSpPr>
      <xdr:spPr>
        <a:xfrm>
          <a:off x="16370300" y="165141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32105</xdr:rowOff>
    </xdr:from>
    <xdr:to>
      <xdr:col>85</xdr:col>
      <xdr:colOff>177800</xdr:colOff>
      <xdr:row>97</xdr:row>
      <xdr:rowOff>133705</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6268700" y="16662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81166</xdr:rowOff>
    </xdr:from>
    <xdr:to>
      <xdr:col>81</xdr:col>
      <xdr:colOff>50800</xdr:colOff>
      <xdr:row>98</xdr:row>
      <xdr:rowOff>164542</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a:off x="14592300" y="16368916"/>
          <a:ext cx="889000" cy="597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29820</xdr:rowOff>
    </xdr:from>
    <xdr:to>
      <xdr:col>81</xdr:col>
      <xdr:colOff>101600</xdr:colOff>
      <xdr:row>97</xdr:row>
      <xdr:rowOff>131420</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5430500" y="1666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147947</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14111" y="16435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81166</xdr:rowOff>
    </xdr:from>
    <xdr:to>
      <xdr:col>76</xdr:col>
      <xdr:colOff>114300</xdr:colOff>
      <xdr:row>98</xdr:row>
      <xdr:rowOff>97371</xdr:rowOff>
    </xdr:to>
    <xdr:cxnSp macro="">
      <xdr:nvCxnSpPr>
        <xdr:cNvPr id="699" name="直線コネクタ 698">
          <a:extLst>
            <a:ext uri="{FF2B5EF4-FFF2-40B4-BE49-F238E27FC236}">
              <a16:creationId xmlns:a16="http://schemas.microsoft.com/office/drawing/2014/main" id="{00000000-0008-0000-0600-0000BB020000}"/>
            </a:ext>
          </a:extLst>
        </xdr:cNvPr>
        <xdr:cNvCxnSpPr/>
      </xdr:nvCxnSpPr>
      <xdr:spPr>
        <a:xfrm flipV="1">
          <a:off x="13703300" y="16368916"/>
          <a:ext cx="889000" cy="530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12802</xdr:rowOff>
    </xdr:from>
    <xdr:to>
      <xdr:col>76</xdr:col>
      <xdr:colOff>165100</xdr:colOff>
      <xdr:row>97</xdr:row>
      <xdr:rowOff>114402</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4541500" y="16643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105529</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325111" y="16736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97371</xdr:rowOff>
    </xdr:from>
    <xdr:to>
      <xdr:col>71</xdr:col>
      <xdr:colOff>177800</xdr:colOff>
      <xdr:row>99</xdr:row>
      <xdr:rowOff>16497</xdr:rowOff>
    </xdr:to>
    <xdr:cxnSp macro="">
      <xdr:nvCxnSpPr>
        <xdr:cNvPr id="702" name="直線コネクタ 701">
          <a:extLst>
            <a:ext uri="{FF2B5EF4-FFF2-40B4-BE49-F238E27FC236}">
              <a16:creationId xmlns:a16="http://schemas.microsoft.com/office/drawing/2014/main" id="{00000000-0008-0000-0600-0000BE020000}"/>
            </a:ext>
          </a:extLst>
        </xdr:cNvPr>
        <xdr:cNvCxnSpPr/>
      </xdr:nvCxnSpPr>
      <xdr:spPr>
        <a:xfrm flipV="1">
          <a:off x="12814300" y="16899471"/>
          <a:ext cx="889000" cy="90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1206</xdr:rowOff>
    </xdr:from>
    <xdr:to>
      <xdr:col>72</xdr:col>
      <xdr:colOff>38100</xdr:colOff>
      <xdr:row>97</xdr:row>
      <xdr:rowOff>102806</xdr:rowOff>
    </xdr:to>
    <xdr:sp macro="" textlink="">
      <xdr:nvSpPr>
        <xdr:cNvPr id="703" name="フローチャート: 判断 702">
          <a:extLst>
            <a:ext uri="{FF2B5EF4-FFF2-40B4-BE49-F238E27FC236}">
              <a16:creationId xmlns:a16="http://schemas.microsoft.com/office/drawing/2014/main" id="{00000000-0008-0000-0600-0000BF020000}"/>
            </a:ext>
          </a:extLst>
        </xdr:cNvPr>
        <xdr:cNvSpPr/>
      </xdr:nvSpPr>
      <xdr:spPr>
        <a:xfrm>
          <a:off x="13652500" y="16631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119333</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436111" y="16407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123406</xdr:rowOff>
    </xdr:from>
    <xdr:to>
      <xdr:col>67</xdr:col>
      <xdr:colOff>101600</xdr:colOff>
      <xdr:row>98</xdr:row>
      <xdr:rowOff>53556</xdr:rowOff>
    </xdr:to>
    <xdr:sp macro="" textlink="">
      <xdr:nvSpPr>
        <xdr:cNvPr id="705" name="フローチャート: 判断 704">
          <a:extLst>
            <a:ext uri="{FF2B5EF4-FFF2-40B4-BE49-F238E27FC236}">
              <a16:creationId xmlns:a16="http://schemas.microsoft.com/office/drawing/2014/main" id="{00000000-0008-0000-0600-0000C1020000}"/>
            </a:ext>
          </a:extLst>
        </xdr:cNvPr>
        <xdr:cNvSpPr/>
      </xdr:nvSpPr>
      <xdr:spPr>
        <a:xfrm>
          <a:off x="12763500" y="16754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70083</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547111" y="16529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96723</xdr:rowOff>
    </xdr:from>
    <xdr:to>
      <xdr:col>85</xdr:col>
      <xdr:colOff>177800</xdr:colOff>
      <xdr:row>99</xdr:row>
      <xdr:rowOff>26873</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6268700" y="16898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11650</xdr:rowOff>
    </xdr:from>
    <xdr:ext cx="469744" cy="259045"/>
    <xdr:sp macro="" textlink="">
      <xdr:nvSpPr>
        <xdr:cNvPr id="713" name="積立金該当値テキスト">
          <a:extLst>
            <a:ext uri="{FF2B5EF4-FFF2-40B4-BE49-F238E27FC236}">
              <a16:creationId xmlns:a16="http://schemas.microsoft.com/office/drawing/2014/main" id="{00000000-0008-0000-0600-0000C9020000}"/>
            </a:ext>
          </a:extLst>
        </xdr:cNvPr>
        <xdr:cNvSpPr txBox="1"/>
      </xdr:nvSpPr>
      <xdr:spPr>
        <a:xfrm>
          <a:off x="16370300" y="16813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113742</xdr:rowOff>
    </xdr:from>
    <xdr:to>
      <xdr:col>81</xdr:col>
      <xdr:colOff>101600</xdr:colOff>
      <xdr:row>99</xdr:row>
      <xdr:rowOff>43892</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5430500" y="16915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35019</xdr:rowOff>
    </xdr:from>
    <xdr:ext cx="469744"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5246428" y="17008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30366</xdr:rowOff>
    </xdr:from>
    <xdr:to>
      <xdr:col>76</xdr:col>
      <xdr:colOff>165100</xdr:colOff>
      <xdr:row>95</xdr:row>
      <xdr:rowOff>131966</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4541500" y="16318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148493</xdr:rowOff>
    </xdr:from>
    <xdr:ext cx="534377"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4325111" y="16093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46571</xdr:rowOff>
    </xdr:from>
    <xdr:to>
      <xdr:col>72</xdr:col>
      <xdr:colOff>38100</xdr:colOff>
      <xdr:row>98</xdr:row>
      <xdr:rowOff>148171</xdr:rowOff>
    </xdr:to>
    <xdr:sp macro="" textlink="">
      <xdr:nvSpPr>
        <xdr:cNvPr id="718" name="楕円 717">
          <a:extLst>
            <a:ext uri="{FF2B5EF4-FFF2-40B4-BE49-F238E27FC236}">
              <a16:creationId xmlns:a16="http://schemas.microsoft.com/office/drawing/2014/main" id="{00000000-0008-0000-0600-0000CE020000}"/>
            </a:ext>
          </a:extLst>
        </xdr:cNvPr>
        <xdr:cNvSpPr/>
      </xdr:nvSpPr>
      <xdr:spPr>
        <a:xfrm>
          <a:off x="13652500" y="1684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139298</xdr:rowOff>
    </xdr:from>
    <xdr:ext cx="469744"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3468428" y="16941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137147</xdr:rowOff>
    </xdr:from>
    <xdr:to>
      <xdr:col>67</xdr:col>
      <xdr:colOff>101600</xdr:colOff>
      <xdr:row>99</xdr:row>
      <xdr:rowOff>67297</xdr:rowOff>
    </xdr:to>
    <xdr:sp macro="" textlink="">
      <xdr:nvSpPr>
        <xdr:cNvPr id="720" name="楕円 719">
          <a:extLst>
            <a:ext uri="{FF2B5EF4-FFF2-40B4-BE49-F238E27FC236}">
              <a16:creationId xmlns:a16="http://schemas.microsoft.com/office/drawing/2014/main" id="{00000000-0008-0000-0600-0000D0020000}"/>
            </a:ext>
          </a:extLst>
        </xdr:cNvPr>
        <xdr:cNvSpPr/>
      </xdr:nvSpPr>
      <xdr:spPr>
        <a:xfrm>
          <a:off x="12763500" y="16939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58424</xdr:rowOff>
    </xdr:from>
    <xdr:ext cx="469744"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2579428" y="17031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6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投資及び出資金グラフ枠">
          <a:extLst>
            <a:ext uri="{FF2B5EF4-FFF2-40B4-BE49-F238E27FC236}">
              <a16:creationId xmlns:a16="http://schemas.microsoft.com/office/drawing/2014/main" id="{00000000-0008-0000-06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99146</xdr:rowOff>
    </xdr:from>
    <xdr:to>
      <xdr:col>116</xdr:col>
      <xdr:colOff>62864</xdr:colOff>
      <xdr:row>38</xdr:row>
      <xdr:rowOff>139700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flipV="1">
          <a:off x="22159595" y="5585546"/>
          <a:ext cx="1269" cy="1069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4" name="投資及び出資金最小値テキスト">
          <a:extLst>
            <a:ext uri="{FF2B5EF4-FFF2-40B4-BE49-F238E27FC236}">
              <a16:creationId xmlns:a16="http://schemas.microsoft.com/office/drawing/2014/main" id="{00000000-0008-0000-0600-0000E8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45823</xdr:rowOff>
    </xdr:from>
    <xdr:ext cx="534377" cy="259045"/>
    <xdr:sp macro="" textlink="">
      <xdr:nvSpPr>
        <xdr:cNvPr id="746" name="投資及び出資金最大値テキスト">
          <a:extLst>
            <a:ext uri="{FF2B5EF4-FFF2-40B4-BE49-F238E27FC236}">
              <a16:creationId xmlns:a16="http://schemas.microsoft.com/office/drawing/2014/main" id="{00000000-0008-0000-0600-0000EA020000}"/>
            </a:ext>
          </a:extLst>
        </xdr:cNvPr>
        <xdr:cNvSpPr txBox="1"/>
      </xdr:nvSpPr>
      <xdr:spPr>
        <a:xfrm>
          <a:off x="22212300" y="5360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99146</xdr:rowOff>
    </xdr:from>
    <xdr:to>
      <xdr:col>116</xdr:col>
      <xdr:colOff>152400</xdr:colOff>
      <xdr:row>32</xdr:row>
      <xdr:rowOff>99146</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2072600" y="5585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105821</xdr:rowOff>
    </xdr:from>
    <xdr:to>
      <xdr:col>116</xdr:col>
      <xdr:colOff>63500</xdr:colOff>
      <xdr:row>38</xdr:row>
      <xdr:rowOff>111445</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flipV="1">
          <a:off x="21323300" y="6620921"/>
          <a:ext cx="838200" cy="5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129333</xdr:rowOff>
    </xdr:from>
    <xdr:ext cx="469744" cy="259045"/>
    <xdr:sp macro="" textlink="">
      <xdr:nvSpPr>
        <xdr:cNvPr id="749" name="投資及び出資金平均値テキスト">
          <a:extLst>
            <a:ext uri="{FF2B5EF4-FFF2-40B4-BE49-F238E27FC236}">
              <a16:creationId xmlns:a16="http://schemas.microsoft.com/office/drawing/2014/main" id="{00000000-0008-0000-0600-0000ED020000}"/>
            </a:ext>
          </a:extLst>
        </xdr:cNvPr>
        <xdr:cNvSpPr txBox="1"/>
      </xdr:nvSpPr>
      <xdr:spPr>
        <a:xfrm>
          <a:off x="22212300" y="63015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106456</xdr:rowOff>
    </xdr:from>
    <xdr:to>
      <xdr:col>116</xdr:col>
      <xdr:colOff>114300</xdr:colOff>
      <xdr:row>38</xdr:row>
      <xdr:rowOff>36606</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2110700" y="6450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111445</xdr:rowOff>
    </xdr:from>
    <xdr:to>
      <xdr:col>111</xdr:col>
      <xdr:colOff>177800</xdr:colOff>
      <xdr:row>38</xdr:row>
      <xdr:rowOff>129596</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flipV="1">
          <a:off x="20434300" y="6626545"/>
          <a:ext cx="889000" cy="1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98867</xdr:rowOff>
    </xdr:from>
    <xdr:to>
      <xdr:col>112</xdr:col>
      <xdr:colOff>38100</xdr:colOff>
      <xdr:row>38</xdr:row>
      <xdr:rowOff>29017</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21272500" y="6442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45544</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088428" y="6217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129596</xdr:rowOff>
    </xdr:from>
    <xdr:to>
      <xdr:col>107</xdr:col>
      <xdr:colOff>50800</xdr:colOff>
      <xdr:row>38</xdr:row>
      <xdr:rowOff>132614</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flipV="1">
          <a:off x="19545300" y="6644696"/>
          <a:ext cx="889000" cy="3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100879</xdr:rowOff>
    </xdr:from>
    <xdr:to>
      <xdr:col>107</xdr:col>
      <xdr:colOff>101600</xdr:colOff>
      <xdr:row>38</xdr:row>
      <xdr:rowOff>31029</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20383500" y="644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47556</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199428" y="6219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132614</xdr:rowOff>
    </xdr:from>
    <xdr:to>
      <xdr:col>102</xdr:col>
      <xdr:colOff>114300</xdr:colOff>
      <xdr:row>38</xdr:row>
      <xdr:rowOff>132797</xdr:rowOff>
    </xdr:to>
    <xdr:cxnSp macro="">
      <xdr:nvCxnSpPr>
        <xdr:cNvPr id="757" name="直線コネクタ 756">
          <a:extLst>
            <a:ext uri="{FF2B5EF4-FFF2-40B4-BE49-F238E27FC236}">
              <a16:creationId xmlns:a16="http://schemas.microsoft.com/office/drawing/2014/main" id="{00000000-0008-0000-0600-0000F5020000}"/>
            </a:ext>
          </a:extLst>
        </xdr:cNvPr>
        <xdr:cNvCxnSpPr/>
      </xdr:nvCxnSpPr>
      <xdr:spPr>
        <a:xfrm flipV="1">
          <a:off x="18656300" y="6647714"/>
          <a:ext cx="8890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97221</xdr:rowOff>
    </xdr:from>
    <xdr:to>
      <xdr:col>102</xdr:col>
      <xdr:colOff>165100</xdr:colOff>
      <xdr:row>38</xdr:row>
      <xdr:rowOff>27371</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9494500" y="644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43898</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10428" y="6216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92558</xdr:rowOff>
    </xdr:from>
    <xdr:to>
      <xdr:col>98</xdr:col>
      <xdr:colOff>38100</xdr:colOff>
      <xdr:row>38</xdr:row>
      <xdr:rowOff>22707</xdr:rowOff>
    </xdr:to>
    <xdr:sp macro="" textlink="">
      <xdr:nvSpPr>
        <xdr:cNvPr id="760" name="フローチャート: 判断 759">
          <a:extLst>
            <a:ext uri="{FF2B5EF4-FFF2-40B4-BE49-F238E27FC236}">
              <a16:creationId xmlns:a16="http://schemas.microsoft.com/office/drawing/2014/main" id="{00000000-0008-0000-0600-0000F8020000}"/>
            </a:ext>
          </a:extLst>
        </xdr:cNvPr>
        <xdr:cNvSpPr/>
      </xdr:nvSpPr>
      <xdr:spPr>
        <a:xfrm>
          <a:off x="18605500" y="64362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39235</xdr:rowOff>
    </xdr:from>
    <xdr:ext cx="469744"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421428" y="6211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55021</xdr:rowOff>
    </xdr:from>
    <xdr:to>
      <xdr:col>116</xdr:col>
      <xdr:colOff>114300</xdr:colOff>
      <xdr:row>38</xdr:row>
      <xdr:rowOff>156621</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2110700" y="6570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141398</xdr:rowOff>
    </xdr:from>
    <xdr:ext cx="378565" cy="259045"/>
    <xdr:sp macro="" textlink="">
      <xdr:nvSpPr>
        <xdr:cNvPr id="768" name="投資及び出資金該当値テキスト">
          <a:extLst>
            <a:ext uri="{FF2B5EF4-FFF2-40B4-BE49-F238E27FC236}">
              <a16:creationId xmlns:a16="http://schemas.microsoft.com/office/drawing/2014/main" id="{00000000-0008-0000-0600-000000030000}"/>
            </a:ext>
          </a:extLst>
        </xdr:cNvPr>
        <xdr:cNvSpPr txBox="1"/>
      </xdr:nvSpPr>
      <xdr:spPr>
        <a:xfrm>
          <a:off x="22212300" y="64850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60645</xdr:rowOff>
    </xdr:from>
    <xdr:to>
      <xdr:col>112</xdr:col>
      <xdr:colOff>38100</xdr:colOff>
      <xdr:row>38</xdr:row>
      <xdr:rowOff>162245</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1272500" y="6575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153372</xdr:rowOff>
    </xdr:from>
    <xdr:ext cx="378565"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1134017" y="66684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78796</xdr:rowOff>
    </xdr:from>
    <xdr:to>
      <xdr:col>107</xdr:col>
      <xdr:colOff>101600</xdr:colOff>
      <xdr:row>39</xdr:row>
      <xdr:rowOff>8946</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20383500" y="6593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73</xdr:rowOff>
    </xdr:from>
    <xdr:ext cx="378565"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20245017" y="66866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81814</xdr:rowOff>
    </xdr:from>
    <xdr:to>
      <xdr:col>102</xdr:col>
      <xdr:colOff>165100</xdr:colOff>
      <xdr:row>39</xdr:row>
      <xdr:rowOff>11964</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9494500" y="6596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3091</xdr:rowOff>
    </xdr:from>
    <xdr:ext cx="378565"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9356017" y="66896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81997</xdr:rowOff>
    </xdr:from>
    <xdr:to>
      <xdr:col>98</xdr:col>
      <xdr:colOff>38100</xdr:colOff>
      <xdr:row>39</xdr:row>
      <xdr:rowOff>12147</xdr:rowOff>
    </xdr:to>
    <xdr:sp macro="" textlink="">
      <xdr:nvSpPr>
        <xdr:cNvPr id="775" name="楕円 774">
          <a:extLst>
            <a:ext uri="{FF2B5EF4-FFF2-40B4-BE49-F238E27FC236}">
              <a16:creationId xmlns:a16="http://schemas.microsoft.com/office/drawing/2014/main" id="{00000000-0008-0000-0600-000007030000}"/>
            </a:ext>
          </a:extLst>
        </xdr:cNvPr>
        <xdr:cNvSpPr/>
      </xdr:nvSpPr>
      <xdr:spPr>
        <a:xfrm>
          <a:off x="18605500" y="6597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3274</xdr:rowOff>
    </xdr:from>
    <xdr:ext cx="378565"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467017" y="66898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貸付金グラフ枠">
          <a:extLst>
            <a:ext uri="{FF2B5EF4-FFF2-40B4-BE49-F238E27FC236}">
              <a16:creationId xmlns:a16="http://schemas.microsoft.com/office/drawing/2014/main" id="{00000000-0008-0000-06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114920</xdr:rowOff>
    </xdr:from>
    <xdr:to>
      <xdr:col>116</xdr:col>
      <xdr:colOff>62864</xdr:colOff>
      <xdr:row>58</xdr:row>
      <xdr:rowOff>139700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2159595" y="8858870"/>
          <a:ext cx="1269" cy="12249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9" name="貸付金最小値テキスト">
          <a:extLst>
            <a:ext uri="{FF2B5EF4-FFF2-40B4-BE49-F238E27FC236}">
              <a16:creationId xmlns:a16="http://schemas.microsoft.com/office/drawing/2014/main" id="{00000000-0008-0000-0600-00001F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61597</xdr:rowOff>
    </xdr:from>
    <xdr:ext cx="534377" cy="259045"/>
    <xdr:sp macro="" textlink="">
      <xdr:nvSpPr>
        <xdr:cNvPr id="801" name="貸付金最大値テキスト">
          <a:extLst>
            <a:ext uri="{FF2B5EF4-FFF2-40B4-BE49-F238E27FC236}">
              <a16:creationId xmlns:a16="http://schemas.microsoft.com/office/drawing/2014/main" id="{00000000-0008-0000-0600-000021030000}"/>
            </a:ext>
          </a:extLst>
        </xdr:cNvPr>
        <xdr:cNvSpPr txBox="1"/>
      </xdr:nvSpPr>
      <xdr:spPr>
        <a:xfrm>
          <a:off x="22212300" y="8634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114920</xdr:rowOff>
    </xdr:from>
    <xdr:to>
      <xdr:col>116</xdr:col>
      <xdr:colOff>152400</xdr:colOff>
      <xdr:row>51</xdr:row>
      <xdr:rowOff>114920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2072600" y="8858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139151</xdr:rowOff>
    </xdr:from>
    <xdr:to>
      <xdr:col>116</xdr:col>
      <xdr:colOff>63500</xdr:colOff>
      <xdr:row>58</xdr:row>
      <xdr:rowOff>139151</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1323300" y="1008325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99936</xdr:rowOff>
    </xdr:from>
    <xdr:ext cx="469744" cy="259045"/>
    <xdr:sp macro="" textlink="">
      <xdr:nvSpPr>
        <xdr:cNvPr id="804" name="貸付金平均値テキスト">
          <a:extLst>
            <a:ext uri="{FF2B5EF4-FFF2-40B4-BE49-F238E27FC236}">
              <a16:creationId xmlns:a16="http://schemas.microsoft.com/office/drawing/2014/main" id="{00000000-0008-0000-0600-000024030000}"/>
            </a:ext>
          </a:extLst>
        </xdr:cNvPr>
        <xdr:cNvSpPr txBox="1"/>
      </xdr:nvSpPr>
      <xdr:spPr>
        <a:xfrm>
          <a:off x="22212300" y="97011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77059</xdr:rowOff>
    </xdr:from>
    <xdr:to>
      <xdr:col>116</xdr:col>
      <xdr:colOff>114300</xdr:colOff>
      <xdr:row>58</xdr:row>
      <xdr:rowOff>7209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2110700" y="9849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139151</xdr:rowOff>
    </xdr:from>
    <xdr:to>
      <xdr:col>111</xdr:col>
      <xdr:colOff>177800</xdr:colOff>
      <xdr:row>58</xdr:row>
      <xdr:rowOff>139151</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20434300" y="1008325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54976</xdr:rowOff>
    </xdr:from>
    <xdr:to>
      <xdr:col>112</xdr:col>
      <xdr:colOff>38100</xdr:colOff>
      <xdr:row>57</xdr:row>
      <xdr:rowOff>156576</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21272500" y="9827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1653</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088428" y="9602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139151</xdr:rowOff>
    </xdr:from>
    <xdr:to>
      <xdr:col>107</xdr:col>
      <xdr:colOff>50800</xdr:colOff>
      <xdr:row>58</xdr:row>
      <xdr:rowOff>139151</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a:off x="19545300" y="1008325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57627</xdr:rowOff>
    </xdr:from>
    <xdr:to>
      <xdr:col>107</xdr:col>
      <xdr:colOff>101600</xdr:colOff>
      <xdr:row>57</xdr:row>
      <xdr:rowOff>159227</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0383500" y="983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4304</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199428" y="9605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139151</xdr:rowOff>
    </xdr:from>
    <xdr:to>
      <xdr:col>102</xdr:col>
      <xdr:colOff>114300</xdr:colOff>
      <xdr:row>58</xdr:row>
      <xdr:rowOff>139151</xdr:rowOff>
    </xdr:to>
    <xdr:cxnSp macro="">
      <xdr:nvCxnSpPr>
        <xdr:cNvPr id="812" name="直線コネクタ 811">
          <a:extLst>
            <a:ext uri="{FF2B5EF4-FFF2-40B4-BE49-F238E27FC236}">
              <a16:creationId xmlns:a16="http://schemas.microsoft.com/office/drawing/2014/main" id="{00000000-0008-0000-0600-00002C030000}"/>
            </a:ext>
          </a:extLst>
        </xdr:cNvPr>
        <xdr:cNvCxnSpPr/>
      </xdr:nvCxnSpPr>
      <xdr:spPr>
        <a:xfrm>
          <a:off x="18656300" y="1008325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54244</xdr:rowOff>
    </xdr:from>
    <xdr:to>
      <xdr:col>102</xdr:col>
      <xdr:colOff>165100</xdr:colOff>
      <xdr:row>57</xdr:row>
      <xdr:rowOff>155844</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9494500" y="982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921</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10428" y="9602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27361</xdr:rowOff>
    </xdr:from>
    <xdr:to>
      <xdr:col>98</xdr:col>
      <xdr:colOff>38100</xdr:colOff>
      <xdr:row>57</xdr:row>
      <xdr:rowOff>128961</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18605500" y="9800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145488</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21428" y="9575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88351</xdr:rowOff>
    </xdr:from>
    <xdr:to>
      <xdr:col>116</xdr:col>
      <xdr:colOff>114300</xdr:colOff>
      <xdr:row>59</xdr:row>
      <xdr:rowOff>18501</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2110700" y="10032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3278</xdr:rowOff>
    </xdr:from>
    <xdr:ext cx="313932" cy="259045"/>
    <xdr:sp macro="" textlink="">
      <xdr:nvSpPr>
        <xdr:cNvPr id="823" name="貸付金該当値テキスト">
          <a:extLst>
            <a:ext uri="{FF2B5EF4-FFF2-40B4-BE49-F238E27FC236}">
              <a16:creationId xmlns:a16="http://schemas.microsoft.com/office/drawing/2014/main" id="{00000000-0008-0000-0600-000037030000}"/>
            </a:ext>
          </a:extLst>
        </xdr:cNvPr>
        <xdr:cNvSpPr txBox="1"/>
      </xdr:nvSpPr>
      <xdr:spPr>
        <a:xfrm>
          <a:off x="22212300" y="994737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88351</xdr:rowOff>
    </xdr:from>
    <xdr:to>
      <xdr:col>112</xdr:col>
      <xdr:colOff>38100</xdr:colOff>
      <xdr:row>59</xdr:row>
      <xdr:rowOff>18501</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1272500" y="10032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9628</xdr:rowOff>
    </xdr:from>
    <xdr:ext cx="313932"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1166333" y="1012517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88351</xdr:rowOff>
    </xdr:from>
    <xdr:to>
      <xdr:col>107</xdr:col>
      <xdr:colOff>101600</xdr:colOff>
      <xdr:row>59</xdr:row>
      <xdr:rowOff>18501</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20383500" y="10032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9628</xdr:rowOff>
    </xdr:from>
    <xdr:ext cx="313932"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20277333" y="1012517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88351</xdr:rowOff>
    </xdr:from>
    <xdr:to>
      <xdr:col>102</xdr:col>
      <xdr:colOff>165100</xdr:colOff>
      <xdr:row>59</xdr:row>
      <xdr:rowOff>18501</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9494500" y="10032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9628</xdr:rowOff>
    </xdr:from>
    <xdr:ext cx="313932"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9388333" y="1012517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88351</xdr:rowOff>
    </xdr:from>
    <xdr:to>
      <xdr:col>98</xdr:col>
      <xdr:colOff>38100</xdr:colOff>
      <xdr:row>59</xdr:row>
      <xdr:rowOff>18501</xdr:rowOff>
    </xdr:to>
    <xdr:sp macro="" textlink="">
      <xdr:nvSpPr>
        <xdr:cNvPr id="830" name="楕円 829">
          <a:extLst>
            <a:ext uri="{FF2B5EF4-FFF2-40B4-BE49-F238E27FC236}">
              <a16:creationId xmlns:a16="http://schemas.microsoft.com/office/drawing/2014/main" id="{00000000-0008-0000-0600-00003E030000}"/>
            </a:ext>
          </a:extLst>
        </xdr:cNvPr>
        <xdr:cNvSpPr/>
      </xdr:nvSpPr>
      <xdr:spPr>
        <a:xfrm>
          <a:off x="18605500" y="10032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9628</xdr:rowOff>
    </xdr:from>
    <xdr:ext cx="313932"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499333" y="1012517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4255</xdr:rowOff>
    </xdr:from>
    <xdr:to>
      <xdr:col>116</xdr:col>
      <xdr:colOff>62864</xdr:colOff>
      <xdr:row>79</xdr:row>
      <xdr:rowOff>16050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2177205"/>
          <a:ext cx="1269" cy="1383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19877</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564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16050</xdr:rowOff>
    </xdr:from>
    <xdr:to>
      <xdr:col>116</xdr:col>
      <xdr:colOff>152400</xdr:colOff>
      <xdr:row>79</xdr:row>
      <xdr:rowOff>16050</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560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122382</xdr:rowOff>
    </xdr:from>
    <xdr:ext cx="534377"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1952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4255</xdr:rowOff>
    </xdr:from>
    <xdr:to>
      <xdr:col>116</xdr:col>
      <xdr:colOff>152400</xdr:colOff>
      <xdr:row>71</xdr:row>
      <xdr:rowOff>4255</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2177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113846</xdr:rowOff>
    </xdr:from>
    <xdr:to>
      <xdr:col>116</xdr:col>
      <xdr:colOff>63500</xdr:colOff>
      <xdr:row>77</xdr:row>
      <xdr:rowOff>135151</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1323300" y="13315496"/>
          <a:ext cx="838200" cy="21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17868</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28766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166441</xdr:rowOff>
    </xdr:from>
    <xdr:to>
      <xdr:col>116</xdr:col>
      <xdr:colOff>114300</xdr:colOff>
      <xdr:row>76</xdr:row>
      <xdr:rowOff>96591</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3025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135151</xdr:rowOff>
    </xdr:from>
    <xdr:to>
      <xdr:col>111</xdr:col>
      <xdr:colOff>177800</xdr:colOff>
      <xdr:row>77</xdr:row>
      <xdr:rowOff>171315</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0434300" y="13336801"/>
          <a:ext cx="889000" cy="36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19405</xdr:rowOff>
    </xdr:from>
    <xdr:to>
      <xdr:col>112</xdr:col>
      <xdr:colOff>38100</xdr:colOff>
      <xdr:row>76</xdr:row>
      <xdr:rowOff>121005</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3049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137533</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2824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157187</xdr:rowOff>
    </xdr:from>
    <xdr:to>
      <xdr:col>107</xdr:col>
      <xdr:colOff>50800</xdr:colOff>
      <xdr:row>77</xdr:row>
      <xdr:rowOff>171315</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19545300" y="13358837"/>
          <a:ext cx="889000" cy="14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51090</xdr:rowOff>
    </xdr:from>
    <xdr:to>
      <xdr:col>107</xdr:col>
      <xdr:colOff>101600</xdr:colOff>
      <xdr:row>76</xdr:row>
      <xdr:rowOff>152690</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169217</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856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157187</xdr:rowOff>
    </xdr:from>
    <xdr:to>
      <xdr:col>102</xdr:col>
      <xdr:colOff>114300</xdr:colOff>
      <xdr:row>77</xdr:row>
      <xdr:rowOff>162125</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8656300" y="13358837"/>
          <a:ext cx="889000" cy="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62497</xdr:rowOff>
    </xdr:from>
    <xdr:to>
      <xdr:col>102</xdr:col>
      <xdr:colOff>165100</xdr:colOff>
      <xdr:row>76</xdr:row>
      <xdr:rowOff>164097</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3092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9174</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2867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93495</xdr:rowOff>
    </xdr:from>
    <xdr:to>
      <xdr:col>98</xdr:col>
      <xdr:colOff>38100</xdr:colOff>
      <xdr:row>77</xdr:row>
      <xdr:rowOff>23645</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3123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40172</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2898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63046</xdr:rowOff>
    </xdr:from>
    <xdr:to>
      <xdr:col>116</xdr:col>
      <xdr:colOff>114300</xdr:colOff>
      <xdr:row>77</xdr:row>
      <xdr:rowOff>164646</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3264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41473</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3243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84351</xdr:rowOff>
    </xdr:from>
    <xdr:to>
      <xdr:col>112</xdr:col>
      <xdr:colOff>38100</xdr:colOff>
      <xdr:row>78</xdr:row>
      <xdr:rowOff>14501</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3286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5628</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3378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120515</xdr:rowOff>
    </xdr:from>
    <xdr:to>
      <xdr:col>107</xdr:col>
      <xdr:colOff>101600</xdr:colOff>
      <xdr:row>78</xdr:row>
      <xdr:rowOff>50665</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3322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41792</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3414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106387</xdr:rowOff>
    </xdr:from>
    <xdr:to>
      <xdr:col>102</xdr:col>
      <xdr:colOff>165100</xdr:colOff>
      <xdr:row>78</xdr:row>
      <xdr:rowOff>36537</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3308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27664</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3400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111325</xdr:rowOff>
    </xdr:from>
    <xdr:to>
      <xdr:col>98</xdr:col>
      <xdr:colOff>38100</xdr:colOff>
      <xdr:row>78</xdr:row>
      <xdr:rowOff>41475</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3312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32602</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3405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令和６年度において類似団体との平均と比べると、全体的に下回っている状況であり、人件費においては住民１人あたり約</a:t>
          </a:r>
          <a:r>
            <a:rPr kumimoji="1" lang="en-US" altLang="ja-JP" sz="1300">
              <a:latin typeface="ＭＳ Ｐゴシック" panose="020B0600070205080204" pitchFamily="50" charset="-128"/>
              <a:ea typeface="ＭＳ Ｐゴシック" panose="020B0600070205080204" pitchFamily="50" charset="-128"/>
            </a:rPr>
            <a:t>9,000</a:t>
          </a:r>
          <a:r>
            <a:rPr kumimoji="1" lang="ja-JP" altLang="en-US" sz="1300">
              <a:latin typeface="ＭＳ Ｐゴシック" panose="020B0600070205080204" pitchFamily="50" charset="-128"/>
              <a:ea typeface="ＭＳ Ｐゴシック" panose="020B0600070205080204" pitchFamily="50" charset="-128"/>
            </a:rPr>
            <a:t>円、補助費等においては住民１人あたり約</a:t>
          </a:r>
          <a:r>
            <a:rPr kumimoji="1" lang="en-US" altLang="ja-JP" sz="1300">
              <a:latin typeface="ＭＳ Ｐゴシック" panose="020B0600070205080204" pitchFamily="50" charset="-128"/>
              <a:ea typeface="ＭＳ Ｐゴシック" panose="020B0600070205080204" pitchFamily="50" charset="-128"/>
            </a:rPr>
            <a:t>22,000</a:t>
          </a:r>
          <a:r>
            <a:rPr kumimoji="1" lang="ja-JP" altLang="en-US" sz="1300">
              <a:latin typeface="ＭＳ Ｐゴシック" panose="020B0600070205080204" pitchFamily="50" charset="-128"/>
              <a:ea typeface="ＭＳ Ｐゴシック" panose="020B0600070205080204" pitchFamily="50" charset="-128"/>
            </a:rPr>
            <a:t>円下回る状況となっている。一方、扶助費においては、類似団体の平均を上回る状況であり、主な要因としては、利用者数の増による障害福祉や保育園等に係る経費の増や生活保護費の増などが挙げられる。普通建設事業においては、新庁舎整備（駐車場等の外構工事）、環境学習都市宣言記念公園と立入公園の整備、福祉保健センター大規模改修、北消防署出張所建替など様々な整備を行ったが、前年度の新庁舎整備（旧庁舎解体工事等）やよしみ乳児保育園の整備、旧環境センター解体工事などの大規模事業の終了に伴い、大幅な減によって類似団体の平均を下回った。積立金においては、公共施設整備基金や財政調整基金の積立額は昨年度より減となったものの、普通交付税の追加交付に伴い、減債基金を積立てたことにより、増となっている。</a:t>
          </a:r>
        </a:p>
        <a:p>
          <a:r>
            <a:rPr kumimoji="1" lang="ja-JP" altLang="en-US" sz="1300">
              <a:latin typeface="ＭＳ Ｐゴシック" panose="020B0600070205080204" pitchFamily="50" charset="-128"/>
              <a:ea typeface="ＭＳ Ｐゴシック" panose="020B0600070205080204" pitchFamily="50" charset="-128"/>
            </a:rPr>
            <a:t>　扶助費は保育にかかる法人保育園運営給付事業費や障害福祉サービス給付費の増加が今後も見込まれることや、物件費においても物価高騰による増等が予測されることから、その事業費に注視し、財政改革プログラムに基づき財政見通しをしっかり計画する中で、財政規律を堅持し事業を進め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85,881
84,644
55.73
38,007,168
37,108,151
631,176
20,118,560
34,946,231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18.0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37287</xdr:rowOff>
    </xdr:from>
    <xdr:to>
      <xdr:col>24</xdr:col>
      <xdr:colOff>62865</xdr:colOff>
      <xdr:row>38</xdr:row>
      <xdr:rowOff>15799</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352237"/>
          <a:ext cx="1270" cy="1178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19626</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34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15799</xdr:rowOff>
    </xdr:from>
    <xdr:to>
      <xdr:col>24</xdr:col>
      <xdr:colOff>152400</xdr:colOff>
      <xdr:row>38</xdr:row>
      <xdr:rowOff>15799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30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155414</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12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37287</xdr:rowOff>
    </xdr:from>
    <xdr:to>
      <xdr:col>24</xdr:col>
      <xdr:colOff>152400</xdr:colOff>
      <xdr:row>31</xdr:row>
      <xdr:rowOff>37287</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352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81636</xdr:rowOff>
    </xdr:from>
    <xdr:to>
      <xdr:col>24</xdr:col>
      <xdr:colOff>63500</xdr:colOff>
      <xdr:row>37</xdr:row>
      <xdr:rowOff>254</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6253836"/>
          <a:ext cx="838200" cy="90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19880</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849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168453</xdr:rowOff>
    </xdr:from>
    <xdr:to>
      <xdr:col>24</xdr:col>
      <xdr:colOff>114300</xdr:colOff>
      <xdr:row>35</xdr:row>
      <xdr:rowOff>98603</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97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254</xdr:rowOff>
    </xdr:from>
    <xdr:to>
      <xdr:col>19</xdr:col>
      <xdr:colOff>177800</xdr:colOff>
      <xdr:row>37</xdr:row>
      <xdr:rowOff>7112</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6343904"/>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47752</xdr:rowOff>
    </xdr:from>
    <xdr:to>
      <xdr:col>20</xdr:col>
      <xdr:colOff>38100</xdr:colOff>
      <xdr:row>35</xdr:row>
      <xdr:rowOff>149352</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48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165879</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823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7112</xdr:rowOff>
    </xdr:from>
    <xdr:to>
      <xdr:col>15</xdr:col>
      <xdr:colOff>50800</xdr:colOff>
      <xdr:row>37</xdr:row>
      <xdr:rowOff>15342</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6350762"/>
          <a:ext cx="889000" cy="8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58725</xdr:rowOff>
    </xdr:from>
    <xdr:to>
      <xdr:col>15</xdr:col>
      <xdr:colOff>101600</xdr:colOff>
      <xdr:row>35</xdr:row>
      <xdr:rowOff>160325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5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5402</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834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4826</xdr:rowOff>
    </xdr:from>
    <xdr:to>
      <xdr:col>10</xdr:col>
      <xdr:colOff>114300</xdr:colOff>
      <xdr:row>37</xdr:row>
      <xdr:rowOff>15342</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6348476"/>
          <a:ext cx="889000" cy="10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67869</xdr:rowOff>
    </xdr:from>
    <xdr:to>
      <xdr:col>10</xdr:col>
      <xdr:colOff>165100</xdr:colOff>
      <xdr:row>35</xdr:row>
      <xdr:rowOff>169469</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6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14546</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843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75641</xdr:rowOff>
    </xdr:from>
    <xdr:to>
      <xdr:col>6</xdr:col>
      <xdr:colOff>38100</xdr:colOff>
      <xdr:row>36</xdr:row>
      <xdr:rowOff>5791</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7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22318</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851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30836</xdr:rowOff>
    </xdr:from>
    <xdr:to>
      <xdr:col>24</xdr:col>
      <xdr:colOff>114300</xdr:colOff>
      <xdr:row>36</xdr:row>
      <xdr:rowOff>132436</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203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9263</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6181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120904</xdr:rowOff>
    </xdr:from>
    <xdr:to>
      <xdr:col>20</xdr:col>
      <xdr:colOff>38100</xdr:colOff>
      <xdr:row>37</xdr:row>
      <xdr:rowOff>51054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29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42181</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6385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127762</xdr:rowOff>
    </xdr:from>
    <xdr:to>
      <xdr:col>15</xdr:col>
      <xdr:colOff>101600</xdr:colOff>
      <xdr:row>37</xdr:row>
      <xdr:rowOff>57912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299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49039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6392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135992</xdr:rowOff>
    </xdr:from>
    <xdr:to>
      <xdr:col>10</xdr:col>
      <xdr:colOff>165100</xdr:colOff>
      <xdr:row>37</xdr:row>
      <xdr:rowOff>66142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30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57269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6400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125476</xdr:rowOff>
    </xdr:from>
    <xdr:to>
      <xdr:col>6</xdr:col>
      <xdr:colOff>38100</xdr:colOff>
      <xdr:row>37</xdr:row>
      <xdr:rowOff>55626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297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46753</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390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138054</xdr:rowOff>
    </xdr:from>
    <xdr:to>
      <xdr:col>24</xdr:col>
      <xdr:colOff>62865</xdr:colOff>
      <xdr:row>57</xdr:row>
      <xdr:rowOff>105250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710554"/>
          <a:ext cx="1270" cy="11673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109077</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881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105250</xdr:rowOff>
    </xdr:from>
    <xdr:to>
      <xdr:col>24</xdr:col>
      <xdr:colOff>152400</xdr:colOff>
      <xdr:row>57</xdr:row>
      <xdr:rowOff>105250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87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84731</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485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190,216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138054</xdr:rowOff>
    </xdr:from>
    <xdr:to>
      <xdr:col>24</xdr:col>
      <xdr:colOff>152400</xdr:colOff>
      <xdr:row>50</xdr:row>
      <xdr:rowOff>138054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710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18207</xdr:rowOff>
    </xdr:from>
    <xdr:to>
      <xdr:col>24</xdr:col>
      <xdr:colOff>63500</xdr:colOff>
      <xdr:row>56</xdr:row>
      <xdr:rowOff>136439</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9619407"/>
          <a:ext cx="838200" cy="118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91446</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3497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68569</xdr:rowOff>
    </xdr:from>
    <xdr:to>
      <xdr:col>24</xdr:col>
      <xdr:colOff>114300</xdr:colOff>
      <xdr:row>55</xdr:row>
      <xdr:rowOff>170169</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498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7303</xdr:rowOff>
    </xdr:from>
    <xdr:to>
      <xdr:col>19</xdr:col>
      <xdr:colOff>177800</xdr:colOff>
      <xdr:row>56</xdr:row>
      <xdr:rowOff>18207</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094153"/>
          <a:ext cx="889000" cy="525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120401</xdr:rowOff>
    </xdr:from>
    <xdr:to>
      <xdr:col>20</xdr:col>
      <xdr:colOff>38100</xdr:colOff>
      <xdr:row>56</xdr:row>
      <xdr:rowOff>50551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550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67078</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325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7303</xdr:rowOff>
    </xdr:from>
    <xdr:to>
      <xdr:col>15</xdr:col>
      <xdr:colOff>50800</xdr:colOff>
      <xdr:row>57</xdr:row>
      <xdr:rowOff>31504</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019300" y="9094153"/>
          <a:ext cx="889000" cy="710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113223</xdr:rowOff>
    </xdr:from>
    <xdr:to>
      <xdr:col>15</xdr:col>
      <xdr:colOff>101600</xdr:colOff>
      <xdr:row>56</xdr:row>
      <xdr:rowOff>43373</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54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34500</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635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52085</xdr:rowOff>
    </xdr:from>
    <xdr:to>
      <xdr:col>10</xdr:col>
      <xdr:colOff>114300</xdr:colOff>
      <xdr:row>57</xdr:row>
      <xdr:rowOff>31504</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138935"/>
          <a:ext cx="889000" cy="665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124661</xdr:rowOff>
    </xdr:from>
    <xdr:to>
      <xdr:col>10</xdr:col>
      <xdr:colOff>165100</xdr:colOff>
      <xdr:row>56</xdr:row>
      <xdr:rowOff>54811</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554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71338</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52111" y="9329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90637</xdr:rowOff>
    </xdr:from>
    <xdr:to>
      <xdr:col>6</xdr:col>
      <xdr:colOff>38100</xdr:colOff>
      <xdr:row>52</xdr:row>
      <xdr:rowOff>20787</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883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50</xdr:row>
      <xdr:rowOff>37314</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8609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85639</xdr:rowOff>
    </xdr:from>
    <xdr:to>
      <xdr:col>24</xdr:col>
      <xdr:colOff>114300</xdr:colOff>
      <xdr:row>57</xdr:row>
      <xdr:rowOff>15789</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686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64066</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665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138857</xdr:rowOff>
    </xdr:from>
    <xdr:to>
      <xdr:col>20</xdr:col>
      <xdr:colOff>38100</xdr:colOff>
      <xdr:row>56</xdr:row>
      <xdr:rowOff>69007</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568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60134</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661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127953</xdr:rowOff>
    </xdr:from>
    <xdr:to>
      <xdr:col>15</xdr:col>
      <xdr:colOff>101600</xdr:colOff>
      <xdr:row>53</xdr:row>
      <xdr:rowOff>58103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043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51</xdr:row>
      <xdr:rowOff>74630</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08795" y="8818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152154</xdr:rowOff>
    </xdr:from>
    <xdr:to>
      <xdr:col>10</xdr:col>
      <xdr:colOff>165100</xdr:colOff>
      <xdr:row>57</xdr:row>
      <xdr:rowOff>82304</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753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73431</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846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1285</xdr:rowOff>
    </xdr:from>
    <xdr:to>
      <xdr:col>6</xdr:col>
      <xdr:colOff>38100</xdr:colOff>
      <xdr:row>53</xdr:row>
      <xdr:rowOff>102885</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08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94012</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9180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153188</xdr:rowOff>
    </xdr:from>
    <xdr:to>
      <xdr:col>24</xdr:col>
      <xdr:colOff>62865</xdr:colOff>
      <xdr:row>78</xdr:row>
      <xdr:rowOff>76116</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54688"/>
          <a:ext cx="1270" cy="12945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79943</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53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76116</xdr:rowOff>
    </xdr:from>
    <xdr:to>
      <xdr:col>24</xdr:col>
      <xdr:colOff>152400</xdr:colOff>
      <xdr:row>78</xdr:row>
      <xdr:rowOff>76116</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49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99865</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29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256,761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153188</xdr:rowOff>
    </xdr:from>
    <xdr:to>
      <xdr:col>24</xdr:col>
      <xdr:colOff>152400</xdr:colOff>
      <xdr:row>70</xdr:row>
      <xdr:rowOff>153188</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54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106422</xdr:rowOff>
    </xdr:from>
    <xdr:to>
      <xdr:col>24</xdr:col>
      <xdr:colOff>63500</xdr:colOff>
      <xdr:row>76</xdr:row>
      <xdr:rowOff>150944</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965172"/>
          <a:ext cx="838200" cy="215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165368</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6812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142491</xdr:rowOff>
    </xdr:from>
    <xdr:to>
      <xdr:col>24</xdr:col>
      <xdr:colOff>114300</xdr:colOff>
      <xdr:row>75</xdr:row>
      <xdr:rowOff>72641</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829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150944</xdr:rowOff>
    </xdr:from>
    <xdr:to>
      <xdr:col>19</xdr:col>
      <xdr:colOff>177800</xdr:colOff>
      <xdr:row>77</xdr:row>
      <xdr:rowOff>98923</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181144"/>
          <a:ext cx="889000" cy="119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104184</xdr:rowOff>
    </xdr:from>
    <xdr:to>
      <xdr:col>20</xdr:col>
      <xdr:colOff>38100</xdr:colOff>
      <xdr:row>76</xdr:row>
      <xdr:rowOff>34333</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296293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50861</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738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94785</xdr:rowOff>
    </xdr:from>
    <xdr:to>
      <xdr:col>15</xdr:col>
      <xdr:colOff>50800</xdr:colOff>
      <xdr:row>77</xdr:row>
      <xdr:rowOff>98923</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3124985"/>
          <a:ext cx="889000" cy="175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44258</xdr:rowOff>
    </xdr:from>
    <xdr:to>
      <xdr:col>15</xdr:col>
      <xdr:colOff>101600</xdr:colOff>
      <xdr:row>76</xdr:row>
      <xdr:rowOff>145858</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07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162385</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2849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94785</xdr:rowOff>
    </xdr:from>
    <xdr:to>
      <xdr:col>10</xdr:col>
      <xdr:colOff>114300</xdr:colOff>
      <xdr:row>78</xdr:row>
      <xdr:rowOff>68616</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124985"/>
          <a:ext cx="889000" cy="316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124801</xdr:rowOff>
    </xdr:from>
    <xdr:to>
      <xdr:col>10</xdr:col>
      <xdr:colOff>165100</xdr:colOff>
      <xdr:row>76</xdr:row>
      <xdr:rowOff>54952</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298355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71478</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2758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60520</xdr:rowOff>
    </xdr:from>
    <xdr:to>
      <xdr:col>6</xdr:col>
      <xdr:colOff>38100</xdr:colOff>
      <xdr:row>77</xdr:row>
      <xdr:rowOff>162120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262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7197</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037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55622</xdr:rowOff>
    </xdr:from>
    <xdr:to>
      <xdr:col>24</xdr:col>
      <xdr:colOff>114300</xdr:colOff>
      <xdr:row>75</xdr:row>
      <xdr:rowOff>157221</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91437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34049</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8927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100144</xdr:rowOff>
    </xdr:from>
    <xdr:to>
      <xdr:col>20</xdr:col>
      <xdr:colOff>38100</xdr:colOff>
      <xdr:row>77</xdr:row>
      <xdr:rowOff>30294</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130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21421</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223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48123</xdr:rowOff>
    </xdr:from>
    <xdr:to>
      <xdr:col>15</xdr:col>
      <xdr:colOff>101600</xdr:colOff>
      <xdr:row>77</xdr:row>
      <xdr:rowOff>149723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249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140850</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342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43985</xdr:rowOff>
    </xdr:from>
    <xdr:to>
      <xdr:col>10</xdr:col>
      <xdr:colOff>165100</xdr:colOff>
      <xdr:row>76</xdr:row>
      <xdr:rowOff>145585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074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136712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166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17816</xdr:rowOff>
    </xdr:from>
    <xdr:to>
      <xdr:col>6</xdr:col>
      <xdr:colOff>38100</xdr:colOff>
      <xdr:row>78</xdr:row>
      <xdr:rowOff>119416</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390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110543</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4836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92</xdr:row>
      <xdr:rowOff>2132</xdr:rowOff>
    </xdr:from>
    <xdr:to>
      <xdr:col>24</xdr:col>
      <xdr:colOff>62865</xdr:colOff>
      <xdr:row>99</xdr:row>
      <xdr:rowOff>11782</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775532"/>
          <a:ext cx="1270" cy="1209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15609</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989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11782</xdr:rowOff>
    </xdr:from>
    <xdr:to>
      <xdr:col>24</xdr:col>
      <xdr:colOff>152400</xdr:colOff>
      <xdr:row>99</xdr:row>
      <xdr:rowOff>11782</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985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120259</xdr:rowOff>
    </xdr:from>
    <xdr:ext cx="534377"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550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99,425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92</xdr:row>
      <xdr:rowOff>2132</xdr:rowOff>
    </xdr:from>
    <xdr:to>
      <xdr:col>24</xdr:col>
      <xdr:colOff>152400</xdr:colOff>
      <xdr:row>92</xdr:row>
      <xdr:rowOff>2132</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775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73161</xdr:rowOff>
    </xdr:from>
    <xdr:to>
      <xdr:col>24</xdr:col>
      <xdr:colOff>63500</xdr:colOff>
      <xdr:row>97</xdr:row>
      <xdr:rowOff>96348</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3797300" y="16703811"/>
          <a:ext cx="838200" cy="23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20386</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4795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168959</xdr:rowOff>
    </xdr:from>
    <xdr:to>
      <xdr:col>24</xdr:col>
      <xdr:colOff>114300</xdr:colOff>
      <xdr:row>97</xdr:row>
      <xdr:rowOff>99109</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628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89554</xdr:rowOff>
    </xdr:from>
    <xdr:to>
      <xdr:col>19</xdr:col>
      <xdr:colOff>177800</xdr:colOff>
      <xdr:row>97</xdr:row>
      <xdr:rowOff>96348</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908300" y="16720204"/>
          <a:ext cx="889000" cy="6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165971</xdr:rowOff>
    </xdr:from>
    <xdr:to>
      <xdr:col>20</xdr:col>
      <xdr:colOff>38100</xdr:colOff>
      <xdr:row>97</xdr:row>
      <xdr:rowOff>96121</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625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112648</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400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96675</xdr:rowOff>
    </xdr:from>
    <xdr:to>
      <xdr:col>15</xdr:col>
      <xdr:colOff>50800</xdr:colOff>
      <xdr:row>97</xdr:row>
      <xdr:rowOff>89554</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a:off x="2019300" y="16555875"/>
          <a:ext cx="889000" cy="164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110306</xdr:rowOff>
    </xdr:from>
    <xdr:to>
      <xdr:col>15</xdr:col>
      <xdr:colOff>101600</xdr:colOff>
      <xdr:row>97</xdr:row>
      <xdr:rowOff>40456</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569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56983</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344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89</xdr:row>
      <xdr:rowOff>132924</xdr:rowOff>
    </xdr:from>
    <xdr:to>
      <xdr:col>10</xdr:col>
      <xdr:colOff>114300</xdr:colOff>
      <xdr:row>96</xdr:row>
      <xdr:rowOff>96675</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a:off x="1130300" y="15391974"/>
          <a:ext cx="889000" cy="1163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94664</xdr:rowOff>
    </xdr:from>
    <xdr:to>
      <xdr:col>10</xdr:col>
      <xdr:colOff>165100</xdr:colOff>
      <xdr:row>97</xdr:row>
      <xdr:rowOff>24814</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553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15941</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646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7437</xdr:rowOff>
    </xdr:from>
    <xdr:to>
      <xdr:col>6</xdr:col>
      <xdr:colOff>38100</xdr:colOff>
      <xdr:row>97</xdr:row>
      <xdr:rowOff>109037</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638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100164</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730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22361</xdr:rowOff>
    </xdr:from>
    <xdr:to>
      <xdr:col>24</xdr:col>
      <xdr:colOff>114300</xdr:colOff>
      <xdr:row>97</xdr:row>
      <xdr:rowOff>123961</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653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788</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631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45548</xdr:rowOff>
    </xdr:from>
    <xdr:to>
      <xdr:col>20</xdr:col>
      <xdr:colOff>38100</xdr:colOff>
      <xdr:row>97</xdr:row>
      <xdr:rowOff>147148</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676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138275</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768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38754</xdr:rowOff>
    </xdr:from>
    <xdr:to>
      <xdr:col>15</xdr:col>
      <xdr:colOff>101600</xdr:colOff>
      <xdr:row>97</xdr:row>
      <xdr:rowOff>140354</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669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131481</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762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45875</xdr:rowOff>
    </xdr:from>
    <xdr:to>
      <xdr:col>10</xdr:col>
      <xdr:colOff>165100</xdr:colOff>
      <xdr:row>96</xdr:row>
      <xdr:rowOff>147475</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505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164002</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280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89</xdr:row>
      <xdr:rowOff>82124</xdr:rowOff>
    </xdr:from>
    <xdr:to>
      <xdr:col>6</xdr:col>
      <xdr:colOff>38100</xdr:colOff>
      <xdr:row>90</xdr:row>
      <xdr:rowOff>12274</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5341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88</xdr:row>
      <xdr:rowOff>28801</xdr:rowOff>
    </xdr:from>
    <xdr:ext cx="599010"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30795" y="15116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21970</xdr:rowOff>
    </xdr:from>
    <xdr:ext cx="53129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72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55118</xdr:rowOff>
    </xdr:from>
    <xdr:to>
      <xdr:col>54</xdr:col>
      <xdr:colOff>189865</xdr:colOff>
      <xdr:row>39</xdr:row>
      <xdr:rowOff>98878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198618"/>
          <a:ext cx="1270" cy="1586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1795</xdr:rowOff>
    </xdr:from>
    <xdr:ext cx="534377"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4973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14,577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55118</xdr:rowOff>
    </xdr:from>
    <xdr:to>
      <xdr:col>55</xdr:col>
      <xdr:colOff>88900</xdr:colOff>
      <xdr:row>30</xdr:row>
      <xdr:rowOff>55118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198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32693</xdr:rowOff>
    </xdr:from>
    <xdr:to>
      <xdr:col>55</xdr:col>
      <xdr:colOff>0</xdr:colOff>
      <xdr:row>39</xdr:row>
      <xdr:rowOff>30190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9639300" y="6376343"/>
          <a:ext cx="838200" cy="340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119397</xdr:rowOff>
    </xdr:from>
    <xdr:ext cx="469744"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4630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96520</xdr:rowOff>
    </xdr:from>
    <xdr:to>
      <xdr:col>55</xdr:col>
      <xdr:colOff>50800</xdr:colOff>
      <xdr:row>39</xdr:row>
      <xdr:rowOff>26670</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611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32693</xdr:rowOff>
    </xdr:from>
    <xdr:to>
      <xdr:col>50</xdr:col>
      <xdr:colOff>114300</xdr:colOff>
      <xdr:row>38</xdr:row>
      <xdr:rowOff>136326</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8750300" y="6376343"/>
          <a:ext cx="889000" cy="275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84328</xdr:rowOff>
    </xdr:from>
    <xdr:to>
      <xdr:col>50</xdr:col>
      <xdr:colOff>165100</xdr:colOff>
      <xdr:row>39</xdr:row>
      <xdr:rowOff>14478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59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39</xdr:row>
      <xdr:rowOff>5605</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04428" y="6692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68943</xdr:rowOff>
    </xdr:from>
    <xdr:to>
      <xdr:col>45</xdr:col>
      <xdr:colOff>177800</xdr:colOff>
      <xdr:row>38</xdr:row>
      <xdr:rowOff>136326</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7861300" y="6412593"/>
          <a:ext cx="889000" cy="238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86070</xdr:rowOff>
    </xdr:from>
    <xdr:to>
      <xdr:col>46</xdr:col>
      <xdr:colOff>38100</xdr:colOff>
      <xdr:row>39</xdr:row>
      <xdr:rowOff>16220</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60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39</xdr:row>
      <xdr:rowOff>7347</xdr:rowOff>
    </xdr:from>
    <xdr:ext cx="469744"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15428" y="6693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68943</xdr:rowOff>
    </xdr:from>
    <xdr:to>
      <xdr:col>41</xdr:col>
      <xdr:colOff>50800</xdr:colOff>
      <xdr:row>39</xdr:row>
      <xdr:rowOff>42055</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flipV="1">
          <a:off x="6972300" y="6412593"/>
          <a:ext cx="889000" cy="31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84546</xdr:rowOff>
    </xdr:from>
    <xdr:to>
      <xdr:col>41</xdr:col>
      <xdr:colOff>101600</xdr:colOff>
      <xdr:row>39</xdr:row>
      <xdr:rowOff>14696</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599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39</xdr:row>
      <xdr:rowOff>5823</xdr:rowOff>
    </xdr:from>
    <xdr:ext cx="469744"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26428" y="6692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84981</xdr:rowOff>
    </xdr:from>
    <xdr:to>
      <xdr:col>36</xdr:col>
      <xdr:colOff>165100</xdr:colOff>
      <xdr:row>39</xdr:row>
      <xdr:rowOff>15131</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600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31658</xdr:rowOff>
    </xdr:from>
    <xdr:ext cx="469744"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37428" y="6375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150840</xdr:rowOff>
    </xdr:from>
    <xdr:to>
      <xdr:col>55</xdr:col>
      <xdr:colOff>50800</xdr:colOff>
      <xdr:row>39</xdr:row>
      <xdr:rowOff>80990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66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74947</xdr:rowOff>
    </xdr:from>
    <xdr:ext cx="378565"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5900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153343</xdr:rowOff>
    </xdr:from>
    <xdr:to>
      <xdr:col>50</xdr:col>
      <xdr:colOff>165100</xdr:colOff>
      <xdr:row>37</xdr:row>
      <xdr:rowOff>83493</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325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100020</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04428" y="6100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85526</xdr:rowOff>
    </xdr:from>
    <xdr:to>
      <xdr:col>46</xdr:col>
      <xdr:colOff>38100</xdr:colOff>
      <xdr:row>39</xdr:row>
      <xdr:rowOff>15676</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600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32202</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15428" y="6375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18143</xdr:rowOff>
    </xdr:from>
    <xdr:to>
      <xdr:col>41</xdr:col>
      <xdr:colOff>101600</xdr:colOff>
      <xdr:row>37</xdr:row>
      <xdr:rowOff>119743</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361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136270</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26428" y="6137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162705</xdr:rowOff>
    </xdr:from>
    <xdr:to>
      <xdr:col>36</xdr:col>
      <xdr:colOff>165100</xdr:colOff>
      <xdr:row>39</xdr:row>
      <xdr:rowOff>92855</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67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83982</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83017" y="67705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農林水産業費グラフ枠">
          <a:extLst>
            <a:ext uri="{FF2B5EF4-FFF2-40B4-BE49-F238E27FC236}">
              <a16:creationId xmlns:a16="http://schemas.microsoft.com/office/drawing/2014/main" id="{00000000-0008-0000-07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3237</xdr:rowOff>
    </xdr:from>
    <xdr:to>
      <xdr:col>54</xdr:col>
      <xdr:colOff>189865</xdr:colOff>
      <xdr:row>59</xdr:row>
      <xdr:rowOff>80689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10475595" y="8747187"/>
          <a:ext cx="1270" cy="14490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84516</xdr:rowOff>
    </xdr:from>
    <xdr:ext cx="469744" cy="259045"/>
    <xdr:sp macro="" textlink="">
      <xdr:nvSpPr>
        <xdr:cNvPr id="350" name="農林水産業費最小値テキスト">
          <a:extLst>
            <a:ext uri="{FF2B5EF4-FFF2-40B4-BE49-F238E27FC236}">
              <a16:creationId xmlns:a16="http://schemas.microsoft.com/office/drawing/2014/main" id="{00000000-0008-0000-0700-00005E010000}"/>
            </a:ext>
          </a:extLst>
        </xdr:cNvPr>
        <xdr:cNvSpPr txBox="1"/>
      </xdr:nvSpPr>
      <xdr:spPr>
        <a:xfrm>
          <a:off x="10528300" y="1020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80689</xdr:rowOff>
    </xdr:from>
    <xdr:to>
      <xdr:col>55</xdr:col>
      <xdr:colOff>88900</xdr:colOff>
      <xdr:row>59</xdr:row>
      <xdr:rowOff>80689</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10196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121364</xdr:rowOff>
    </xdr:from>
    <xdr:ext cx="599010" cy="259045"/>
    <xdr:sp macro="" textlink="">
      <xdr:nvSpPr>
        <xdr:cNvPr id="352" name="農林水産業費最大値テキスト">
          <a:extLst>
            <a:ext uri="{FF2B5EF4-FFF2-40B4-BE49-F238E27FC236}">
              <a16:creationId xmlns:a16="http://schemas.microsoft.com/office/drawing/2014/main" id="{00000000-0008-0000-0700-000060010000}"/>
            </a:ext>
          </a:extLst>
        </xdr:cNvPr>
        <xdr:cNvSpPr txBox="1"/>
      </xdr:nvSpPr>
      <xdr:spPr>
        <a:xfrm>
          <a:off x="10528300" y="8522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134,786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3237</xdr:rowOff>
    </xdr:from>
    <xdr:to>
      <xdr:col>55</xdr:col>
      <xdr:colOff>88900</xdr:colOff>
      <xdr:row>51</xdr:row>
      <xdr:rowOff>3237</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10388600" y="874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39345</xdr:rowOff>
    </xdr:from>
    <xdr:to>
      <xdr:col>55</xdr:col>
      <xdr:colOff>0</xdr:colOff>
      <xdr:row>59</xdr:row>
      <xdr:rowOff>48728</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9639300" y="10154895"/>
          <a:ext cx="838200" cy="9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84301</xdr:rowOff>
    </xdr:from>
    <xdr:ext cx="534377" cy="259045"/>
    <xdr:sp macro="" textlink="">
      <xdr:nvSpPr>
        <xdr:cNvPr id="355" name="農林水産業費平均値テキスト">
          <a:extLst>
            <a:ext uri="{FF2B5EF4-FFF2-40B4-BE49-F238E27FC236}">
              <a16:creationId xmlns:a16="http://schemas.microsoft.com/office/drawing/2014/main" id="{00000000-0008-0000-0700-000063010000}"/>
            </a:ext>
          </a:extLst>
        </xdr:cNvPr>
        <xdr:cNvSpPr txBox="1"/>
      </xdr:nvSpPr>
      <xdr:spPr>
        <a:xfrm>
          <a:off x="10528300" y="98569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61424</xdr:rowOff>
    </xdr:from>
    <xdr:to>
      <xdr:col>55</xdr:col>
      <xdr:colOff>50800</xdr:colOff>
      <xdr:row>58</xdr:row>
      <xdr:rowOff>163024</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10426700" y="10005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39345</xdr:rowOff>
    </xdr:from>
    <xdr:to>
      <xdr:col>50</xdr:col>
      <xdr:colOff>114300</xdr:colOff>
      <xdr:row>59</xdr:row>
      <xdr:rowOff>48314</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8750300" y="10154895"/>
          <a:ext cx="889000" cy="8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65050</xdr:rowOff>
    </xdr:from>
    <xdr:to>
      <xdr:col>50</xdr:col>
      <xdr:colOff>165100</xdr:colOff>
      <xdr:row>58</xdr:row>
      <xdr:rowOff>166650</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9588500" y="100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11727</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372111" y="9784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12250</xdr:rowOff>
    </xdr:from>
    <xdr:to>
      <xdr:col>45</xdr:col>
      <xdr:colOff>177800</xdr:colOff>
      <xdr:row>59</xdr:row>
      <xdr:rowOff>48314</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a:off x="7861300" y="10127800"/>
          <a:ext cx="889000" cy="36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60456</xdr:rowOff>
    </xdr:from>
    <xdr:to>
      <xdr:col>46</xdr:col>
      <xdr:colOff>38100</xdr:colOff>
      <xdr:row>58</xdr:row>
      <xdr:rowOff>162056</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8699500" y="10004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7133</xdr:rowOff>
    </xdr:from>
    <xdr:ext cx="534377"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483111" y="9779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12250</xdr:rowOff>
    </xdr:from>
    <xdr:to>
      <xdr:col>41</xdr:col>
      <xdr:colOff>50800</xdr:colOff>
      <xdr:row>59</xdr:row>
      <xdr:rowOff>29493</xdr:rowOff>
    </xdr:to>
    <xdr:cxnSp macro="">
      <xdr:nvCxnSpPr>
        <xdr:cNvPr id="363" name="直線コネクタ 362">
          <a:extLst>
            <a:ext uri="{FF2B5EF4-FFF2-40B4-BE49-F238E27FC236}">
              <a16:creationId xmlns:a16="http://schemas.microsoft.com/office/drawing/2014/main" id="{00000000-0008-0000-0700-00006B010000}"/>
            </a:ext>
          </a:extLst>
        </xdr:cNvPr>
        <xdr:cNvCxnSpPr/>
      </xdr:nvCxnSpPr>
      <xdr:spPr>
        <a:xfrm flipV="1">
          <a:off x="6972300" y="10127800"/>
          <a:ext cx="889000" cy="17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65430</xdr:rowOff>
    </xdr:from>
    <xdr:to>
      <xdr:col>41</xdr:col>
      <xdr:colOff>101600</xdr:colOff>
      <xdr:row>58</xdr:row>
      <xdr:rowOff>167030</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7810500" y="1000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12107</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594111" y="9784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81106</xdr:rowOff>
    </xdr:from>
    <xdr:to>
      <xdr:col>36</xdr:col>
      <xdr:colOff>165100</xdr:colOff>
      <xdr:row>59</xdr:row>
      <xdr:rowOff>11256</xdr:rowOff>
    </xdr:to>
    <xdr:sp macro="" textlink="">
      <xdr:nvSpPr>
        <xdr:cNvPr id="366" name="フローチャート: 判断 365">
          <a:extLst>
            <a:ext uri="{FF2B5EF4-FFF2-40B4-BE49-F238E27FC236}">
              <a16:creationId xmlns:a16="http://schemas.microsoft.com/office/drawing/2014/main" id="{00000000-0008-0000-0700-00006E010000}"/>
            </a:ext>
          </a:extLst>
        </xdr:cNvPr>
        <xdr:cNvSpPr/>
      </xdr:nvSpPr>
      <xdr:spPr>
        <a:xfrm>
          <a:off x="6921500" y="1002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27783</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05111" y="9800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169378</xdr:rowOff>
    </xdr:from>
    <xdr:to>
      <xdr:col>55</xdr:col>
      <xdr:colOff>50800</xdr:colOff>
      <xdr:row>59</xdr:row>
      <xdr:rowOff>99528</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10426700" y="10113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84305</xdr:rowOff>
    </xdr:from>
    <xdr:ext cx="469744" cy="259045"/>
    <xdr:sp macro="" textlink="">
      <xdr:nvSpPr>
        <xdr:cNvPr id="374" name="農林水産業費該当値テキスト">
          <a:extLst>
            <a:ext uri="{FF2B5EF4-FFF2-40B4-BE49-F238E27FC236}">
              <a16:creationId xmlns:a16="http://schemas.microsoft.com/office/drawing/2014/main" id="{00000000-0008-0000-0700-000076010000}"/>
            </a:ext>
          </a:extLst>
        </xdr:cNvPr>
        <xdr:cNvSpPr txBox="1"/>
      </xdr:nvSpPr>
      <xdr:spPr>
        <a:xfrm>
          <a:off x="10528300" y="10028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159995</xdr:rowOff>
    </xdr:from>
    <xdr:to>
      <xdr:col>50</xdr:col>
      <xdr:colOff>165100</xdr:colOff>
      <xdr:row>59</xdr:row>
      <xdr:rowOff>90145</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9588500" y="10104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81272</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9404428" y="10196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168964</xdr:rowOff>
    </xdr:from>
    <xdr:to>
      <xdr:col>46</xdr:col>
      <xdr:colOff>38100</xdr:colOff>
      <xdr:row>59</xdr:row>
      <xdr:rowOff>99114</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8699500" y="10113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90241</xdr:rowOff>
    </xdr:from>
    <xdr:ext cx="469744"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8515428" y="10205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132900</xdr:rowOff>
    </xdr:from>
    <xdr:to>
      <xdr:col>41</xdr:col>
      <xdr:colOff>101600</xdr:colOff>
      <xdr:row>59</xdr:row>
      <xdr:rowOff>63050</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7810500" y="100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54177</xdr:rowOff>
    </xdr:from>
    <xdr:ext cx="469744"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7626428" y="10169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150143</xdr:rowOff>
    </xdr:from>
    <xdr:to>
      <xdr:col>36</xdr:col>
      <xdr:colOff>165100</xdr:colOff>
      <xdr:row>59</xdr:row>
      <xdr:rowOff>80293</xdr:rowOff>
    </xdr:to>
    <xdr:sp macro="" textlink="">
      <xdr:nvSpPr>
        <xdr:cNvPr id="381" name="楕円 380">
          <a:extLst>
            <a:ext uri="{FF2B5EF4-FFF2-40B4-BE49-F238E27FC236}">
              <a16:creationId xmlns:a16="http://schemas.microsoft.com/office/drawing/2014/main" id="{00000000-0008-0000-0700-00007D010000}"/>
            </a:ext>
          </a:extLst>
        </xdr:cNvPr>
        <xdr:cNvSpPr/>
      </xdr:nvSpPr>
      <xdr:spPr>
        <a:xfrm>
          <a:off x="6921500" y="1009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71420</xdr:rowOff>
    </xdr:from>
    <xdr:ext cx="469744"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737428" y="10186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7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a:extLst>
            <a:ext uri="{FF2B5EF4-FFF2-40B4-BE49-F238E27FC236}">
              <a16:creationId xmlns:a16="http://schemas.microsoft.com/office/drawing/2014/main" id="{00000000-0008-0000-07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141300</xdr:rowOff>
    </xdr:from>
    <xdr:to>
      <xdr:col>54</xdr:col>
      <xdr:colOff>189865</xdr:colOff>
      <xdr:row>78</xdr:row>
      <xdr:rowOff>98667</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10475595" y="12142800"/>
          <a:ext cx="1270" cy="13289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102494</xdr:rowOff>
    </xdr:from>
    <xdr:ext cx="469744" cy="259045"/>
    <xdr:sp macro="" textlink="">
      <xdr:nvSpPr>
        <xdr:cNvPr id="405" name="商工費最小値テキスト">
          <a:extLst>
            <a:ext uri="{FF2B5EF4-FFF2-40B4-BE49-F238E27FC236}">
              <a16:creationId xmlns:a16="http://schemas.microsoft.com/office/drawing/2014/main" id="{00000000-0008-0000-0700-000095010000}"/>
            </a:ext>
          </a:extLst>
        </xdr:cNvPr>
        <xdr:cNvSpPr txBox="1"/>
      </xdr:nvSpPr>
      <xdr:spPr>
        <a:xfrm>
          <a:off x="10528300" y="13475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98667</xdr:rowOff>
    </xdr:from>
    <xdr:to>
      <xdr:col>55</xdr:col>
      <xdr:colOff>88900</xdr:colOff>
      <xdr:row>78</xdr:row>
      <xdr:rowOff>98667</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3471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87977</xdr:rowOff>
    </xdr:from>
    <xdr:ext cx="534377" cy="259045"/>
    <xdr:sp macro="" textlink="">
      <xdr:nvSpPr>
        <xdr:cNvPr id="407" name="商工費最大値テキスト">
          <a:extLst>
            <a:ext uri="{FF2B5EF4-FFF2-40B4-BE49-F238E27FC236}">
              <a16:creationId xmlns:a16="http://schemas.microsoft.com/office/drawing/2014/main" id="{00000000-0008-0000-0700-000097010000}"/>
            </a:ext>
          </a:extLst>
        </xdr:cNvPr>
        <xdr:cNvSpPr txBox="1"/>
      </xdr:nvSpPr>
      <xdr:spPr>
        <a:xfrm>
          <a:off x="10528300" y="11918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59,930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141300</xdr:rowOff>
    </xdr:from>
    <xdr:to>
      <xdr:col>55</xdr:col>
      <xdr:colOff>88900</xdr:colOff>
      <xdr:row>70</xdr:row>
      <xdr:rowOff>141300</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10388600" y="1214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166515</xdr:rowOff>
    </xdr:from>
    <xdr:to>
      <xdr:col>55</xdr:col>
      <xdr:colOff>0</xdr:colOff>
      <xdr:row>78</xdr:row>
      <xdr:rowOff>27800</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9639300" y="13196715"/>
          <a:ext cx="838200" cy="204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143713</xdr:rowOff>
    </xdr:from>
    <xdr:ext cx="534377" cy="259045"/>
    <xdr:sp macro="" textlink="">
      <xdr:nvSpPr>
        <xdr:cNvPr id="410" name="商工費平均値テキスト">
          <a:extLst>
            <a:ext uri="{FF2B5EF4-FFF2-40B4-BE49-F238E27FC236}">
              <a16:creationId xmlns:a16="http://schemas.microsoft.com/office/drawing/2014/main" id="{00000000-0008-0000-0700-00009A010000}"/>
            </a:ext>
          </a:extLst>
        </xdr:cNvPr>
        <xdr:cNvSpPr txBox="1"/>
      </xdr:nvSpPr>
      <xdr:spPr>
        <a:xfrm>
          <a:off x="10528300" y="130024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120836</xdr:rowOff>
    </xdr:from>
    <xdr:to>
      <xdr:col>55</xdr:col>
      <xdr:colOff>50800</xdr:colOff>
      <xdr:row>77</xdr:row>
      <xdr:rowOff>50986</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10426700" y="1315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166515</xdr:rowOff>
    </xdr:from>
    <xdr:to>
      <xdr:col>50</xdr:col>
      <xdr:colOff>114300</xdr:colOff>
      <xdr:row>77</xdr:row>
      <xdr:rowOff>131814</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8750300" y="13196715"/>
          <a:ext cx="889000" cy="136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90866</xdr:rowOff>
    </xdr:from>
    <xdr:to>
      <xdr:col>50</xdr:col>
      <xdr:colOff>165100</xdr:colOff>
      <xdr:row>77</xdr:row>
      <xdr:rowOff>21016</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9588500" y="13121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37543</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372111" y="12896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124247</xdr:rowOff>
    </xdr:from>
    <xdr:to>
      <xdr:col>45</xdr:col>
      <xdr:colOff>177800</xdr:colOff>
      <xdr:row>77</xdr:row>
      <xdr:rowOff>131814</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a:off x="7861300" y="13325897"/>
          <a:ext cx="889000" cy="7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38722</xdr:rowOff>
    </xdr:from>
    <xdr:to>
      <xdr:col>46</xdr:col>
      <xdr:colOff>38100</xdr:colOff>
      <xdr:row>76</xdr:row>
      <xdr:rowOff>140322</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8699500" y="13068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156849</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483111" y="12844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124247</xdr:rowOff>
    </xdr:from>
    <xdr:to>
      <xdr:col>41</xdr:col>
      <xdr:colOff>50800</xdr:colOff>
      <xdr:row>78</xdr:row>
      <xdr:rowOff>53839</xdr:rowOff>
    </xdr:to>
    <xdr:cxnSp macro="">
      <xdr:nvCxnSpPr>
        <xdr:cNvPr id="418" name="直線コネクタ 417">
          <a:extLst>
            <a:ext uri="{FF2B5EF4-FFF2-40B4-BE49-F238E27FC236}">
              <a16:creationId xmlns:a16="http://schemas.microsoft.com/office/drawing/2014/main" id="{00000000-0008-0000-0700-0000A2010000}"/>
            </a:ext>
          </a:extLst>
        </xdr:cNvPr>
        <xdr:cNvCxnSpPr/>
      </xdr:nvCxnSpPr>
      <xdr:spPr>
        <a:xfrm flipV="1">
          <a:off x="6972300" y="13325897"/>
          <a:ext cx="889000" cy="101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51090</xdr:rowOff>
    </xdr:from>
    <xdr:to>
      <xdr:col>41</xdr:col>
      <xdr:colOff>101600</xdr:colOff>
      <xdr:row>76</xdr:row>
      <xdr:rowOff>152690</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78105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169217</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594111" y="12856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1095</xdr:rowOff>
    </xdr:from>
    <xdr:to>
      <xdr:col>36</xdr:col>
      <xdr:colOff>165100</xdr:colOff>
      <xdr:row>76</xdr:row>
      <xdr:rowOff>102695</xdr:rowOff>
    </xdr:to>
    <xdr:sp macro="" textlink="">
      <xdr:nvSpPr>
        <xdr:cNvPr id="421" name="フローチャート: 判断 420">
          <a:extLst>
            <a:ext uri="{FF2B5EF4-FFF2-40B4-BE49-F238E27FC236}">
              <a16:creationId xmlns:a16="http://schemas.microsoft.com/office/drawing/2014/main" id="{00000000-0008-0000-0700-0000A5010000}"/>
            </a:ext>
          </a:extLst>
        </xdr:cNvPr>
        <xdr:cNvSpPr/>
      </xdr:nvSpPr>
      <xdr:spPr>
        <a:xfrm>
          <a:off x="6921500" y="1303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119222</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05111" y="12806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148450</xdr:rowOff>
    </xdr:from>
    <xdr:to>
      <xdr:col>55</xdr:col>
      <xdr:colOff>50800</xdr:colOff>
      <xdr:row>78</xdr:row>
      <xdr:rowOff>78600</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10426700" y="1335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63377</xdr:rowOff>
    </xdr:from>
    <xdr:ext cx="469744" cy="259045"/>
    <xdr:sp macro="" textlink="">
      <xdr:nvSpPr>
        <xdr:cNvPr id="429" name="商工費該当値テキスト">
          <a:extLst>
            <a:ext uri="{FF2B5EF4-FFF2-40B4-BE49-F238E27FC236}">
              <a16:creationId xmlns:a16="http://schemas.microsoft.com/office/drawing/2014/main" id="{00000000-0008-0000-0700-0000AD010000}"/>
            </a:ext>
          </a:extLst>
        </xdr:cNvPr>
        <xdr:cNvSpPr txBox="1"/>
      </xdr:nvSpPr>
      <xdr:spPr>
        <a:xfrm>
          <a:off x="10528300" y="13265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115715</xdr:rowOff>
    </xdr:from>
    <xdr:to>
      <xdr:col>50</xdr:col>
      <xdr:colOff>165100</xdr:colOff>
      <xdr:row>77</xdr:row>
      <xdr:rowOff>45865</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9588500" y="13145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36992</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9372111" y="13238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81014</xdr:rowOff>
    </xdr:from>
    <xdr:to>
      <xdr:col>46</xdr:col>
      <xdr:colOff>38100</xdr:colOff>
      <xdr:row>78</xdr:row>
      <xdr:rowOff>11164</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8699500" y="13282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2291</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8515428" y="13375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73447</xdr:rowOff>
    </xdr:from>
    <xdr:to>
      <xdr:col>41</xdr:col>
      <xdr:colOff>101600</xdr:colOff>
      <xdr:row>78</xdr:row>
      <xdr:rowOff>3597</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7810500" y="13275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166174</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7626428" y="13367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3039</xdr:rowOff>
    </xdr:from>
    <xdr:to>
      <xdr:col>36</xdr:col>
      <xdr:colOff>165100</xdr:colOff>
      <xdr:row>78</xdr:row>
      <xdr:rowOff>104639</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6921500" y="13376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95766</xdr:rowOff>
    </xdr:from>
    <xdr:ext cx="469744"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737428" y="13468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土木費グラフ枠">
          <a:extLst>
            <a:ext uri="{FF2B5EF4-FFF2-40B4-BE49-F238E27FC236}">
              <a16:creationId xmlns:a16="http://schemas.microsoft.com/office/drawing/2014/main" id="{00000000-0008-0000-07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15811</xdr:rowOff>
    </xdr:from>
    <xdr:to>
      <xdr:col>54</xdr:col>
      <xdr:colOff>189865</xdr:colOff>
      <xdr:row>97</xdr:row>
      <xdr:rowOff>150952</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10475595" y="15446311"/>
          <a:ext cx="1270" cy="1335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154779</xdr:rowOff>
    </xdr:from>
    <xdr:ext cx="534377" cy="259045"/>
    <xdr:sp macro="" textlink="">
      <xdr:nvSpPr>
        <xdr:cNvPr id="462" name="土木費最小値テキスト">
          <a:extLst>
            <a:ext uri="{FF2B5EF4-FFF2-40B4-BE49-F238E27FC236}">
              <a16:creationId xmlns:a16="http://schemas.microsoft.com/office/drawing/2014/main" id="{00000000-0008-0000-0700-0000CE010000}"/>
            </a:ext>
          </a:extLst>
        </xdr:cNvPr>
        <xdr:cNvSpPr txBox="1"/>
      </xdr:nvSpPr>
      <xdr:spPr>
        <a:xfrm>
          <a:off x="10528300" y="16785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150952</xdr:rowOff>
    </xdr:from>
    <xdr:to>
      <xdr:col>55</xdr:col>
      <xdr:colOff>88900</xdr:colOff>
      <xdr:row>97</xdr:row>
      <xdr:rowOff>150952</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6781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133938</xdr:rowOff>
    </xdr:from>
    <xdr:ext cx="599010" cy="259045"/>
    <xdr:sp macro="" textlink="">
      <xdr:nvSpPr>
        <xdr:cNvPr id="464" name="土木費最大値テキスト">
          <a:extLst>
            <a:ext uri="{FF2B5EF4-FFF2-40B4-BE49-F238E27FC236}">
              <a16:creationId xmlns:a16="http://schemas.microsoft.com/office/drawing/2014/main" id="{00000000-0008-0000-0700-0000D0010000}"/>
            </a:ext>
          </a:extLst>
        </xdr:cNvPr>
        <xdr:cNvSpPr txBox="1"/>
      </xdr:nvSpPr>
      <xdr:spPr>
        <a:xfrm>
          <a:off x="10528300" y="15221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123,755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15811</xdr:rowOff>
    </xdr:from>
    <xdr:to>
      <xdr:col>55</xdr:col>
      <xdr:colOff>88900</xdr:colOff>
      <xdr:row>90</xdr:row>
      <xdr:rowOff>15811</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10388600" y="15446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25642</xdr:rowOff>
    </xdr:from>
    <xdr:to>
      <xdr:col>55</xdr:col>
      <xdr:colOff>0</xdr:colOff>
      <xdr:row>96</xdr:row>
      <xdr:rowOff>95872</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9639300" y="16484842"/>
          <a:ext cx="838200" cy="70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104512</xdr:rowOff>
    </xdr:from>
    <xdr:ext cx="534377" cy="259045"/>
    <xdr:sp macro="" textlink="">
      <xdr:nvSpPr>
        <xdr:cNvPr id="467" name="土木費平均値テキスト">
          <a:extLst>
            <a:ext uri="{FF2B5EF4-FFF2-40B4-BE49-F238E27FC236}">
              <a16:creationId xmlns:a16="http://schemas.microsoft.com/office/drawing/2014/main" id="{00000000-0008-0000-0700-0000D3010000}"/>
            </a:ext>
          </a:extLst>
        </xdr:cNvPr>
        <xdr:cNvSpPr txBox="1"/>
      </xdr:nvSpPr>
      <xdr:spPr>
        <a:xfrm>
          <a:off x="10528300" y="162208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81635</xdr:rowOff>
    </xdr:from>
    <xdr:to>
      <xdr:col>55</xdr:col>
      <xdr:colOff>50800</xdr:colOff>
      <xdr:row>96</xdr:row>
      <xdr:rowOff>11785</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10426700" y="16369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95872</xdr:rowOff>
    </xdr:from>
    <xdr:to>
      <xdr:col>50</xdr:col>
      <xdr:colOff>114300</xdr:colOff>
      <xdr:row>97</xdr:row>
      <xdr:rowOff>47016</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8750300" y="16555072"/>
          <a:ext cx="889000" cy="122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112637</xdr:rowOff>
    </xdr:from>
    <xdr:to>
      <xdr:col>50</xdr:col>
      <xdr:colOff>165100</xdr:colOff>
      <xdr:row>96</xdr:row>
      <xdr:rowOff>42787</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9588500" y="1640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59314</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372111" y="16175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152031</xdr:rowOff>
    </xdr:from>
    <xdr:to>
      <xdr:col>45</xdr:col>
      <xdr:colOff>177800</xdr:colOff>
      <xdr:row>97</xdr:row>
      <xdr:rowOff>47016</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7861300" y="16611231"/>
          <a:ext cx="889000" cy="66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100037</xdr:rowOff>
    </xdr:from>
    <xdr:to>
      <xdr:col>46</xdr:col>
      <xdr:colOff>38100</xdr:colOff>
      <xdr:row>96</xdr:row>
      <xdr:rowOff>30187</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8699500" y="16387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46714</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483111" y="16163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125044</xdr:rowOff>
    </xdr:from>
    <xdr:to>
      <xdr:col>41</xdr:col>
      <xdr:colOff>50800</xdr:colOff>
      <xdr:row>96</xdr:row>
      <xdr:rowOff>152031</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a:off x="6972300" y="16584244"/>
          <a:ext cx="889000" cy="26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109525</xdr:rowOff>
    </xdr:from>
    <xdr:to>
      <xdr:col>41</xdr:col>
      <xdr:colOff>101600</xdr:colOff>
      <xdr:row>96</xdr:row>
      <xdr:rowOff>39675</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7810500" y="1639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56202</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594111" y="1617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110426</xdr:rowOff>
    </xdr:from>
    <xdr:to>
      <xdr:col>36</xdr:col>
      <xdr:colOff>165100</xdr:colOff>
      <xdr:row>96</xdr:row>
      <xdr:rowOff>40576</xdr:rowOff>
    </xdr:to>
    <xdr:sp macro="" textlink="">
      <xdr:nvSpPr>
        <xdr:cNvPr id="478" name="フローチャート: 判断 477">
          <a:extLst>
            <a:ext uri="{FF2B5EF4-FFF2-40B4-BE49-F238E27FC236}">
              <a16:creationId xmlns:a16="http://schemas.microsoft.com/office/drawing/2014/main" id="{00000000-0008-0000-0700-0000DE010000}"/>
            </a:ext>
          </a:extLst>
        </xdr:cNvPr>
        <xdr:cNvSpPr/>
      </xdr:nvSpPr>
      <xdr:spPr>
        <a:xfrm>
          <a:off x="6921500" y="16398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57103</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05111" y="16173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146292</xdr:rowOff>
    </xdr:from>
    <xdr:to>
      <xdr:col>55</xdr:col>
      <xdr:colOff>50800</xdr:colOff>
      <xdr:row>96</xdr:row>
      <xdr:rowOff>76442</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10426700" y="16434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124719</xdr:rowOff>
    </xdr:from>
    <xdr:ext cx="534377" cy="259045"/>
    <xdr:sp macro="" textlink="">
      <xdr:nvSpPr>
        <xdr:cNvPr id="486" name="土木費該当値テキスト">
          <a:extLst>
            <a:ext uri="{FF2B5EF4-FFF2-40B4-BE49-F238E27FC236}">
              <a16:creationId xmlns:a16="http://schemas.microsoft.com/office/drawing/2014/main" id="{00000000-0008-0000-0700-0000E6010000}"/>
            </a:ext>
          </a:extLst>
        </xdr:cNvPr>
        <xdr:cNvSpPr txBox="1"/>
      </xdr:nvSpPr>
      <xdr:spPr>
        <a:xfrm>
          <a:off x="10528300" y="16412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45072</xdr:rowOff>
    </xdr:from>
    <xdr:to>
      <xdr:col>50</xdr:col>
      <xdr:colOff>165100</xdr:colOff>
      <xdr:row>96</xdr:row>
      <xdr:rowOff>146672</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9588500" y="16504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137799</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9372111" y="16596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167666</xdr:rowOff>
    </xdr:from>
    <xdr:to>
      <xdr:col>46</xdr:col>
      <xdr:colOff>38100</xdr:colOff>
      <xdr:row>97</xdr:row>
      <xdr:rowOff>97816</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8699500" y="16626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88943</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8483111" y="16719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101231</xdr:rowOff>
    </xdr:from>
    <xdr:to>
      <xdr:col>41</xdr:col>
      <xdr:colOff>101600</xdr:colOff>
      <xdr:row>97</xdr:row>
      <xdr:rowOff>31381</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7810500" y="16560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22508</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7594111" y="16653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74244</xdr:rowOff>
    </xdr:from>
    <xdr:to>
      <xdr:col>36</xdr:col>
      <xdr:colOff>165100</xdr:colOff>
      <xdr:row>97</xdr:row>
      <xdr:rowOff>4394</xdr:rowOff>
    </xdr:to>
    <xdr:sp macro="" textlink="">
      <xdr:nvSpPr>
        <xdr:cNvPr id="493" name="楕円 492">
          <a:extLst>
            <a:ext uri="{FF2B5EF4-FFF2-40B4-BE49-F238E27FC236}">
              <a16:creationId xmlns:a16="http://schemas.microsoft.com/office/drawing/2014/main" id="{00000000-0008-0000-0700-0000ED010000}"/>
            </a:ext>
          </a:extLst>
        </xdr:cNvPr>
        <xdr:cNvSpPr/>
      </xdr:nvSpPr>
      <xdr:spPr>
        <a:xfrm>
          <a:off x="6921500" y="16533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166971</xdr:rowOff>
    </xdr:from>
    <xdr:ext cx="534377"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6705111" y="16626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消防費グラフ枠">
          <a:extLst>
            <a:ext uri="{FF2B5EF4-FFF2-40B4-BE49-F238E27FC236}">
              <a16:creationId xmlns:a16="http://schemas.microsoft.com/office/drawing/2014/main" id="{00000000-0008-0000-07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88303</xdr:rowOff>
    </xdr:from>
    <xdr:to>
      <xdr:col>85</xdr:col>
      <xdr:colOff>126364</xdr:colOff>
      <xdr:row>39</xdr:row>
      <xdr:rowOff>10008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6317595" y="5403253"/>
          <a:ext cx="1269" cy="1293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13835</xdr:rowOff>
    </xdr:from>
    <xdr:ext cx="534377" cy="259045"/>
    <xdr:sp macro="" textlink="">
      <xdr:nvSpPr>
        <xdr:cNvPr id="520" name="消防費最小値テキスト">
          <a:extLst>
            <a:ext uri="{FF2B5EF4-FFF2-40B4-BE49-F238E27FC236}">
              <a16:creationId xmlns:a16="http://schemas.microsoft.com/office/drawing/2014/main" id="{00000000-0008-0000-0700-000008020000}"/>
            </a:ext>
          </a:extLst>
        </xdr:cNvPr>
        <xdr:cNvSpPr txBox="1"/>
      </xdr:nvSpPr>
      <xdr:spPr>
        <a:xfrm>
          <a:off x="16370300" y="6700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10008</xdr:rowOff>
    </xdr:from>
    <xdr:to>
      <xdr:col>86</xdr:col>
      <xdr:colOff>25400</xdr:colOff>
      <xdr:row>39</xdr:row>
      <xdr:rowOff>10008</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6696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34980</xdr:rowOff>
    </xdr:from>
    <xdr:ext cx="534377" cy="259045"/>
    <xdr:sp macro="" textlink="">
      <xdr:nvSpPr>
        <xdr:cNvPr id="522" name="消防費最大値テキスト">
          <a:extLst>
            <a:ext uri="{FF2B5EF4-FFF2-40B4-BE49-F238E27FC236}">
              <a16:creationId xmlns:a16="http://schemas.microsoft.com/office/drawing/2014/main" id="{00000000-0008-0000-0700-00000A020000}"/>
            </a:ext>
          </a:extLst>
        </xdr:cNvPr>
        <xdr:cNvSpPr txBox="1"/>
      </xdr:nvSpPr>
      <xdr:spPr>
        <a:xfrm>
          <a:off x="16370300" y="5178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44,849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88303</xdr:rowOff>
    </xdr:from>
    <xdr:to>
      <xdr:col>86</xdr:col>
      <xdr:colOff>25400</xdr:colOff>
      <xdr:row>31</xdr:row>
      <xdr:rowOff>88303</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5403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105677</xdr:rowOff>
    </xdr:from>
    <xdr:to>
      <xdr:col>85</xdr:col>
      <xdr:colOff>127000</xdr:colOff>
      <xdr:row>38</xdr:row>
      <xdr:rowOff>30658</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5481300" y="6449327"/>
          <a:ext cx="838200" cy="96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27309</xdr:rowOff>
    </xdr:from>
    <xdr:ext cx="534377" cy="259045"/>
    <xdr:sp macro="" textlink="">
      <xdr:nvSpPr>
        <xdr:cNvPr id="525" name="消防費平均値テキスト">
          <a:extLst>
            <a:ext uri="{FF2B5EF4-FFF2-40B4-BE49-F238E27FC236}">
              <a16:creationId xmlns:a16="http://schemas.microsoft.com/office/drawing/2014/main" id="{00000000-0008-0000-0700-00000D020000}"/>
            </a:ext>
          </a:extLst>
        </xdr:cNvPr>
        <xdr:cNvSpPr txBox="1"/>
      </xdr:nvSpPr>
      <xdr:spPr>
        <a:xfrm>
          <a:off x="16370300" y="61995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4432</xdr:rowOff>
    </xdr:from>
    <xdr:to>
      <xdr:col>85</xdr:col>
      <xdr:colOff>177800</xdr:colOff>
      <xdr:row>37</xdr:row>
      <xdr:rowOff>106032</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6268700" y="634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30658</xdr:rowOff>
    </xdr:from>
    <xdr:to>
      <xdr:col>81</xdr:col>
      <xdr:colOff>50800</xdr:colOff>
      <xdr:row>38</xdr:row>
      <xdr:rowOff>155626</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4592300" y="6545758"/>
          <a:ext cx="889000" cy="124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45619</xdr:rowOff>
    </xdr:from>
    <xdr:to>
      <xdr:col>81</xdr:col>
      <xdr:colOff>101600</xdr:colOff>
      <xdr:row>37</xdr:row>
      <xdr:rowOff>147219</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5430500" y="638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163746</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14111" y="6164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155626</xdr:rowOff>
    </xdr:from>
    <xdr:to>
      <xdr:col>76</xdr:col>
      <xdr:colOff>114300</xdr:colOff>
      <xdr:row>39</xdr:row>
      <xdr:rowOff>22276</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3703300" y="6670726"/>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91872</xdr:rowOff>
    </xdr:from>
    <xdr:to>
      <xdr:col>76</xdr:col>
      <xdr:colOff>165100</xdr:colOff>
      <xdr:row>38</xdr:row>
      <xdr:rowOff>22022</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4541500" y="6435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38549</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325111" y="6210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16866</xdr:rowOff>
    </xdr:from>
    <xdr:to>
      <xdr:col>71</xdr:col>
      <xdr:colOff>177800</xdr:colOff>
      <xdr:row>39</xdr:row>
      <xdr:rowOff>22276</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a:off x="12814300" y="6703416"/>
          <a:ext cx="889000" cy="5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85318</xdr:rowOff>
    </xdr:from>
    <xdr:to>
      <xdr:col>72</xdr:col>
      <xdr:colOff>38100</xdr:colOff>
      <xdr:row>38</xdr:row>
      <xdr:rowOff>15469</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3652500" y="642896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31995</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436111" y="6204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71717</xdr:rowOff>
    </xdr:from>
    <xdr:to>
      <xdr:col>67</xdr:col>
      <xdr:colOff>101600</xdr:colOff>
      <xdr:row>38</xdr:row>
      <xdr:rowOff>1867</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2763500" y="6415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18394</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547111" y="6190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54877</xdr:rowOff>
    </xdr:from>
    <xdr:to>
      <xdr:col>85</xdr:col>
      <xdr:colOff>177800</xdr:colOff>
      <xdr:row>37</xdr:row>
      <xdr:rowOff>156477</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6268700" y="6398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33304</xdr:rowOff>
    </xdr:from>
    <xdr:ext cx="534377" cy="259045"/>
    <xdr:sp macro="" textlink="">
      <xdr:nvSpPr>
        <xdr:cNvPr id="544" name="消防費該当値テキスト">
          <a:extLst>
            <a:ext uri="{FF2B5EF4-FFF2-40B4-BE49-F238E27FC236}">
              <a16:creationId xmlns:a16="http://schemas.microsoft.com/office/drawing/2014/main" id="{00000000-0008-0000-0700-000020020000}"/>
            </a:ext>
          </a:extLst>
        </xdr:cNvPr>
        <xdr:cNvSpPr txBox="1"/>
      </xdr:nvSpPr>
      <xdr:spPr>
        <a:xfrm>
          <a:off x="16370300" y="6376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151308</xdr:rowOff>
    </xdr:from>
    <xdr:to>
      <xdr:col>81</xdr:col>
      <xdr:colOff>101600</xdr:colOff>
      <xdr:row>38</xdr:row>
      <xdr:rowOff>81458</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5430500" y="6494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72585</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5214111" y="6587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104826</xdr:rowOff>
    </xdr:from>
    <xdr:to>
      <xdr:col>76</xdr:col>
      <xdr:colOff>165100</xdr:colOff>
      <xdr:row>39</xdr:row>
      <xdr:rowOff>34976</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4541500" y="6619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26103</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4325111" y="6712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142926</xdr:rowOff>
    </xdr:from>
    <xdr:to>
      <xdr:col>72</xdr:col>
      <xdr:colOff>38100</xdr:colOff>
      <xdr:row>39</xdr:row>
      <xdr:rowOff>73076</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3652500" y="6658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64203</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3436111" y="6750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137516</xdr:rowOff>
    </xdr:from>
    <xdr:to>
      <xdr:col>67</xdr:col>
      <xdr:colOff>101600</xdr:colOff>
      <xdr:row>39</xdr:row>
      <xdr:rowOff>67666</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2763500" y="6652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58793</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547111" y="6745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6" name="教育費グラフ枠">
          <a:extLst>
            <a:ext uri="{FF2B5EF4-FFF2-40B4-BE49-F238E27FC236}">
              <a16:creationId xmlns:a16="http://schemas.microsoft.com/office/drawing/2014/main" id="{00000000-0008-0000-0700-00004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30220</xdr:rowOff>
    </xdr:from>
    <xdr:to>
      <xdr:col>85</xdr:col>
      <xdr:colOff>126364</xdr:colOff>
      <xdr:row>58</xdr:row>
      <xdr:rowOff>90932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6317595" y="8602720"/>
          <a:ext cx="1269" cy="1432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94759</xdr:rowOff>
    </xdr:from>
    <xdr:ext cx="534377" cy="259045"/>
    <xdr:sp macro="" textlink="">
      <xdr:nvSpPr>
        <xdr:cNvPr id="578" name="教育費最小値テキスト">
          <a:extLst>
            <a:ext uri="{FF2B5EF4-FFF2-40B4-BE49-F238E27FC236}">
              <a16:creationId xmlns:a16="http://schemas.microsoft.com/office/drawing/2014/main" id="{00000000-0008-0000-0700-000042020000}"/>
            </a:ext>
          </a:extLst>
        </xdr:cNvPr>
        <xdr:cNvSpPr txBox="1"/>
      </xdr:nvSpPr>
      <xdr:spPr>
        <a:xfrm>
          <a:off x="16370300" y="1003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90932</xdr:rowOff>
    </xdr:from>
    <xdr:to>
      <xdr:col>86</xdr:col>
      <xdr:colOff>25400</xdr:colOff>
      <xdr:row>58</xdr:row>
      <xdr:rowOff>90932</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10035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148347</xdr:rowOff>
    </xdr:from>
    <xdr:ext cx="599010" cy="259045"/>
    <xdr:sp macro="" textlink="">
      <xdr:nvSpPr>
        <xdr:cNvPr id="580" name="教育費最大値テキスト">
          <a:extLst>
            <a:ext uri="{FF2B5EF4-FFF2-40B4-BE49-F238E27FC236}">
              <a16:creationId xmlns:a16="http://schemas.microsoft.com/office/drawing/2014/main" id="{00000000-0008-0000-0700-000044020000}"/>
            </a:ext>
          </a:extLst>
        </xdr:cNvPr>
        <xdr:cNvSpPr txBox="1"/>
      </xdr:nvSpPr>
      <xdr:spPr>
        <a:xfrm>
          <a:off x="16370300" y="8377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101,747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30220</xdr:rowOff>
    </xdr:from>
    <xdr:to>
      <xdr:col>86</xdr:col>
      <xdr:colOff>25400</xdr:colOff>
      <xdr:row>50</xdr:row>
      <xdr:rowOff>30220</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6230600" y="8602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101657</xdr:rowOff>
    </xdr:from>
    <xdr:to>
      <xdr:col>85</xdr:col>
      <xdr:colOff>127000</xdr:colOff>
      <xdr:row>56</xdr:row>
      <xdr:rowOff>49632</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5481300" y="9531407"/>
          <a:ext cx="838200" cy="119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115720</xdr:rowOff>
    </xdr:from>
    <xdr:ext cx="534377" cy="259045"/>
    <xdr:sp macro="" textlink="">
      <xdr:nvSpPr>
        <xdr:cNvPr id="583" name="教育費平均値テキスト">
          <a:extLst>
            <a:ext uri="{FF2B5EF4-FFF2-40B4-BE49-F238E27FC236}">
              <a16:creationId xmlns:a16="http://schemas.microsoft.com/office/drawing/2014/main" id="{00000000-0008-0000-0700-000047020000}"/>
            </a:ext>
          </a:extLst>
        </xdr:cNvPr>
        <xdr:cNvSpPr txBox="1"/>
      </xdr:nvSpPr>
      <xdr:spPr>
        <a:xfrm>
          <a:off x="16370300" y="92025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92843</xdr:rowOff>
    </xdr:from>
    <xdr:to>
      <xdr:col>85</xdr:col>
      <xdr:colOff>177800</xdr:colOff>
      <xdr:row>55</xdr:row>
      <xdr:rowOff>22993</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6268700" y="9351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101657</xdr:rowOff>
    </xdr:from>
    <xdr:to>
      <xdr:col>81</xdr:col>
      <xdr:colOff>50800</xdr:colOff>
      <xdr:row>55</xdr:row>
      <xdr:rowOff>165741</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4592300" y="9531407"/>
          <a:ext cx="889000" cy="64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12986</xdr:rowOff>
    </xdr:from>
    <xdr:to>
      <xdr:col>81</xdr:col>
      <xdr:colOff>101600</xdr:colOff>
      <xdr:row>55</xdr:row>
      <xdr:rowOff>114586</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5430500" y="944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131113</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5214111" y="9217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22923</xdr:rowOff>
    </xdr:from>
    <xdr:to>
      <xdr:col>76</xdr:col>
      <xdr:colOff>114300</xdr:colOff>
      <xdr:row>55</xdr:row>
      <xdr:rowOff>165741</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a:off x="13703300" y="9281223"/>
          <a:ext cx="889000" cy="314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40742</xdr:rowOff>
    </xdr:from>
    <xdr:to>
      <xdr:col>76</xdr:col>
      <xdr:colOff>165100</xdr:colOff>
      <xdr:row>55</xdr:row>
      <xdr:rowOff>142342</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4541500" y="9470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158869</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325111" y="9245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22923</xdr:rowOff>
    </xdr:from>
    <xdr:to>
      <xdr:col>71</xdr:col>
      <xdr:colOff>177800</xdr:colOff>
      <xdr:row>54</xdr:row>
      <xdr:rowOff>130194</xdr:rowOff>
    </xdr:to>
    <xdr:cxnSp macro="">
      <xdr:nvCxnSpPr>
        <xdr:cNvPr id="591" name="直線コネクタ 590">
          <a:extLst>
            <a:ext uri="{FF2B5EF4-FFF2-40B4-BE49-F238E27FC236}">
              <a16:creationId xmlns:a16="http://schemas.microsoft.com/office/drawing/2014/main" id="{00000000-0008-0000-0700-00004F020000}"/>
            </a:ext>
          </a:extLst>
        </xdr:cNvPr>
        <xdr:cNvCxnSpPr/>
      </xdr:nvCxnSpPr>
      <xdr:spPr>
        <a:xfrm flipV="1">
          <a:off x="12814300" y="9281223"/>
          <a:ext cx="889000" cy="107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81032</xdr:rowOff>
    </xdr:from>
    <xdr:to>
      <xdr:col>72</xdr:col>
      <xdr:colOff>38100</xdr:colOff>
      <xdr:row>56</xdr:row>
      <xdr:rowOff>11182</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3652500" y="9510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2309</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436111" y="9603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154298</xdr:rowOff>
    </xdr:from>
    <xdr:to>
      <xdr:col>67</xdr:col>
      <xdr:colOff>101600</xdr:colOff>
      <xdr:row>55</xdr:row>
      <xdr:rowOff>84448</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2763500" y="941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75575</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547111" y="9505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170282</xdr:rowOff>
    </xdr:from>
    <xdr:to>
      <xdr:col>85</xdr:col>
      <xdr:colOff>177800</xdr:colOff>
      <xdr:row>56</xdr:row>
      <xdr:rowOff>100432</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6268700" y="9600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148709</xdr:rowOff>
    </xdr:from>
    <xdr:ext cx="534377" cy="259045"/>
    <xdr:sp macro="" textlink="">
      <xdr:nvSpPr>
        <xdr:cNvPr id="602" name="教育費該当値テキスト">
          <a:extLst>
            <a:ext uri="{FF2B5EF4-FFF2-40B4-BE49-F238E27FC236}">
              <a16:creationId xmlns:a16="http://schemas.microsoft.com/office/drawing/2014/main" id="{00000000-0008-0000-0700-00005A020000}"/>
            </a:ext>
          </a:extLst>
        </xdr:cNvPr>
        <xdr:cNvSpPr txBox="1"/>
      </xdr:nvSpPr>
      <xdr:spPr>
        <a:xfrm>
          <a:off x="16370300" y="9578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50857</xdr:rowOff>
    </xdr:from>
    <xdr:to>
      <xdr:col>81</xdr:col>
      <xdr:colOff>101600</xdr:colOff>
      <xdr:row>55</xdr:row>
      <xdr:rowOff>152457</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5430500" y="9480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143584</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5214111" y="9573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114941</xdr:rowOff>
    </xdr:from>
    <xdr:to>
      <xdr:col>76</xdr:col>
      <xdr:colOff>165100</xdr:colOff>
      <xdr:row>56</xdr:row>
      <xdr:rowOff>45091</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4541500" y="9544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36218</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4325111" y="9637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53</xdr:row>
      <xdr:rowOff>143573</xdr:rowOff>
    </xdr:from>
    <xdr:to>
      <xdr:col>72</xdr:col>
      <xdr:colOff>38100</xdr:colOff>
      <xdr:row>54</xdr:row>
      <xdr:rowOff>73723</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3652500" y="9230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52</xdr:row>
      <xdr:rowOff>90250</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3436111" y="9005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79394</xdr:rowOff>
    </xdr:from>
    <xdr:to>
      <xdr:col>67</xdr:col>
      <xdr:colOff>101600</xdr:colOff>
      <xdr:row>55</xdr:row>
      <xdr:rowOff>9544</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2763500" y="9337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26071</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547111" y="9112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1" name="災害復旧費グラフ枠">
          <a:extLst>
            <a:ext uri="{FF2B5EF4-FFF2-40B4-BE49-F238E27FC236}">
              <a16:creationId xmlns:a16="http://schemas.microsoft.com/office/drawing/2014/main" id="{00000000-0008-0000-0700-000077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30886</xdr:rowOff>
    </xdr:from>
    <xdr:to>
      <xdr:col>85</xdr:col>
      <xdr:colOff>126364</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flipV="1">
          <a:off x="16317595" y="12375286"/>
          <a:ext cx="1269" cy="1137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33" name="災害復旧費最小値テキスト">
          <a:extLst>
            <a:ext uri="{FF2B5EF4-FFF2-40B4-BE49-F238E27FC236}">
              <a16:creationId xmlns:a16="http://schemas.microsoft.com/office/drawing/2014/main" id="{00000000-0008-0000-0700-000079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149013</xdr:rowOff>
    </xdr:from>
    <xdr:ext cx="534377" cy="259045"/>
    <xdr:sp macro="" textlink="">
      <xdr:nvSpPr>
        <xdr:cNvPr id="635" name="災害復旧費最大値テキスト">
          <a:extLst>
            <a:ext uri="{FF2B5EF4-FFF2-40B4-BE49-F238E27FC236}">
              <a16:creationId xmlns:a16="http://schemas.microsoft.com/office/drawing/2014/main" id="{00000000-0008-0000-0700-00007B020000}"/>
            </a:ext>
          </a:extLst>
        </xdr:cNvPr>
        <xdr:cNvSpPr txBox="1"/>
      </xdr:nvSpPr>
      <xdr:spPr>
        <a:xfrm>
          <a:off x="16370300" y="12150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24,880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30886</xdr:rowOff>
    </xdr:from>
    <xdr:to>
      <xdr:col>86</xdr:col>
      <xdr:colOff>25400</xdr:colOff>
      <xdr:row>72</xdr:row>
      <xdr:rowOff>30886</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6230600" y="12375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21800</xdr:rowOff>
    </xdr:from>
    <xdr:ext cx="469744" cy="259045"/>
    <xdr:sp macro="" textlink="">
      <xdr:nvSpPr>
        <xdr:cNvPr id="638" name="災害復旧費平均値テキスト">
          <a:extLst>
            <a:ext uri="{FF2B5EF4-FFF2-40B4-BE49-F238E27FC236}">
              <a16:creationId xmlns:a16="http://schemas.microsoft.com/office/drawing/2014/main" id="{00000000-0008-0000-0700-00007E020000}"/>
            </a:ext>
          </a:extLst>
        </xdr:cNvPr>
        <xdr:cNvSpPr txBox="1"/>
      </xdr:nvSpPr>
      <xdr:spPr>
        <a:xfrm>
          <a:off x="16370300" y="132234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170373</xdr:rowOff>
    </xdr:from>
    <xdr:to>
      <xdr:col>85</xdr:col>
      <xdr:colOff>177800</xdr:colOff>
      <xdr:row>78</xdr:row>
      <xdr:rowOff>100523</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6268700" y="1337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144450</xdr:rowOff>
    </xdr:from>
    <xdr:to>
      <xdr:col>81</xdr:col>
      <xdr:colOff>101600</xdr:colOff>
      <xdr:row>78</xdr:row>
      <xdr:rowOff>74600</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5430500" y="1334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91127</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5246428" y="1312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146324</xdr:rowOff>
    </xdr:from>
    <xdr:to>
      <xdr:col>76</xdr:col>
      <xdr:colOff>165100</xdr:colOff>
      <xdr:row>78</xdr:row>
      <xdr:rowOff>76474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4541500" y="13347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93001</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357428" y="13123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150805</xdr:rowOff>
    </xdr:from>
    <xdr:to>
      <xdr:col>72</xdr:col>
      <xdr:colOff>38100</xdr:colOff>
      <xdr:row>78</xdr:row>
      <xdr:rowOff>80955</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3652500" y="1335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97482</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468428" y="13127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63067</xdr:rowOff>
    </xdr:from>
    <xdr:to>
      <xdr:col>67</xdr:col>
      <xdr:colOff>101600</xdr:colOff>
      <xdr:row>77</xdr:row>
      <xdr:rowOff>164667</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2763500" y="1326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9744</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579428" y="13039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57" name="災害復旧費該当値テキスト">
          <a:extLst>
            <a:ext uri="{FF2B5EF4-FFF2-40B4-BE49-F238E27FC236}">
              <a16:creationId xmlns:a16="http://schemas.microsoft.com/office/drawing/2014/main" id="{00000000-0008-0000-0700-000091020000}"/>
            </a:ext>
          </a:extLst>
        </xdr:cNvPr>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0" name="公債費グラフ枠">
          <a:extLst>
            <a:ext uri="{FF2B5EF4-FFF2-40B4-BE49-F238E27FC236}">
              <a16:creationId xmlns:a16="http://schemas.microsoft.com/office/drawing/2014/main" id="{00000000-0008-0000-0700-0000B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31589</xdr:rowOff>
    </xdr:from>
    <xdr:to>
      <xdr:col>85</xdr:col>
      <xdr:colOff>126364</xdr:colOff>
      <xdr:row>98</xdr:row>
      <xdr:rowOff>79153</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6317595" y="15462089"/>
          <a:ext cx="1269" cy="1419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82980</xdr:rowOff>
    </xdr:from>
    <xdr:ext cx="534377" cy="259045"/>
    <xdr:sp macro="" textlink="">
      <xdr:nvSpPr>
        <xdr:cNvPr id="692" name="公債費最小値テキスト">
          <a:extLst>
            <a:ext uri="{FF2B5EF4-FFF2-40B4-BE49-F238E27FC236}">
              <a16:creationId xmlns:a16="http://schemas.microsoft.com/office/drawing/2014/main" id="{00000000-0008-0000-0700-0000B4020000}"/>
            </a:ext>
          </a:extLst>
        </xdr:cNvPr>
        <xdr:cNvSpPr txBox="1"/>
      </xdr:nvSpPr>
      <xdr:spPr>
        <a:xfrm>
          <a:off x="16370300" y="16885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79153</xdr:rowOff>
    </xdr:from>
    <xdr:to>
      <xdr:col>86</xdr:col>
      <xdr:colOff>25400</xdr:colOff>
      <xdr:row>98</xdr:row>
      <xdr:rowOff>79153</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6230600" y="16881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149716</xdr:rowOff>
    </xdr:from>
    <xdr:ext cx="534377" cy="259045"/>
    <xdr:sp macro="" textlink="">
      <xdr:nvSpPr>
        <xdr:cNvPr id="694" name="公債費最大値テキスト">
          <a:extLst>
            <a:ext uri="{FF2B5EF4-FFF2-40B4-BE49-F238E27FC236}">
              <a16:creationId xmlns:a16="http://schemas.microsoft.com/office/drawing/2014/main" id="{00000000-0008-0000-0700-0000B6020000}"/>
            </a:ext>
          </a:extLst>
        </xdr:cNvPr>
        <xdr:cNvSpPr txBox="1"/>
      </xdr:nvSpPr>
      <xdr:spPr>
        <a:xfrm>
          <a:off x="16370300" y="15237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98,621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31589</xdr:rowOff>
    </xdr:from>
    <xdr:to>
      <xdr:col>86</xdr:col>
      <xdr:colOff>25400</xdr:colOff>
      <xdr:row>90</xdr:row>
      <xdr:rowOff>31589</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6230600" y="15462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79840</xdr:rowOff>
    </xdr:from>
    <xdr:to>
      <xdr:col>85</xdr:col>
      <xdr:colOff>127000</xdr:colOff>
      <xdr:row>96</xdr:row>
      <xdr:rowOff>122375</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5481300" y="16539040"/>
          <a:ext cx="838200" cy="42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70302</xdr:rowOff>
    </xdr:from>
    <xdr:ext cx="534377" cy="259045"/>
    <xdr:sp macro="" textlink="">
      <xdr:nvSpPr>
        <xdr:cNvPr id="697" name="公債費平均値テキスト">
          <a:extLst>
            <a:ext uri="{FF2B5EF4-FFF2-40B4-BE49-F238E27FC236}">
              <a16:creationId xmlns:a16="http://schemas.microsoft.com/office/drawing/2014/main" id="{00000000-0008-0000-0700-0000B9020000}"/>
            </a:ext>
          </a:extLst>
        </xdr:cNvPr>
        <xdr:cNvSpPr txBox="1"/>
      </xdr:nvSpPr>
      <xdr:spPr>
        <a:xfrm>
          <a:off x="16370300" y="161866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47425</xdr:rowOff>
    </xdr:from>
    <xdr:to>
      <xdr:col>85</xdr:col>
      <xdr:colOff>177800</xdr:colOff>
      <xdr:row>95</xdr:row>
      <xdr:rowOff>149025</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6268700" y="163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122375</xdr:rowOff>
    </xdr:from>
    <xdr:to>
      <xdr:col>81</xdr:col>
      <xdr:colOff>50800</xdr:colOff>
      <xdr:row>96</xdr:row>
      <xdr:rowOff>132826</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4592300" y="16581575"/>
          <a:ext cx="889000" cy="10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5412</xdr:rowOff>
    </xdr:from>
    <xdr:to>
      <xdr:col>81</xdr:col>
      <xdr:colOff>101600</xdr:colOff>
      <xdr:row>95</xdr:row>
      <xdr:rowOff>107012</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5430500" y="16293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123539</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14111" y="16068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132826</xdr:rowOff>
    </xdr:from>
    <xdr:to>
      <xdr:col>76</xdr:col>
      <xdr:colOff>114300</xdr:colOff>
      <xdr:row>96</xdr:row>
      <xdr:rowOff>147048</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3703300" y="16592026"/>
          <a:ext cx="889000" cy="14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28403</xdr:rowOff>
    </xdr:from>
    <xdr:to>
      <xdr:col>76</xdr:col>
      <xdr:colOff>165100</xdr:colOff>
      <xdr:row>95</xdr:row>
      <xdr:rowOff>130003</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4541500" y="16316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146530</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325111" y="16091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147048</xdr:rowOff>
    </xdr:from>
    <xdr:to>
      <xdr:col>71</xdr:col>
      <xdr:colOff>177800</xdr:colOff>
      <xdr:row>96</xdr:row>
      <xdr:rowOff>150755</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flipV="1">
          <a:off x="12814300" y="16606248"/>
          <a:ext cx="889000" cy="3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23864</xdr:rowOff>
    </xdr:from>
    <xdr:to>
      <xdr:col>72</xdr:col>
      <xdr:colOff>38100</xdr:colOff>
      <xdr:row>95</xdr:row>
      <xdr:rowOff>125464</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3652500" y="16311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141991</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436111" y="16086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85536</xdr:rowOff>
    </xdr:from>
    <xdr:to>
      <xdr:col>67</xdr:col>
      <xdr:colOff>101600</xdr:colOff>
      <xdr:row>96</xdr:row>
      <xdr:rowOff>15686</xdr:rowOff>
    </xdr:to>
    <xdr:sp macro="" textlink="">
      <xdr:nvSpPr>
        <xdr:cNvPr id="708" name="フローチャート: 判断 707">
          <a:extLst>
            <a:ext uri="{FF2B5EF4-FFF2-40B4-BE49-F238E27FC236}">
              <a16:creationId xmlns:a16="http://schemas.microsoft.com/office/drawing/2014/main" id="{00000000-0008-0000-0700-0000C4020000}"/>
            </a:ext>
          </a:extLst>
        </xdr:cNvPr>
        <xdr:cNvSpPr/>
      </xdr:nvSpPr>
      <xdr:spPr>
        <a:xfrm>
          <a:off x="12763500" y="1637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32213</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547111" y="1614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29040</xdr:rowOff>
    </xdr:from>
    <xdr:to>
      <xdr:col>85</xdr:col>
      <xdr:colOff>177800</xdr:colOff>
      <xdr:row>96</xdr:row>
      <xdr:rowOff>130640</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6268700" y="16488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7467</xdr:rowOff>
    </xdr:from>
    <xdr:ext cx="534377" cy="259045"/>
    <xdr:sp macro="" textlink="">
      <xdr:nvSpPr>
        <xdr:cNvPr id="716" name="公債費該当値テキスト">
          <a:extLst>
            <a:ext uri="{FF2B5EF4-FFF2-40B4-BE49-F238E27FC236}">
              <a16:creationId xmlns:a16="http://schemas.microsoft.com/office/drawing/2014/main" id="{00000000-0008-0000-0700-0000CC020000}"/>
            </a:ext>
          </a:extLst>
        </xdr:cNvPr>
        <xdr:cNvSpPr txBox="1"/>
      </xdr:nvSpPr>
      <xdr:spPr>
        <a:xfrm>
          <a:off x="16370300" y="16466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71575</xdr:rowOff>
    </xdr:from>
    <xdr:to>
      <xdr:col>81</xdr:col>
      <xdr:colOff>101600</xdr:colOff>
      <xdr:row>97</xdr:row>
      <xdr:rowOff>1725</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5430500" y="16530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164302</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5214111" y="16623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82026</xdr:rowOff>
    </xdr:from>
    <xdr:to>
      <xdr:col>76</xdr:col>
      <xdr:colOff>165100</xdr:colOff>
      <xdr:row>97</xdr:row>
      <xdr:rowOff>12176</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4541500" y="16541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3303</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4325111" y="16633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96248</xdr:rowOff>
    </xdr:from>
    <xdr:to>
      <xdr:col>72</xdr:col>
      <xdr:colOff>38100</xdr:colOff>
      <xdr:row>97</xdr:row>
      <xdr:rowOff>26398</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3652500" y="1655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17525</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3436111" y="16648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99955</xdr:rowOff>
    </xdr:from>
    <xdr:to>
      <xdr:col>67</xdr:col>
      <xdr:colOff>101600</xdr:colOff>
      <xdr:row>97</xdr:row>
      <xdr:rowOff>30105</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2763500" y="16559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21232</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2547111" y="16651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諸支出金グラフ枠">
          <a:extLst>
            <a:ext uri="{FF2B5EF4-FFF2-40B4-BE49-F238E27FC236}">
              <a16:creationId xmlns:a16="http://schemas.microsoft.com/office/drawing/2014/main" id="{00000000-0008-0000-07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11684</xdr:rowOff>
    </xdr:from>
    <xdr:to>
      <xdr:col>116</xdr:col>
      <xdr:colOff>62864</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flipV="1">
          <a:off x="22159595" y="5155184"/>
          <a:ext cx="1269" cy="1499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167809</xdr:rowOff>
    </xdr:from>
    <xdr:ext cx="249299" cy="259045"/>
    <xdr:sp macro="" textlink="">
      <xdr:nvSpPr>
        <xdr:cNvPr id="747" name="諸支出金最小値テキスト">
          <a:extLst>
            <a:ext uri="{FF2B5EF4-FFF2-40B4-BE49-F238E27FC236}">
              <a16:creationId xmlns:a16="http://schemas.microsoft.com/office/drawing/2014/main" id="{00000000-0008-0000-0700-0000EB020000}"/>
            </a:ext>
          </a:extLst>
        </xdr:cNvPr>
        <xdr:cNvSpPr txBox="1"/>
      </xdr:nvSpPr>
      <xdr:spPr>
        <a:xfrm>
          <a:off x="22212300" y="6682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129811</xdr:rowOff>
    </xdr:from>
    <xdr:ext cx="469744" cy="259045"/>
    <xdr:sp macro="" textlink="">
      <xdr:nvSpPr>
        <xdr:cNvPr id="749" name="諸支出金最大値テキスト">
          <a:extLst>
            <a:ext uri="{FF2B5EF4-FFF2-40B4-BE49-F238E27FC236}">
              <a16:creationId xmlns:a16="http://schemas.microsoft.com/office/drawing/2014/main" id="{00000000-0008-0000-0700-0000ED020000}"/>
            </a:ext>
          </a:extLst>
        </xdr:cNvPr>
        <xdr:cNvSpPr txBox="1"/>
      </xdr:nvSpPr>
      <xdr:spPr>
        <a:xfrm>
          <a:off x="22212300" y="4930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6,560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11684</xdr:rowOff>
    </xdr:from>
    <xdr:to>
      <xdr:col>116</xdr:col>
      <xdr:colOff>152400</xdr:colOff>
      <xdr:row>30</xdr:row>
      <xdr:rowOff>11684</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2072600" y="5155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85259</xdr:rowOff>
    </xdr:from>
    <xdr:ext cx="378565" cy="259045"/>
    <xdr:sp macro="" textlink="">
      <xdr:nvSpPr>
        <xdr:cNvPr id="752" name="諸支出金平均値テキスト">
          <a:extLst>
            <a:ext uri="{FF2B5EF4-FFF2-40B4-BE49-F238E27FC236}">
              <a16:creationId xmlns:a16="http://schemas.microsoft.com/office/drawing/2014/main" id="{00000000-0008-0000-0700-0000F0020000}"/>
            </a:ext>
          </a:extLst>
        </xdr:cNvPr>
        <xdr:cNvSpPr txBox="1"/>
      </xdr:nvSpPr>
      <xdr:spPr>
        <a:xfrm>
          <a:off x="22212300" y="64289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62382</xdr:rowOff>
    </xdr:from>
    <xdr:to>
      <xdr:col>116</xdr:col>
      <xdr:colOff>114300</xdr:colOff>
      <xdr:row>38</xdr:row>
      <xdr:rowOff>163982</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2110700" y="657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128219</xdr:rowOff>
    </xdr:from>
    <xdr:to>
      <xdr:col>112</xdr:col>
      <xdr:colOff>38100</xdr:colOff>
      <xdr:row>38</xdr:row>
      <xdr:rowOff>58369</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1272500" y="6471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74896</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4017" y="62470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6833</xdr:rowOff>
    </xdr:from>
    <xdr:to>
      <xdr:col>107</xdr:col>
      <xdr:colOff>101600</xdr:colOff>
      <xdr:row>38</xdr:row>
      <xdr:rowOff>108433</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0383500" y="6521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124960</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245017" y="62971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3175</xdr:rowOff>
    </xdr:from>
    <xdr:to>
      <xdr:col>102</xdr:col>
      <xdr:colOff>165100</xdr:colOff>
      <xdr:row>38</xdr:row>
      <xdr:rowOff>104775</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94945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121302</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6017" y="62935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72212</xdr:rowOff>
    </xdr:from>
    <xdr:to>
      <xdr:col>98</xdr:col>
      <xdr:colOff>38100</xdr:colOff>
      <xdr:row>39</xdr:row>
      <xdr:rowOff>2362</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18605500" y="6587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18889</xdr:rowOff>
    </xdr:from>
    <xdr:ext cx="313932"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99333" y="63625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40809</xdr:rowOff>
    </xdr:from>
    <xdr:ext cx="249299" cy="259045"/>
    <xdr:sp macro="" textlink="">
      <xdr:nvSpPr>
        <xdr:cNvPr id="771" name="諸支出金該当値テキスト">
          <a:extLst>
            <a:ext uri="{FF2B5EF4-FFF2-40B4-BE49-F238E27FC236}">
              <a16:creationId xmlns:a16="http://schemas.microsoft.com/office/drawing/2014/main" id="{00000000-0008-0000-0700-000003030000}"/>
            </a:ext>
          </a:extLst>
        </xdr:cNvPr>
        <xdr:cNvSpPr txBox="1"/>
      </xdr:nvSpPr>
      <xdr:spPr>
        <a:xfrm>
          <a:off x="22212300" y="6555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a:extLst>
            <a:ext uri="{FF2B5EF4-FFF2-40B4-BE49-F238E27FC236}">
              <a16:creationId xmlns:a16="http://schemas.microsoft.com/office/drawing/2014/main" id="{00000000-0008-0000-0700-00001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6" name="前年度繰上充用金最小値テキスト">
          <a:extLst>
            <a:ext uri="{FF2B5EF4-FFF2-40B4-BE49-F238E27FC236}">
              <a16:creationId xmlns:a16="http://schemas.microsoft.com/office/drawing/2014/main" id="{00000000-0008-0000-0700-00001C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8" name="前年度繰上充用金最大値テキスト">
          <a:extLst>
            <a:ext uri="{FF2B5EF4-FFF2-40B4-BE49-F238E27FC236}">
              <a16:creationId xmlns:a16="http://schemas.microsoft.com/office/drawing/2014/main" id="{00000000-0008-0000-0700-00001E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1" name="前年度繰上充用金平均値テキスト">
          <a:extLst>
            <a:ext uri="{FF2B5EF4-FFF2-40B4-BE49-F238E27FC236}">
              <a16:creationId xmlns:a16="http://schemas.microsoft.com/office/drawing/2014/main" id="{00000000-0008-0000-0700-000021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0" name="前年度繰上充用金該当値テキスト">
          <a:extLst>
            <a:ext uri="{FF2B5EF4-FFF2-40B4-BE49-F238E27FC236}">
              <a16:creationId xmlns:a16="http://schemas.microsoft.com/office/drawing/2014/main" id="{00000000-0008-0000-0700-000034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目的別歳出においては、類似団体の平均を下回る状況となっている。なお、民生費においては、類似団体の平均を下回っているものの、増加傾向にあることから、その動向については注視していく必要が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滋賀県守山市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財政調整基金は、利息分等として約</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百万円積み立てを行い、国スポ関連事業で</a:t>
          </a:r>
          <a:r>
            <a:rPr kumimoji="1" lang="en-US" altLang="ja-JP" sz="1400">
              <a:latin typeface="ＭＳ ゴシック" pitchFamily="49" charset="-128"/>
              <a:ea typeface="ＭＳ ゴシック" pitchFamily="49" charset="-128"/>
            </a:rPr>
            <a:t>80</a:t>
          </a:r>
          <a:r>
            <a:rPr kumimoji="1" lang="ja-JP" altLang="en-US" sz="1400">
              <a:latin typeface="ＭＳ ゴシック" pitchFamily="49" charset="-128"/>
              <a:ea typeface="ＭＳ ゴシック" pitchFamily="49" charset="-128"/>
            </a:rPr>
            <a:t>百万円を取り崩したことにより、基金残高は</a:t>
          </a:r>
          <a:r>
            <a:rPr kumimoji="1" lang="en-US" altLang="ja-JP" sz="1400">
              <a:latin typeface="ＭＳ ゴシック" pitchFamily="49" charset="-128"/>
              <a:ea typeface="ＭＳ ゴシック" pitchFamily="49" charset="-128"/>
            </a:rPr>
            <a:t>24.8</a:t>
          </a:r>
          <a:r>
            <a:rPr kumimoji="1" lang="ja-JP" altLang="en-US" sz="1400">
              <a:latin typeface="ＭＳ ゴシック" pitchFamily="49" charset="-128"/>
              <a:ea typeface="ＭＳ ゴシック" pitchFamily="49" charset="-128"/>
            </a:rPr>
            <a:t>億円となり、比率としては減少した。</a:t>
          </a:r>
        </a:p>
        <a:p>
          <a:r>
            <a:rPr kumimoji="1" lang="ja-JP" altLang="en-US" sz="1400">
              <a:latin typeface="ＭＳ ゴシック" pitchFamily="49" charset="-128"/>
              <a:ea typeface="ＭＳ ゴシック" pitchFamily="49" charset="-128"/>
            </a:rPr>
            <a:t>　また、実質収支は、毎年度約５億円程度確保できるよう財政運営に努めており、今後においても財政改革プログラムに基づき、健全な財政運営の維持に努める。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滋賀県守山市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23</a:t>
          </a:r>
          <a:r>
            <a:rPr kumimoji="1" lang="ja-JP" altLang="en-US" sz="1400">
              <a:latin typeface="ＭＳ ゴシック" pitchFamily="49" charset="-128"/>
              <a:ea typeface="ＭＳ ゴシック" pitchFamily="49" charset="-128"/>
            </a:rPr>
            <a:t>年度以降、全ての会計において黒字となっている。</a:t>
          </a:r>
        </a:p>
        <a:p>
          <a:r>
            <a:rPr kumimoji="1" lang="ja-JP" altLang="en-US" sz="1400">
              <a:latin typeface="ＭＳ ゴシック" pitchFamily="49" charset="-128"/>
              <a:ea typeface="ＭＳ ゴシック" pitchFamily="49" charset="-128"/>
            </a:rPr>
            <a:t>　今後においても、各会計において赤字とならないよう健全な財政運営に努める。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zoomScale="70" zoomScaleNormal="70" workbookViewId="0"/>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 thickBot="1" x14ac:dyDescent="0.25">
      <c r="B2" s="170" t="s">
        <v>77</v>
      </c>
      <c r="C2" s="170"/>
      <c r="D2" s="171"/>
    </row>
    <row r="3" spans="1:119" ht="18.75" customHeight="1" thickBot="1" x14ac:dyDescent="0.25">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2">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38007168</v>
      </c>
      <c r="BO4" s="449"/>
      <c r="BP4" s="449"/>
      <c r="BQ4" s="449"/>
      <c r="BR4" s="449"/>
      <c r="BS4" s="449"/>
      <c r="BT4" s="449"/>
      <c r="BU4" s="450"/>
      <c r="BV4" s="448">
        <v>38122791</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3.1</v>
      </c>
      <c r="CU4" s="589"/>
      <c r="CV4" s="589"/>
      <c r="CW4" s="589"/>
      <c r="CX4" s="589"/>
      <c r="CY4" s="589"/>
      <c r="CZ4" s="589"/>
      <c r="DA4" s="590"/>
      <c r="DB4" s="588">
        <v>3.4</v>
      </c>
      <c r="DC4" s="589"/>
      <c r="DD4" s="589"/>
      <c r="DE4" s="589"/>
      <c r="DF4" s="589"/>
      <c r="DG4" s="589"/>
      <c r="DH4" s="589"/>
      <c r="DI4" s="590"/>
    </row>
    <row r="5" spans="1:119" ht="18.75" customHeight="1" x14ac:dyDescent="0.2">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37108151</v>
      </c>
      <c r="BO5" s="420"/>
      <c r="BP5" s="420"/>
      <c r="BQ5" s="420"/>
      <c r="BR5" s="420"/>
      <c r="BS5" s="420"/>
      <c r="BT5" s="420"/>
      <c r="BU5" s="421"/>
      <c r="BV5" s="419">
        <v>37319134</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95.8</v>
      </c>
      <c r="CU5" s="417"/>
      <c r="CV5" s="417"/>
      <c r="CW5" s="417"/>
      <c r="CX5" s="417"/>
      <c r="CY5" s="417"/>
      <c r="CZ5" s="417"/>
      <c r="DA5" s="418"/>
      <c r="DB5" s="416">
        <v>93.3</v>
      </c>
      <c r="DC5" s="417"/>
      <c r="DD5" s="417"/>
      <c r="DE5" s="417"/>
      <c r="DF5" s="417"/>
      <c r="DG5" s="417"/>
      <c r="DH5" s="417"/>
      <c r="DI5" s="418"/>
    </row>
    <row r="6" spans="1:119" ht="18.75" customHeight="1" x14ac:dyDescent="0.2">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899017</v>
      </c>
      <c r="BO6" s="420"/>
      <c r="BP6" s="420"/>
      <c r="BQ6" s="420"/>
      <c r="BR6" s="420"/>
      <c r="BS6" s="420"/>
      <c r="BT6" s="420"/>
      <c r="BU6" s="421"/>
      <c r="BV6" s="419">
        <v>803657</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96.3</v>
      </c>
      <c r="CU6" s="563"/>
      <c r="CV6" s="563"/>
      <c r="CW6" s="563"/>
      <c r="CX6" s="563"/>
      <c r="CY6" s="563"/>
      <c r="CZ6" s="563"/>
      <c r="DA6" s="564"/>
      <c r="DB6" s="562">
        <v>94.2</v>
      </c>
      <c r="DC6" s="563"/>
      <c r="DD6" s="563"/>
      <c r="DE6" s="563"/>
      <c r="DF6" s="563"/>
      <c r="DG6" s="563"/>
      <c r="DH6" s="563"/>
      <c r="DI6" s="564"/>
    </row>
    <row r="7" spans="1:119" ht="18.75" customHeight="1" x14ac:dyDescent="0.2">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267841</v>
      </c>
      <c r="BO7" s="420"/>
      <c r="BP7" s="420"/>
      <c r="BQ7" s="420"/>
      <c r="BR7" s="420"/>
      <c r="BS7" s="420"/>
      <c r="BT7" s="420"/>
      <c r="BU7" s="421"/>
      <c r="BV7" s="419">
        <v>148425</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20118560</v>
      </c>
      <c r="CU7" s="420"/>
      <c r="CV7" s="420"/>
      <c r="CW7" s="420"/>
      <c r="CX7" s="420"/>
      <c r="CY7" s="420"/>
      <c r="CZ7" s="420"/>
      <c r="DA7" s="421"/>
      <c r="DB7" s="419">
        <v>19007150</v>
      </c>
      <c r="DC7" s="420"/>
      <c r="DD7" s="420"/>
      <c r="DE7" s="420"/>
      <c r="DF7" s="420"/>
      <c r="DG7" s="420"/>
      <c r="DH7" s="420"/>
      <c r="DI7" s="421"/>
    </row>
    <row r="8" spans="1:119" ht="18.75" customHeight="1" thickBot="1" x14ac:dyDescent="0.25">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104</v>
      </c>
      <c r="AV8" s="478"/>
      <c r="AW8" s="478"/>
      <c r="AX8" s="478"/>
      <c r="AY8" s="433" t="s">
        <v>105</v>
      </c>
      <c r="AZ8" s="434"/>
      <c r="BA8" s="434"/>
      <c r="BB8" s="434"/>
      <c r="BC8" s="434"/>
      <c r="BD8" s="434"/>
      <c r="BE8" s="434"/>
      <c r="BF8" s="434"/>
      <c r="BG8" s="434"/>
      <c r="BH8" s="434"/>
      <c r="BI8" s="434"/>
      <c r="BJ8" s="434"/>
      <c r="BK8" s="434"/>
      <c r="BL8" s="434"/>
      <c r="BM8" s="435"/>
      <c r="BN8" s="419">
        <v>631176</v>
      </c>
      <c r="BO8" s="420"/>
      <c r="BP8" s="420"/>
      <c r="BQ8" s="420"/>
      <c r="BR8" s="420"/>
      <c r="BS8" s="420"/>
      <c r="BT8" s="420"/>
      <c r="BU8" s="421"/>
      <c r="BV8" s="419">
        <v>655232</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0.8</v>
      </c>
      <c r="CU8" s="523"/>
      <c r="CV8" s="523"/>
      <c r="CW8" s="523"/>
      <c r="CX8" s="523"/>
      <c r="CY8" s="523"/>
      <c r="CZ8" s="523"/>
      <c r="DA8" s="524"/>
      <c r="DB8" s="522">
        <v>0.8</v>
      </c>
      <c r="DC8" s="523"/>
      <c r="DD8" s="523"/>
      <c r="DE8" s="523"/>
      <c r="DF8" s="523"/>
      <c r="DG8" s="523"/>
      <c r="DH8" s="523"/>
      <c r="DI8" s="524"/>
    </row>
    <row r="9" spans="1:119" ht="18.75" customHeight="1" thickBot="1" x14ac:dyDescent="0.25">
      <c r="A9" s="169"/>
      <c r="B9" s="551" t="s">
        <v>107</v>
      </c>
      <c r="C9" s="552"/>
      <c r="D9" s="552"/>
      <c r="E9" s="552"/>
      <c r="F9" s="552"/>
      <c r="G9" s="552"/>
      <c r="H9" s="552"/>
      <c r="I9" s="552"/>
      <c r="J9" s="552"/>
      <c r="K9" s="470"/>
      <c r="L9" s="553" t="s">
        <v>108</v>
      </c>
      <c r="M9" s="554"/>
      <c r="N9" s="554"/>
      <c r="O9" s="554"/>
      <c r="P9" s="554"/>
      <c r="Q9" s="555"/>
      <c r="R9" s="556">
        <v>83236</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-24056</v>
      </c>
      <c r="BO9" s="420"/>
      <c r="BP9" s="420"/>
      <c r="BQ9" s="420"/>
      <c r="BR9" s="420"/>
      <c r="BS9" s="420"/>
      <c r="BT9" s="420"/>
      <c r="BU9" s="421"/>
      <c r="BV9" s="419">
        <v>-41882</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11.4</v>
      </c>
      <c r="CU9" s="417"/>
      <c r="CV9" s="417"/>
      <c r="CW9" s="417"/>
      <c r="CX9" s="417"/>
      <c r="CY9" s="417"/>
      <c r="CZ9" s="417"/>
      <c r="DA9" s="418"/>
      <c r="DB9" s="416">
        <v>11.2</v>
      </c>
      <c r="DC9" s="417"/>
      <c r="DD9" s="417"/>
      <c r="DE9" s="417"/>
      <c r="DF9" s="417"/>
      <c r="DG9" s="417"/>
      <c r="DH9" s="417"/>
      <c r="DI9" s="418"/>
    </row>
    <row r="10" spans="1:119" ht="18.75" customHeight="1" thickBot="1" x14ac:dyDescent="0.25">
      <c r="A10" s="169"/>
      <c r="B10" s="551"/>
      <c r="C10" s="552"/>
      <c r="D10" s="552"/>
      <c r="E10" s="552"/>
      <c r="F10" s="552"/>
      <c r="G10" s="552"/>
      <c r="H10" s="552"/>
      <c r="I10" s="552"/>
      <c r="J10" s="552"/>
      <c r="K10" s="470"/>
      <c r="L10" s="375" t="s">
        <v>113</v>
      </c>
      <c r="M10" s="376"/>
      <c r="N10" s="376"/>
      <c r="O10" s="376"/>
      <c r="P10" s="376"/>
      <c r="Q10" s="377"/>
      <c r="R10" s="372">
        <v>79859</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4414</v>
      </c>
      <c r="BO10" s="420"/>
      <c r="BP10" s="420"/>
      <c r="BQ10" s="420"/>
      <c r="BR10" s="420"/>
      <c r="BS10" s="420"/>
      <c r="BT10" s="420"/>
      <c r="BU10" s="421"/>
      <c r="BV10" s="419">
        <v>8905</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2">
      <c r="A12" s="169"/>
      <c r="B12" s="525" t="s">
        <v>123</v>
      </c>
      <c r="C12" s="526"/>
      <c r="D12" s="526"/>
      <c r="E12" s="526"/>
      <c r="F12" s="526"/>
      <c r="G12" s="526"/>
      <c r="H12" s="526"/>
      <c r="I12" s="526"/>
      <c r="J12" s="526"/>
      <c r="K12" s="527"/>
      <c r="L12" s="534" t="s">
        <v>124</v>
      </c>
      <c r="M12" s="535"/>
      <c r="N12" s="535"/>
      <c r="O12" s="535"/>
      <c r="P12" s="535"/>
      <c r="Q12" s="536"/>
      <c r="R12" s="537">
        <v>85881</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80000</v>
      </c>
      <c r="BO12" s="420"/>
      <c r="BP12" s="420"/>
      <c r="BQ12" s="420"/>
      <c r="BR12" s="420"/>
      <c r="BS12" s="420"/>
      <c r="BT12" s="420"/>
      <c r="BU12" s="421"/>
      <c r="BV12" s="419">
        <v>427200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2">
      <c r="A13" s="169"/>
      <c r="B13" s="528"/>
      <c r="C13" s="529"/>
      <c r="D13" s="529"/>
      <c r="E13" s="529"/>
      <c r="F13" s="529"/>
      <c r="G13" s="529"/>
      <c r="H13" s="529"/>
      <c r="I13" s="529"/>
      <c r="J13" s="529"/>
      <c r="K13" s="530"/>
      <c r="L13" s="178"/>
      <c r="M13" s="503" t="s">
        <v>130</v>
      </c>
      <c r="N13" s="504"/>
      <c r="O13" s="504"/>
      <c r="P13" s="504"/>
      <c r="Q13" s="505"/>
      <c r="R13" s="506">
        <v>84644</v>
      </c>
      <c r="S13" s="507"/>
      <c r="T13" s="507"/>
      <c r="U13" s="507"/>
      <c r="V13" s="508"/>
      <c r="W13" s="509" t="s">
        <v>131</v>
      </c>
      <c r="X13" s="405"/>
      <c r="Y13" s="405"/>
      <c r="Z13" s="405"/>
      <c r="AA13" s="405"/>
      <c r="AB13" s="406"/>
      <c r="AC13" s="372">
        <v>834</v>
      </c>
      <c r="AD13" s="373"/>
      <c r="AE13" s="373"/>
      <c r="AF13" s="373"/>
      <c r="AG13" s="374"/>
      <c r="AH13" s="372">
        <v>917</v>
      </c>
      <c r="AI13" s="373"/>
      <c r="AJ13" s="373"/>
      <c r="AK13" s="373"/>
      <c r="AL13" s="432"/>
      <c r="AM13" s="476" t="s">
        <v>132</v>
      </c>
      <c r="AN13" s="376"/>
      <c r="AO13" s="376"/>
      <c r="AP13" s="376"/>
      <c r="AQ13" s="376"/>
      <c r="AR13" s="376"/>
      <c r="AS13" s="376"/>
      <c r="AT13" s="377"/>
      <c r="AU13" s="477" t="s">
        <v>104</v>
      </c>
      <c r="AV13" s="478"/>
      <c r="AW13" s="478"/>
      <c r="AX13" s="478"/>
      <c r="AY13" s="433" t="s">
        <v>133</v>
      </c>
      <c r="AZ13" s="434"/>
      <c r="BA13" s="434"/>
      <c r="BB13" s="434"/>
      <c r="BC13" s="434"/>
      <c r="BD13" s="434"/>
      <c r="BE13" s="434"/>
      <c r="BF13" s="434"/>
      <c r="BG13" s="434"/>
      <c r="BH13" s="434"/>
      <c r="BI13" s="434"/>
      <c r="BJ13" s="434"/>
      <c r="BK13" s="434"/>
      <c r="BL13" s="434"/>
      <c r="BM13" s="435"/>
      <c r="BN13" s="419">
        <v>-99642</v>
      </c>
      <c r="BO13" s="420"/>
      <c r="BP13" s="420"/>
      <c r="BQ13" s="420"/>
      <c r="BR13" s="420"/>
      <c r="BS13" s="420"/>
      <c r="BT13" s="420"/>
      <c r="BU13" s="421"/>
      <c r="BV13" s="419">
        <v>-460177</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3.5</v>
      </c>
      <c r="CU13" s="417"/>
      <c r="CV13" s="417"/>
      <c r="CW13" s="417"/>
      <c r="CX13" s="417"/>
      <c r="CY13" s="417"/>
      <c r="CZ13" s="417"/>
      <c r="DA13" s="418"/>
      <c r="DB13" s="416">
        <v>3.7</v>
      </c>
      <c r="DC13" s="417"/>
      <c r="DD13" s="417"/>
      <c r="DE13" s="417"/>
      <c r="DF13" s="417"/>
      <c r="DG13" s="417"/>
      <c r="DH13" s="417"/>
      <c r="DI13" s="418"/>
    </row>
    <row r="14" spans="1:119" ht="18.75" customHeight="1" thickBot="1" x14ac:dyDescent="0.25">
      <c r="A14" s="169"/>
      <c r="B14" s="528"/>
      <c r="C14" s="529"/>
      <c r="D14" s="529"/>
      <c r="E14" s="529"/>
      <c r="F14" s="529"/>
      <c r="G14" s="529"/>
      <c r="H14" s="529"/>
      <c r="I14" s="529"/>
      <c r="J14" s="529"/>
      <c r="K14" s="530"/>
      <c r="L14" s="493" t="s">
        <v>135</v>
      </c>
      <c r="M14" s="546"/>
      <c r="N14" s="546"/>
      <c r="O14" s="546"/>
      <c r="P14" s="546"/>
      <c r="Q14" s="547"/>
      <c r="R14" s="506">
        <v>85856</v>
      </c>
      <c r="S14" s="507"/>
      <c r="T14" s="507"/>
      <c r="U14" s="507"/>
      <c r="V14" s="508"/>
      <c r="W14" s="510"/>
      <c r="X14" s="408"/>
      <c r="Y14" s="408"/>
      <c r="Z14" s="408"/>
      <c r="AA14" s="408"/>
      <c r="AB14" s="409"/>
      <c r="AC14" s="499">
        <v>2.2000000000000002</v>
      </c>
      <c r="AD14" s="500"/>
      <c r="AE14" s="500"/>
      <c r="AF14" s="500"/>
      <c r="AG14" s="501"/>
      <c r="AH14" s="499">
        <v>2.4</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v>18</v>
      </c>
      <c r="CU14" s="517"/>
      <c r="CV14" s="517"/>
      <c r="CW14" s="517"/>
      <c r="CX14" s="517"/>
      <c r="CY14" s="517"/>
      <c r="CZ14" s="517"/>
      <c r="DA14" s="518"/>
      <c r="DB14" s="516">
        <v>13.4</v>
      </c>
      <c r="DC14" s="517"/>
      <c r="DD14" s="517"/>
      <c r="DE14" s="517"/>
      <c r="DF14" s="517"/>
      <c r="DG14" s="517"/>
      <c r="DH14" s="517"/>
      <c r="DI14" s="518"/>
    </row>
    <row r="15" spans="1:119" ht="18.75" customHeight="1" x14ac:dyDescent="0.2">
      <c r="A15" s="169"/>
      <c r="B15" s="528"/>
      <c r="C15" s="529"/>
      <c r="D15" s="529"/>
      <c r="E15" s="529"/>
      <c r="F15" s="529"/>
      <c r="G15" s="529"/>
      <c r="H15" s="529"/>
      <c r="I15" s="529"/>
      <c r="J15" s="529"/>
      <c r="K15" s="530"/>
      <c r="L15" s="178"/>
      <c r="M15" s="503" t="s">
        <v>130</v>
      </c>
      <c r="N15" s="504"/>
      <c r="O15" s="504"/>
      <c r="P15" s="504"/>
      <c r="Q15" s="505"/>
      <c r="R15" s="506">
        <v>84710</v>
      </c>
      <c r="S15" s="507"/>
      <c r="T15" s="507"/>
      <c r="U15" s="507"/>
      <c r="V15" s="508"/>
      <c r="W15" s="509" t="s">
        <v>137</v>
      </c>
      <c r="X15" s="405"/>
      <c r="Y15" s="405"/>
      <c r="Z15" s="405"/>
      <c r="AA15" s="405"/>
      <c r="AB15" s="406"/>
      <c r="AC15" s="372">
        <v>12431</v>
      </c>
      <c r="AD15" s="373"/>
      <c r="AE15" s="373"/>
      <c r="AF15" s="373"/>
      <c r="AG15" s="374"/>
      <c r="AH15" s="372">
        <v>12407</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12823872</v>
      </c>
      <c r="BO15" s="449"/>
      <c r="BP15" s="449"/>
      <c r="BQ15" s="449"/>
      <c r="BR15" s="449"/>
      <c r="BS15" s="449"/>
      <c r="BT15" s="449"/>
      <c r="BU15" s="450"/>
      <c r="BV15" s="448">
        <v>12509226</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32.4</v>
      </c>
      <c r="AD16" s="500"/>
      <c r="AE16" s="500"/>
      <c r="AF16" s="500"/>
      <c r="AG16" s="501"/>
      <c r="AH16" s="499">
        <v>33</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16324511</v>
      </c>
      <c r="BO16" s="420"/>
      <c r="BP16" s="420"/>
      <c r="BQ16" s="420"/>
      <c r="BR16" s="420"/>
      <c r="BS16" s="420"/>
      <c r="BT16" s="420"/>
      <c r="BU16" s="421"/>
      <c r="BV16" s="419">
        <v>15351845</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69"/>
      <c r="B17" s="531"/>
      <c r="C17" s="532"/>
      <c r="D17" s="532"/>
      <c r="E17" s="532"/>
      <c r="F17" s="532"/>
      <c r="G17" s="532"/>
      <c r="H17" s="532"/>
      <c r="I17" s="532"/>
      <c r="J17" s="532"/>
      <c r="K17" s="533"/>
      <c r="L17" s="183"/>
      <c r="M17" s="512" t="s">
        <v>143</v>
      </c>
      <c r="N17" s="513"/>
      <c r="O17" s="513"/>
      <c r="P17" s="513"/>
      <c r="Q17" s="514"/>
      <c r="R17" s="496" t="s">
        <v>144</v>
      </c>
      <c r="S17" s="497"/>
      <c r="T17" s="497"/>
      <c r="U17" s="497"/>
      <c r="V17" s="498"/>
      <c r="W17" s="509" t="s">
        <v>145</v>
      </c>
      <c r="X17" s="405"/>
      <c r="Y17" s="405"/>
      <c r="Z17" s="405"/>
      <c r="AA17" s="405"/>
      <c r="AB17" s="406"/>
      <c r="AC17" s="372">
        <v>25146</v>
      </c>
      <c r="AD17" s="373"/>
      <c r="AE17" s="373"/>
      <c r="AF17" s="373"/>
      <c r="AG17" s="374"/>
      <c r="AH17" s="372">
        <v>24269</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16398367</v>
      </c>
      <c r="BO17" s="420"/>
      <c r="BP17" s="420"/>
      <c r="BQ17" s="420"/>
      <c r="BR17" s="420"/>
      <c r="BS17" s="420"/>
      <c r="BT17" s="420"/>
      <c r="BU17" s="421"/>
      <c r="BV17" s="419">
        <v>15980687</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69"/>
      <c r="B18" s="469" t="s">
        <v>147</v>
      </c>
      <c r="C18" s="470"/>
      <c r="D18" s="470"/>
      <c r="E18" s="471"/>
      <c r="F18" s="471"/>
      <c r="G18" s="471"/>
      <c r="H18" s="471"/>
      <c r="I18" s="471"/>
      <c r="J18" s="471"/>
      <c r="K18" s="471"/>
      <c r="L18" s="472">
        <v>55.73</v>
      </c>
      <c r="M18" s="472"/>
      <c r="N18" s="472"/>
      <c r="O18" s="472"/>
      <c r="P18" s="472"/>
      <c r="Q18" s="472"/>
      <c r="R18" s="473"/>
      <c r="S18" s="473"/>
      <c r="T18" s="473"/>
      <c r="U18" s="473"/>
      <c r="V18" s="474"/>
      <c r="W18" s="490"/>
      <c r="X18" s="491"/>
      <c r="Y18" s="491"/>
      <c r="Z18" s="491"/>
      <c r="AA18" s="491"/>
      <c r="AB18" s="515"/>
      <c r="AC18" s="389">
        <v>65.5</v>
      </c>
      <c r="AD18" s="390"/>
      <c r="AE18" s="390"/>
      <c r="AF18" s="390"/>
      <c r="AG18" s="475"/>
      <c r="AH18" s="389">
        <v>64.599999999999994</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19527465</v>
      </c>
      <c r="BO18" s="420"/>
      <c r="BP18" s="420"/>
      <c r="BQ18" s="420"/>
      <c r="BR18" s="420"/>
      <c r="BS18" s="420"/>
      <c r="BT18" s="420"/>
      <c r="BU18" s="421"/>
      <c r="BV18" s="419">
        <v>18233351</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69"/>
      <c r="B19" s="469" t="s">
        <v>149</v>
      </c>
      <c r="C19" s="470"/>
      <c r="D19" s="470"/>
      <c r="E19" s="471"/>
      <c r="F19" s="471"/>
      <c r="G19" s="471"/>
      <c r="H19" s="471"/>
      <c r="I19" s="471"/>
      <c r="J19" s="471"/>
      <c r="K19" s="471"/>
      <c r="L19" s="479">
        <v>1494</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24418526</v>
      </c>
      <c r="BO19" s="420"/>
      <c r="BP19" s="420"/>
      <c r="BQ19" s="420"/>
      <c r="BR19" s="420"/>
      <c r="BS19" s="420"/>
      <c r="BT19" s="420"/>
      <c r="BU19" s="421"/>
      <c r="BV19" s="419">
        <v>22852364</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69"/>
      <c r="B20" s="469" t="s">
        <v>151</v>
      </c>
      <c r="C20" s="470"/>
      <c r="D20" s="470"/>
      <c r="E20" s="471"/>
      <c r="F20" s="471"/>
      <c r="G20" s="471"/>
      <c r="H20" s="471"/>
      <c r="I20" s="471"/>
      <c r="J20" s="471"/>
      <c r="K20" s="471"/>
      <c r="L20" s="479">
        <v>31796</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69"/>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69"/>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34946231</v>
      </c>
      <c r="BO22" s="449"/>
      <c r="BP22" s="449"/>
      <c r="BQ22" s="449"/>
      <c r="BR22" s="449"/>
      <c r="BS22" s="449"/>
      <c r="BT22" s="449"/>
      <c r="BU22" s="450"/>
      <c r="BV22" s="448">
        <v>35830754</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28859482</v>
      </c>
      <c r="BO23" s="420"/>
      <c r="BP23" s="420"/>
      <c r="BQ23" s="420"/>
      <c r="BR23" s="420"/>
      <c r="BS23" s="420"/>
      <c r="BT23" s="420"/>
      <c r="BU23" s="421"/>
      <c r="BV23" s="419">
        <v>29025187</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69"/>
      <c r="B24" s="398"/>
      <c r="C24" s="399"/>
      <c r="D24" s="400"/>
      <c r="E24" s="375" t="s">
        <v>161</v>
      </c>
      <c r="F24" s="376"/>
      <c r="G24" s="376"/>
      <c r="H24" s="376"/>
      <c r="I24" s="376"/>
      <c r="J24" s="376"/>
      <c r="K24" s="377"/>
      <c r="L24" s="372">
        <v>1</v>
      </c>
      <c r="M24" s="373"/>
      <c r="N24" s="373"/>
      <c r="O24" s="373"/>
      <c r="P24" s="374"/>
      <c r="Q24" s="372">
        <v>8770</v>
      </c>
      <c r="R24" s="373"/>
      <c r="S24" s="373"/>
      <c r="T24" s="373"/>
      <c r="U24" s="373"/>
      <c r="V24" s="374"/>
      <c r="W24" s="462"/>
      <c r="X24" s="399"/>
      <c r="Y24" s="400"/>
      <c r="Z24" s="375" t="s">
        <v>162</v>
      </c>
      <c r="AA24" s="376"/>
      <c r="AB24" s="376"/>
      <c r="AC24" s="376"/>
      <c r="AD24" s="376"/>
      <c r="AE24" s="376"/>
      <c r="AF24" s="376"/>
      <c r="AG24" s="377"/>
      <c r="AH24" s="372">
        <v>455</v>
      </c>
      <c r="AI24" s="373"/>
      <c r="AJ24" s="373"/>
      <c r="AK24" s="373"/>
      <c r="AL24" s="374"/>
      <c r="AM24" s="372">
        <v>1414140</v>
      </c>
      <c r="AN24" s="373"/>
      <c r="AO24" s="373"/>
      <c r="AP24" s="373"/>
      <c r="AQ24" s="373"/>
      <c r="AR24" s="374"/>
      <c r="AS24" s="372">
        <v>3108</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23663367</v>
      </c>
      <c r="BO24" s="420"/>
      <c r="BP24" s="420"/>
      <c r="BQ24" s="420"/>
      <c r="BR24" s="420"/>
      <c r="BS24" s="420"/>
      <c r="BT24" s="420"/>
      <c r="BU24" s="421"/>
      <c r="BV24" s="419">
        <v>23540406</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69"/>
      <c r="B25" s="398"/>
      <c r="C25" s="399"/>
      <c r="D25" s="400"/>
      <c r="E25" s="375" t="s">
        <v>164</v>
      </c>
      <c r="F25" s="376"/>
      <c r="G25" s="376"/>
      <c r="H25" s="376"/>
      <c r="I25" s="376"/>
      <c r="J25" s="376"/>
      <c r="K25" s="377"/>
      <c r="L25" s="372">
        <v>1</v>
      </c>
      <c r="M25" s="373"/>
      <c r="N25" s="373"/>
      <c r="O25" s="373"/>
      <c r="P25" s="374"/>
      <c r="Q25" s="372">
        <v>7470</v>
      </c>
      <c r="R25" s="373"/>
      <c r="S25" s="373"/>
      <c r="T25" s="373"/>
      <c r="U25" s="373"/>
      <c r="V25" s="374"/>
      <c r="W25" s="462"/>
      <c r="X25" s="399"/>
      <c r="Y25" s="400"/>
      <c r="Z25" s="375" t="s">
        <v>165</v>
      </c>
      <c r="AA25" s="376"/>
      <c r="AB25" s="376"/>
      <c r="AC25" s="376"/>
      <c r="AD25" s="376"/>
      <c r="AE25" s="376"/>
      <c r="AF25" s="376"/>
      <c r="AG25" s="377"/>
      <c r="AH25" s="372" t="s">
        <v>122</v>
      </c>
      <c r="AI25" s="373"/>
      <c r="AJ25" s="373"/>
      <c r="AK25" s="373"/>
      <c r="AL25" s="374"/>
      <c r="AM25" s="372" t="s">
        <v>122</v>
      </c>
      <c r="AN25" s="373"/>
      <c r="AO25" s="373"/>
      <c r="AP25" s="373"/>
      <c r="AQ25" s="373"/>
      <c r="AR25" s="374"/>
      <c r="AS25" s="372" t="s">
        <v>122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37242101</v>
      </c>
      <c r="BO25" s="449"/>
      <c r="BP25" s="449"/>
      <c r="BQ25" s="449"/>
      <c r="BR25" s="449"/>
      <c r="BS25" s="449"/>
      <c r="BT25" s="449"/>
      <c r="BU25" s="450"/>
      <c r="BV25" s="448">
        <v>39834659</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69"/>
      <c r="B26" s="398"/>
      <c r="C26" s="399"/>
      <c r="D26" s="400"/>
      <c r="E26" s="375" t="s">
        <v>167</v>
      </c>
      <c r="F26" s="376"/>
      <c r="G26" s="376"/>
      <c r="H26" s="376"/>
      <c r="I26" s="376"/>
      <c r="J26" s="376"/>
      <c r="K26" s="377"/>
      <c r="L26" s="372">
        <v>1</v>
      </c>
      <c r="M26" s="373"/>
      <c r="N26" s="373"/>
      <c r="O26" s="373"/>
      <c r="P26" s="374"/>
      <c r="Q26" s="372">
        <v>6920</v>
      </c>
      <c r="R26" s="373"/>
      <c r="S26" s="373"/>
      <c r="T26" s="373"/>
      <c r="U26" s="373"/>
      <c r="V26" s="374"/>
      <c r="W26" s="462"/>
      <c r="X26" s="399"/>
      <c r="Y26" s="400"/>
      <c r="Z26" s="375" t="s">
        <v>168</v>
      </c>
      <c r="AA26" s="430"/>
      <c r="AB26" s="430"/>
      <c r="AC26" s="430"/>
      <c r="AD26" s="430"/>
      <c r="AE26" s="430"/>
      <c r="AF26" s="430"/>
      <c r="AG26" s="431"/>
      <c r="AH26" s="372">
        <v>1</v>
      </c>
      <c r="AI26" s="373"/>
      <c r="AJ26" s="373"/>
      <c r="AK26" s="373"/>
      <c r="AL26" s="374"/>
      <c r="AM26" s="372" t="s">
        <v>169</v>
      </c>
      <c r="AN26" s="373"/>
      <c r="AO26" s="373"/>
      <c r="AP26" s="373"/>
      <c r="AQ26" s="373"/>
      <c r="AR26" s="374"/>
      <c r="AS26" s="372" t="s">
        <v>169</v>
      </c>
      <c r="AT26" s="373"/>
      <c r="AU26" s="373"/>
      <c r="AV26" s="373"/>
      <c r="AW26" s="373"/>
      <c r="AX26" s="432"/>
      <c r="AY26" s="459" t="s">
        <v>170</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69"/>
      <c r="B27" s="398"/>
      <c r="C27" s="399"/>
      <c r="D27" s="400"/>
      <c r="E27" s="375" t="s">
        <v>171</v>
      </c>
      <c r="F27" s="376"/>
      <c r="G27" s="376"/>
      <c r="H27" s="376"/>
      <c r="I27" s="376"/>
      <c r="J27" s="376"/>
      <c r="K27" s="377"/>
      <c r="L27" s="372">
        <v>1</v>
      </c>
      <c r="M27" s="373"/>
      <c r="N27" s="373"/>
      <c r="O27" s="373"/>
      <c r="P27" s="374"/>
      <c r="Q27" s="372">
        <v>5000</v>
      </c>
      <c r="R27" s="373"/>
      <c r="S27" s="373"/>
      <c r="T27" s="373"/>
      <c r="U27" s="373"/>
      <c r="V27" s="374"/>
      <c r="W27" s="462"/>
      <c r="X27" s="399"/>
      <c r="Y27" s="400"/>
      <c r="Z27" s="375" t="s">
        <v>172</v>
      </c>
      <c r="AA27" s="376"/>
      <c r="AB27" s="376"/>
      <c r="AC27" s="376"/>
      <c r="AD27" s="376"/>
      <c r="AE27" s="376"/>
      <c r="AF27" s="376"/>
      <c r="AG27" s="377"/>
      <c r="AH27" s="372">
        <v>68</v>
      </c>
      <c r="AI27" s="373"/>
      <c r="AJ27" s="373"/>
      <c r="AK27" s="373"/>
      <c r="AL27" s="374"/>
      <c r="AM27" s="372">
        <v>216896</v>
      </c>
      <c r="AN27" s="373"/>
      <c r="AO27" s="373"/>
      <c r="AP27" s="373"/>
      <c r="AQ27" s="373"/>
      <c r="AR27" s="374"/>
      <c r="AS27" s="372">
        <v>3190</v>
      </c>
      <c r="AT27" s="373"/>
      <c r="AU27" s="373"/>
      <c r="AV27" s="373"/>
      <c r="AW27" s="373"/>
      <c r="AX27" s="432"/>
      <c r="AY27" s="456" t="s">
        <v>173</v>
      </c>
      <c r="AZ27" s="457"/>
      <c r="BA27" s="457"/>
      <c r="BB27" s="457"/>
      <c r="BC27" s="457"/>
      <c r="BD27" s="457"/>
      <c r="BE27" s="457"/>
      <c r="BF27" s="457"/>
      <c r="BG27" s="457"/>
      <c r="BH27" s="457"/>
      <c r="BI27" s="457"/>
      <c r="BJ27" s="457"/>
      <c r="BK27" s="457"/>
      <c r="BL27" s="457"/>
      <c r="BM27" s="458"/>
      <c r="BN27" s="453">
        <v>381576</v>
      </c>
      <c r="BO27" s="454"/>
      <c r="BP27" s="454"/>
      <c r="BQ27" s="454"/>
      <c r="BR27" s="454"/>
      <c r="BS27" s="454"/>
      <c r="BT27" s="454"/>
      <c r="BU27" s="455"/>
      <c r="BV27" s="453">
        <v>381209</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69"/>
      <c r="B28" s="398"/>
      <c r="C28" s="399"/>
      <c r="D28" s="400"/>
      <c r="E28" s="375" t="s">
        <v>174</v>
      </c>
      <c r="F28" s="376"/>
      <c r="G28" s="376"/>
      <c r="H28" s="376"/>
      <c r="I28" s="376"/>
      <c r="J28" s="376"/>
      <c r="K28" s="377"/>
      <c r="L28" s="372">
        <v>1</v>
      </c>
      <c r="M28" s="373"/>
      <c r="N28" s="373"/>
      <c r="O28" s="373"/>
      <c r="P28" s="374"/>
      <c r="Q28" s="372">
        <v>4300</v>
      </c>
      <c r="R28" s="373"/>
      <c r="S28" s="373"/>
      <c r="T28" s="373"/>
      <c r="U28" s="373"/>
      <c r="V28" s="374"/>
      <c r="W28" s="462"/>
      <c r="X28" s="399"/>
      <c r="Y28" s="400"/>
      <c r="Z28" s="375" t="s">
        <v>175</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176</v>
      </c>
      <c r="AZ28" s="437"/>
      <c r="BA28" s="437"/>
      <c r="BB28" s="438"/>
      <c r="BC28" s="445" t="s">
        <v>46</v>
      </c>
      <c r="BD28" s="446"/>
      <c r="BE28" s="446"/>
      <c r="BF28" s="446"/>
      <c r="BG28" s="446"/>
      <c r="BH28" s="446"/>
      <c r="BI28" s="446"/>
      <c r="BJ28" s="446"/>
      <c r="BK28" s="446"/>
      <c r="BL28" s="446"/>
      <c r="BM28" s="447"/>
      <c r="BN28" s="448">
        <v>2477314</v>
      </c>
      <c r="BO28" s="449"/>
      <c r="BP28" s="449"/>
      <c r="BQ28" s="449"/>
      <c r="BR28" s="449"/>
      <c r="BS28" s="449"/>
      <c r="BT28" s="449"/>
      <c r="BU28" s="450"/>
      <c r="BV28" s="448">
        <v>2552900</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69"/>
      <c r="B29" s="398"/>
      <c r="C29" s="399"/>
      <c r="D29" s="400"/>
      <c r="E29" s="375" t="s">
        <v>177</v>
      </c>
      <c r="F29" s="376"/>
      <c r="G29" s="376"/>
      <c r="H29" s="376"/>
      <c r="I29" s="376"/>
      <c r="J29" s="376"/>
      <c r="K29" s="377"/>
      <c r="L29" s="372">
        <v>18</v>
      </c>
      <c r="M29" s="373"/>
      <c r="N29" s="373"/>
      <c r="O29" s="373"/>
      <c r="P29" s="374"/>
      <c r="Q29" s="372">
        <v>4240</v>
      </c>
      <c r="R29" s="373"/>
      <c r="S29" s="373"/>
      <c r="T29" s="373"/>
      <c r="U29" s="373"/>
      <c r="V29" s="374"/>
      <c r="W29" s="463"/>
      <c r="X29" s="464"/>
      <c r="Y29" s="465"/>
      <c r="Z29" s="375" t="s">
        <v>178</v>
      </c>
      <c r="AA29" s="376"/>
      <c r="AB29" s="376"/>
      <c r="AC29" s="376"/>
      <c r="AD29" s="376"/>
      <c r="AE29" s="376"/>
      <c r="AF29" s="376"/>
      <c r="AG29" s="377"/>
      <c r="AH29" s="372">
        <v>523</v>
      </c>
      <c r="AI29" s="373"/>
      <c r="AJ29" s="373"/>
      <c r="AK29" s="373"/>
      <c r="AL29" s="374"/>
      <c r="AM29" s="372">
        <v>1631036</v>
      </c>
      <c r="AN29" s="373"/>
      <c r="AO29" s="373"/>
      <c r="AP29" s="373"/>
      <c r="AQ29" s="373"/>
      <c r="AR29" s="374"/>
      <c r="AS29" s="372">
        <v>3119</v>
      </c>
      <c r="AT29" s="373"/>
      <c r="AU29" s="373"/>
      <c r="AV29" s="373"/>
      <c r="AW29" s="373"/>
      <c r="AX29" s="432"/>
      <c r="AY29" s="439"/>
      <c r="AZ29" s="440"/>
      <c r="BA29" s="440"/>
      <c r="BB29" s="441"/>
      <c r="BC29" s="433" t="s">
        <v>179</v>
      </c>
      <c r="BD29" s="434"/>
      <c r="BE29" s="434"/>
      <c r="BF29" s="434"/>
      <c r="BG29" s="434"/>
      <c r="BH29" s="434"/>
      <c r="BI29" s="434"/>
      <c r="BJ29" s="434"/>
      <c r="BK29" s="434"/>
      <c r="BL29" s="434"/>
      <c r="BM29" s="435"/>
      <c r="BN29" s="419">
        <v>1286655</v>
      </c>
      <c r="BO29" s="420"/>
      <c r="BP29" s="420"/>
      <c r="BQ29" s="420"/>
      <c r="BR29" s="420"/>
      <c r="BS29" s="420"/>
      <c r="BT29" s="420"/>
      <c r="BU29" s="421"/>
      <c r="BV29" s="419">
        <v>1387349</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180</v>
      </c>
      <c r="X30" s="387"/>
      <c r="Y30" s="387"/>
      <c r="Z30" s="387"/>
      <c r="AA30" s="387"/>
      <c r="AB30" s="387"/>
      <c r="AC30" s="387"/>
      <c r="AD30" s="387"/>
      <c r="AE30" s="387"/>
      <c r="AF30" s="387"/>
      <c r="AG30" s="388"/>
      <c r="AH30" s="389">
        <v>101.2</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7497100</v>
      </c>
      <c r="BO30" s="454"/>
      <c r="BP30" s="454"/>
      <c r="BQ30" s="454"/>
      <c r="BR30" s="454"/>
      <c r="BS30" s="454"/>
      <c r="BT30" s="454"/>
      <c r="BU30" s="455"/>
      <c r="BV30" s="453">
        <v>8247430</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378" t="s">
        <v>181</v>
      </c>
      <c r="D32" s="378"/>
      <c r="E32" s="378"/>
      <c r="F32" s="378"/>
      <c r="G32" s="378"/>
      <c r="H32" s="378"/>
      <c r="I32" s="378"/>
      <c r="J32" s="378"/>
      <c r="K32" s="378"/>
      <c r="L32" s="378"/>
      <c r="M32" s="378"/>
      <c r="N32" s="378"/>
      <c r="O32" s="378"/>
      <c r="P32" s="378"/>
      <c r="Q32" s="378"/>
      <c r="R32" s="378"/>
      <c r="S32" s="378"/>
      <c r="U32" s="379" t="s">
        <v>182</v>
      </c>
      <c r="V32" s="379"/>
      <c r="W32" s="379"/>
      <c r="X32" s="379"/>
      <c r="Y32" s="379"/>
      <c r="Z32" s="379"/>
      <c r="AA32" s="379"/>
      <c r="AB32" s="379"/>
      <c r="AC32" s="379"/>
      <c r="AD32" s="379"/>
      <c r="AE32" s="379"/>
      <c r="AF32" s="379"/>
      <c r="AG32" s="379"/>
      <c r="AH32" s="379"/>
      <c r="AI32" s="379"/>
      <c r="AJ32" s="379"/>
      <c r="AK32" s="379"/>
      <c r="AM32" s="379" t="s">
        <v>183</v>
      </c>
      <c r="AN32" s="379"/>
      <c r="AO32" s="379"/>
      <c r="AP32" s="379"/>
      <c r="AQ32" s="379"/>
      <c r="AR32" s="379"/>
      <c r="AS32" s="379"/>
      <c r="AT32" s="379"/>
      <c r="AU32" s="379"/>
      <c r="AV32" s="379"/>
      <c r="AW32" s="379"/>
      <c r="AX32" s="379"/>
      <c r="AY32" s="379"/>
      <c r="AZ32" s="379"/>
      <c r="BA32" s="379"/>
      <c r="BB32" s="379"/>
      <c r="BC32" s="379"/>
      <c r="BE32" s="379" t="s">
        <v>184</v>
      </c>
      <c r="BF32" s="379"/>
      <c r="BG32" s="379"/>
      <c r="BH32" s="379"/>
      <c r="BI32" s="379"/>
      <c r="BJ32" s="379"/>
      <c r="BK32" s="379"/>
      <c r="BL32" s="379"/>
      <c r="BM32" s="379"/>
      <c r="BN32" s="379"/>
      <c r="BO32" s="379"/>
      <c r="BP32" s="379"/>
      <c r="BQ32" s="379"/>
      <c r="BR32" s="379"/>
      <c r="BS32" s="379"/>
      <c r="BT32" s="379"/>
      <c r="BU32" s="379"/>
      <c r="BW32" s="379" t="s">
        <v>185</v>
      </c>
      <c r="BX32" s="379"/>
      <c r="BY32" s="379"/>
      <c r="BZ32" s="379"/>
      <c r="CA32" s="379"/>
      <c r="CB32" s="379"/>
      <c r="CC32" s="379"/>
      <c r="CD32" s="379"/>
      <c r="CE32" s="379"/>
      <c r="CF32" s="379"/>
      <c r="CG32" s="379"/>
      <c r="CH32" s="379"/>
      <c r="CI32" s="379"/>
      <c r="CJ32" s="379"/>
      <c r="CK32" s="379"/>
      <c r="CL32" s="379"/>
      <c r="CM32" s="379"/>
      <c r="CO32" s="379" t="s">
        <v>186</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2">
      <c r="A33" s="169"/>
      <c r="B33" s="193"/>
      <c r="C33" s="371" t="s">
        <v>187</v>
      </c>
      <c r="D33" s="371"/>
      <c r="E33" s="370" t="s">
        <v>188</v>
      </c>
      <c r="F33" s="370"/>
      <c r="G33" s="370"/>
      <c r="H33" s="370"/>
      <c r="I33" s="370"/>
      <c r="J33" s="370"/>
      <c r="K33" s="370"/>
      <c r="L33" s="370"/>
      <c r="M33" s="370"/>
      <c r="N33" s="370"/>
      <c r="O33" s="370"/>
      <c r="P33" s="370"/>
      <c r="Q33" s="370"/>
      <c r="R33" s="370"/>
      <c r="S33" s="370"/>
      <c r="T33" s="194"/>
      <c r="U33" s="371" t="s">
        <v>187</v>
      </c>
      <c r="V33" s="371"/>
      <c r="W33" s="370" t="s">
        <v>188</v>
      </c>
      <c r="X33" s="370"/>
      <c r="Y33" s="370"/>
      <c r="Z33" s="370"/>
      <c r="AA33" s="370"/>
      <c r="AB33" s="370"/>
      <c r="AC33" s="370"/>
      <c r="AD33" s="370"/>
      <c r="AE33" s="370"/>
      <c r="AF33" s="370"/>
      <c r="AG33" s="370"/>
      <c r="AH33" s="370"/>
      <c r="AI33" s="370"/>
      <c r="AJ33" s="370"/>
      <c r="AK33" s="370"/>
      <c r="AL33" s="194"/>
      <c r="AM33" s="371" t="s">
        <v>187</v>
      </c>
      <c r="AN33" s="371"/>
      <c r="AO33" s="370" t="s">
        <v>188</v>
      </c>
      <c r="AP33" s="370"/>
      <c r="AQ33" s="370"/>
      <c r="AR33" s="370"/>
      <c r="AS33" s="370"/>
      <c r="AT33" s="370"/>
      <c r="AU33" s="370"/>
      <c r="AV33" s="370"/>
      <c r="AW33" s="370"/>
      <c r="AX33" s="370"/>
      <c r="AY33" s="370"/>
      <c r="AZ33" s="370"/>
      <c r="BA33" s="370"/>
      <c r="BB33" s="370"/>
      <c r="BC33" s="370"/>
      <c r="BD33" s="195"/>
      <c r="BE33" s="370" t="s">
        <v>189</v>
      </c>
      <c r="BF33" s="370"/>
      <c r="BG33" s="370" t="s">
        <v>190</v>
      </c>
      <c r="BH33" s="370"/>
      <c r="BI33" s="370"/>
      <c r="BJ33" s="370"/>
      <c r="BK33" s="370"/>
      <c r="BL33" s="370"/>
      <c r="BM33" s="370"/>
      <c r="BN33" s="370"/>
      <c r="BO33" s="370"/>
      <c r="BP33" s="370"/>
      <c r="BQ33" s="370"/>
      <c r="BR33" s="370"/>
      <c r="BS33" s="370"/>
      <c r="BT33" s="370"/>
      <c r="BU33" s="370"/>
      <c r="BV33" s="195"/>
      <c r="BW33" s="371" t="s">
        <v>189</v>
      </c>
      <c r="BX33" s="371"/>
      <c r="BY33" s="370" t="s">
        <v>191</v>
      </c>
      <c r="BZ33" s="370"/>
      <c r="CA33" s="370"/>
      <c r="CB33" s="370"/>
      <c r="CC33" s="370"/>
      <c r="CD33" s="370"/>
      <c r="CE33" s="370"/>
      <c r="CF33" s="370"/>
      <c r="CG33" s="370"/>
      <c r="CH33" s="370"/>
      <c r="CI33" s="370"/>
      <c r="CJ33" s="370"/>
      <c r="CK33" s="370"/>
      <c r="CL33" s="370"/>
      <c r="CM33" s="370"/>
      <c r="CN33" s="194"/>
      <c r="CO33" s="371" t="s">
        <v>187</v>
      </c>
      <c r="CP33" s="371"/>
      <c r="CQ33" s="370" t="s">
        <v>192</v>
      </c>
      <c r="CR33" s="370"/>
      <c r="CS33" s="370"/>
      <c r="CT33" s="370"/>
      <c r="CU33" s="370"/>
      <c r="CV33" s="370"/>
      <c r="CW33" s="370"/>
      <c r="CX33" s="370"/>
      <c r="CY33" s="370"/>
      <c r="CZ33" s="370"/>
      <c r="DA33" s="370"/>
      <c r="DB33" s="370"/>
      <c r="DC33" s="370"/>
      <c r="DD33" s="370"/>
      <c r="DE33" s="370"/>
      <c r="DF33" s="194"/>
      <c r="DG33" s="369" t="s">
        <v>193</v>
      </c>
      <c r="DH33" s="369"/>
      <c r="DI33" s="196"/>
    </row>
    <row r="34" spans="1:113" ht="32.25" customHeight="1" x14ac:dyDescent="0.2">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4</v>
      </c>
      <c r="V34" s="367"/>
      <c r="W34" s="368" t="str">
        <f>IF('各会計、関係団体の財政状況及び健全化判断比率'!B28="","",'各会計、関係団体の財政状況及び健全化判断比率'!B28)</f>
        <v>国民健康保険特別会計</v>
      </c>
      <c r="X34" s="368"/>
      <c r="Y34" s="368"/>
      <c r="Z34" s="368"/>
      <c r="AA34" s="368"/>
      <c r="AB34" s="368"/>
      <c r="AC34" s="368"/>
      <c r="AD34" s="368"/>
      <c r="AE34" s="368"/>
      <c r="AF34" s="368"/>
      <c r="AG34" s="368"/>
      <c r="AH34" s="368"/>
      <c r="AI34" s="368"/>
      <c r="AJ34" s="368"/>
      <c r="AK34" s="368"/>
      <c r="AL34" s="169"/>
      <c r="AM34" s="367">
        <f>IF(AO34="","",MAX(C34:D43,U34:V43)+1)</f>
        <v>8</v>
      </c>
      <c r="AN34" s="367"/>
      <c r="AO34" s="368" t="str">
        <f>IF('各会計、関係団体の財政状況及び健全化判断比率'!B32="","",'各会計、関係団体の財政状況及び健全化判断比率'!B32)</f>
        <v>下水道事業会計</v>
      </c>
      <c r="AP34" s="368"/>
      <c r="AQ34" s="368"/>
      <c r="AR34" s="368"/>
      <c r="AS34" s="368"/>
      <c r="AT34" s="368"/>
      <c r="AU34" s="368"/>
      <c r="AV34" s="368"/>
      <c r="AW34" s="368"/>
      <c r="AX34" s="368"/>
      <c r="AY34" s="368"/>
      <c r="AZ34" s="368"/>
      <c r="BA34" s="368"/>
      <c r="BB34" s="368"/>
      <c r="BC34" s="368"/>
      <c r="BD34" s="169"/>
      <c r="BE34" s="367" t="str">
        <f>IF(BG34="","",MAX(C34:D43,U34:V43,AM34:AN43)+1)</f>
        <v/>
      </c>
      <c r="BF34" s="367"/>
      <c r="BG34" s="368"/>
      <c r="BH34" s="368"/>
      <c r="BI34" s="368"/>
      <c r="BJ34" s="368"/>
      <c r="BK34" s="368"/>
      <c r="BL34" s="368"/>
      <c r="BM34" s="368"/>
      <c r="BN34" s="368"/>
      <c r="BO34" s="368"/>
      <c r="BP34" s="368"/>
      <c r="BQ34" s="368"/>
      <c r="BR34" s="368"/>
      <c r="BS34" s="368"/>
      <c r="BT34" s="368"/>
      <c r="BU34" s="368"/>
      <c r="BV34" s="169"/>
      <c r="BW34" s="367">
        <f>IF(BY34="","",MAX(C34:D43,U34:V43,AM34:AN43,BE34:BF43)+1)</f>
        <v>11</v>
      </c>
      <c r="BX34" s="367"/>
      <c r="BY34" s="368" t="str">
        <f>IF('各会計、関係団体の財政状況及び健全化判断比率'!B68="","",'各会計、関係団体の財政状況及び健全化判断比率'!B68)</f>
        <v>湖南広域行政組合</v>
      </c>
      <c r="BZ34" s="368"/>
      <c r="CA34" s="368"/>
      <c r="CB34" s="368"/>
      <c r="CC34" s="368"/>
      <c r="CD34" s="368"/>
      <c r="CE34" s="368"/>
      <c r="CF34" s="368"/>
      <c r="CG34" s="368"/>
      <c r="CH34" s="368"/>
      <c r="CI34" s="368"/>
      <c r="CJ34" s="368"/>
      <c r="CK34" s="368"/>
      <c r="CL34" s="368"/>
      <c r="CM34" s="368"/>
      <c r="CN34" s="169"/>
      <c r="CO34" s="367">
        <f>IF(CQ34="","",MAX(C34:D43,U34:V43,AM34:AN43,BE34:BF43,BW34:BX43)+1)</f>
        <v>16</v>
      </c>
      <c r="CP34" s="367"/>
      <c r="CQ34" s="368" t="str">
        <f>IF('各会計、関係団体の財政状況及び健全化判断比率'!BS7="","",'各会計、関係団体の財政状況及び健全化判断比率'!BS7)</f>
        <v>守山市土地開発公社</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2">
      <c r="A35" s="169"/>
      <c r="B35" s="193"/>
      <c r="C35" s="367">
        <f>IF(E35="","",C34+1)</f>
        <v>2</v>
      </c>
      <c r="D35" s="367"/>
      <c r="E35" s="368" t="str">
        <f>IF('各会計、関係団体の財政状況及び健全化判断比率'!B8="","",'各会計、関係団体の財政状況及び健全化判断比率'!B8)</f>
        <v>土地取得特別会計</v>
      </c>
      <c r="F35" s="368"/>
      <c r="G35" s="368"/>
      <c r="H35" s="368"/>
      <c r="I35" s="368"/>
      <c r="J35" s="368"/>
      <c r="K35" s="368"/>
      <c r="L35" s="368"/>
      <c r="M35" s="368"/>
      <c r="N35" s="368"/>
      <c r="O35" s="368"/>
      <c r="P35" s="368"/>
      <c r="Q35" s="368"/>
      <c r="R35" s="368"/>
      <c r="S35" s="368"/>
      <c r="T35" s="169"/>
      <c r="U35" s="367">
        <f>IF(W35="","",U34+1)</f>
        <v>5</v>
      </c>
      <c r="V35" s="367"/>
      <c r="W35" s="368" t="str">
        <f>IF('各会計、関係団体の財政状況及び健全化判断比率'!B29="","",'各会計、関係団体の財政状況及び健全化判断比率'!B29)</f>
        <v>介護保険特別会計(介護保険事業)</v>
      </c>
      <c r="X35" s="368"/>
      <c r="Y35" s="368"/>
      <c r="Z35" s="368"/>
      <c r="AA35" s="368"/>
      <c r="AB35" s="368"/>
      <c r="AC35" s="368"/>
      <c r="AD35" s="368"/>
      <c r="AE35" s="368"/>
      <c r="AF35" s="368"/>
      <c r="AG35" s="368"/>
      <c r="AH35" s="368"/>
      <c r="AI35" s="368"/>
      <c r="AJ35" s="368"/>
      <c r="AK35" s="368"/>
      <c r="AL35" s="169"/>
      <c r="AM35" s="367">
        <f t="shared" ref="AM35:AM43" si="0">IF(AO35="","",AM34+1)</f>
        <v>9</v>
      </c>
      <c r="AN35" s="367"/>
      <c r="AO35" s="368" t="str">
        <f>IF('各会計、関係団体の財政状況及び健全化判断比率'!B33="","",'各会計、関係団体の財政状況及び健全化判断比率'!B33)</f>
        <v>水道事業会計</v>
      </c>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12</v>
      </c>
      <c r="BX35" s="367"/>
      <c r="BY35" s="368" t="str">
        <f>IF('各会計、関係団体の財政状況及び健全化判断比率'!B69="","",'各会計、関係団体の財政状況及び健全化判断比率'!B69)</f>
        <v>滋賀県後期高齢者医療広域連合（一般会計）</v>
      </c>
      <c r="BZ35" s="368"/>
      <c r="CA35" s="368"/>
      <c r="CB35" s="368"/>
      <c r="CC35" s="368"/>
      <c r="CD35" s="368"/>
      <c r="CE35" s="368"/>
      <c r="CF35" s="368"/>
      <c r="CG35" s="368"/>
      <c r="CH35" s="368"/>
      <c r="CI35" s="368"/>
      <c r="CJ35" s="368"/>
      <c r="CK35" s="368"/>
      <c r="CL35" s="368"/>
      <c r="CM35" s="368"/>
      <c r="CN35" s="169"/>
      <c r="CO35" s="367">
        <f t="shared" ref="CO35:CO43" si="3">IF(CQ35="","",CO34+1)</f>
        <v>17</v>
      </c>
      <c r="CP35" s="367"/>
      <c r="CQ35" s="368" t="str">
        <f>IF('各会計、関係団体の財政状況及び健全化判断比率'!BS8="","",'各会計、関係団体の財政状況及び健全化判断比率'!BS8)</f>
        <v>守山市文化体育振興事業団</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2">
      <c r="A36" s="169"/>
      <c r="B36" s="193"/>
      <c r="C36" s="367">
        <f>IF(E36="","",C35+1)</f>
        <v>3</v>
      </c>
      <c r="D36" s="367"/>
      <c r="E36" s="368" t="str">
        <f>IF('各会計、関係団体の財政状況及び健全化判断比率'!B9="","",'各会計、関係団体の財政状況及び健全化判断比率'!B9)</f>
        <v>育英奨学事業特別会計</v>
      </c>
      <c r="F36" s="368"/>
      <c r="G36" s="368"/>
      <c r="H36" s="368"/>
      <c r="I36" s="368"/>
      <c r="J36" s="368"/>
      <c r="K36" s="368"/>
      <c r="L36" s="368"/>
      <c r="M36" s="368"/>
      <c r="N36" s="368"/>
      <c r="O36" s="368"/>
      <c r="P36" s="368"/>
      <c r="Q36" s="368"/>
      <c r="R36" s="368"/>
      <c r="S36" s="368"/>
      <c r="T36" s="169"/>
      <c r="U36" s="367">
        <f t="shared" ref="U36:U43" si="4">IF(W36="","",U35+1)</f>
        <v>6</v>
      </c>
      <c r="V36" s="367"/>
      <c r="W36" s="368" t="str">
        <f>IF('各会計、関係団体の財政状況及び健全化判断比率'!B30="","",'各会計、関係団体の財政状況及び健全化判断比率'!B30)</f>
        <v>介護保険特別会計(介護サービス事業)</v>
      </c>
      <c r="X36" s="368"/>
      <c r="Y36" s="368"/>
      <c r="Z36" s="368"/>
      <c r="AA36" s="368"/>
      <c r="AB36" s="368"/>
      <c r="AC36" s="368"/>
      <c r="AD36" s="368"/>
      <c r="AE36" s="368"/>
      <c r="AF36" s="368"/>
      <c r="AG36" s="368"/>
      <c r="AH36" s="368"/>
      <c r="AI36" s="368"/>
      <c r="AJ36" s="368"/>
      <c r="AK36" s="368"/>
      <c r="AL36" s="169"/>
      <c r="AM36" s="367">
        <f t="shared" si="0"/>
        <v>10</v>
      </c>
      <c r="AN36" s="367"/>
      <c r="AO36" s="368" t="str">
        <f>IF('各会計、関係団体の財政状況及び健全化判断比率'!B34="","",'各会計、関係団体の財政状況及び健全化判断比率'!B34)</f>
        <v>病院事業会計</v>
      </c>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13</v>
      </c>
      <c r="BX36" s="367"/>
      <c r="BY36" s="368" t="str">
        <f>IF('各会計、関係団体の財政状況及び健全化判断比率'!B70="","",'各会計、関係団体の財政状況及び健全化判断比率'!B70)</f>
        <v>滋賀県後期高齢者医療広域連合（後期高齢者医療特別会計）</v>
      </c>
      <c r="BZ36" s="368"/>
      <c r="CA36" s="368"/>
      <c r="CB36" s="368"/>
      <c r="CC36" s="368"/>
      <c r="CD36" s="368"/>
      <c r="CE36" s="368"/>
      <c r="CF36" s="368"/>
      <c r="CG36" s="368"/>
      <c r="CH36" s="368"/>
      <c r="CI36" s="368"/>
      <c r="CJ36" s="368"/>
      <c r="CK36" s="368"/>
      <c r="CL36" s="368"/>
      <c r="CM36" s="368"/>
      <c r="CN36" s="169"/>
      <c r="CO36" s="367">
        <f t="shared" si="3"/>
        <v>18</v>
      </c>
      <c r="CP36" s="367"/>
      <c r="CQ36" s="368" t="str">
        <f>IF('各会計、関係団体の財政状況及び健全化判断比率'!BS9="","",'各会計、関係団体の財政状況及び健全化判断比率'!BS9)</f>
        <v>守山野洲市民交流プラザ</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2">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f t="shared" si="4"/>
        <v>7</v>
      </c>
      <c r="V37" s="367"/>
      <c r="W37" s="368" t="str">
        <f>IF('各会計、関係団体の財政状況及び健全化判断比率'!B31="","",'各会計、関係団体の財政状況及び健全化判断比率'!B31)</f>
        <v>後期高齢者医療事業特別会計</v>
      </c>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14</v>
      </c>
      <c r="BX37" s="367"/>
      <c r="BY37" s="368" t="str">
        <f>IF('各会計、関係団体の財政状況及び健全化判断比率'!B71="","",'各会計、関係団体の財政状況及び健全化判断比率'!B71)</f>
        <v>守山野洲行政事務組合</v>
      </c>
      <c r="BZ37" s="368"/>
      <c r="CA37" s="368"/>
      <c r="CB37" s="368"/>
      <c r="CC37" s="368"/>
      <c r="CD37" s="368"/>
      <c r="CE37" s="368"/>
      <c r="CF37" s="368"/>
      <c r="CG37" s="368"/>
      <c r="CH37" s="368"/>
      <c r="CI37" s="368"/>
      <c r="CJ37" s="368"/>
      <c r="CK37" s="368"/>
      <c r="CL37" s="368"/>
      <c r="CM37" s="368"/>
      <c r="CN37" s="169"/>
      <c r="CO37" s="367">
        <f t="shared" si="3"/>
        <v>19</v>
      </c>
      <c r="CP37" s="367"/>
      <c r="CQ37" s="368" t="str">
        <f>IF('各会計、関係団体の財政状況及び健全化判断比率'!BS10="","",'各会計、関係団体の財政状況及び健全化判断比率'!BS10)</f>
        <v>守山野洲勤労福祉サービスセンター</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2">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15</v>
      </c>
      <c r="BX38" s="367"/>
      <c r="BY38" s="368" t="str">
        <f>IF('各会計、関係団体の財政状況及び健全化判断比率'!B72="","",'各会計、関係団体の財政状況及び健全化判断比率'!B72)</f>
        <v>滋賀県市町村職員研修センター</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2">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t="str">
        <f t="shared" si="2"/>
        <v/>
      </c>
      <c r="BX39" s="367"/>
      <c r="BY39" s="368" t="str">
        <f>IF('各会計、関係団体の財政状況及び健全化判断比率'!B73="","",'各会計、関係団体の財政状況及び健全化判断比率'!B73)</f>
        <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2">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2">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2">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2">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194</v>
      </c>
      <c r="E46" s="364" t="s">
        <v>195</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196</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197</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198</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199</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200</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201</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202</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84b6ILhNH8PfbIqNxaRnhpH3LHAiKBGrxhjq9Urr1QmiA6iObAI6ZMjF1xJDTK+B30wHw5rBJBNyUzKM1vVEpw==" saltValue="fjoXvsPY9clvn84M/V7Fe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530</v>
      </c>
      <c r="G33" s="29" t="s">
        <v>531</v>
      </c>
      <c r="H33" s="29" t="s">
        <v>532</v>
      </c>
      <c r="I33" s="29" t="s">
        <v>533</v>
      </c>
      <c r="J33" s="30" t="s">
        <v>534</v>
      </c>
      <c r="K33" s="22"/>
      <c r="L33" s="22"/>
      <c r="M33" s="22"/>
      <c r="N33" s="22"/>
      <c r="O33" s="22"/>
      <c r="P33" s="22"/>
    </row>
    <row r="34" spans="1:16" ht="39" customHeight="1" x14ac:dyDescent="0.2">
      <c r="A34" s="22"/>
      <c r="B34" s="31"/>
      <c r="C34" s="1151" t="s">
        <v>538</v>
      </c>
      <c r="D34" s="1151"/>
      <c r="E34" s="1152"/>
      <c r="F34" s="32">
        <v>5.45</v>
      </c>
      <c r="G34" s="33">
        <v>4.5599999999999996</v>
      </c>
      <c r="H34" s="33">
        <v>4.28</v>
      </c>
      <c r="I34" s="33">
        <v>4.13</v>
      </c>
      <c r="J34" s="34">
        <v>3.48</v>
      </c>
      <c r="K34" s="22"/>
      <c r="L34" s="22"/>
      <c r="M34" s="22"/>
      <c r="N34" s="22"/>
      <c r="O34" s="22"/>
      <c r="P34" s="22"/>
    </row>
    <row r="35" spans="1:16" ht="39" customHeight="1" x14ac:dyDescent="0.2">
      <c r="A35" s="22"/>
      <c r="B35" s="35"/>
      <c r="C35" s="1145" t="s">
        <v>539</v>
      </c>
      <c r="D35" s="1146"/>
      <c r="E35" s="1147"/>
      <c r="F35" s="36">
        <v>3.35</v>
      </c>
      <c r="G35" s="37">
        <v>4.42</v>
      </c>
      <c r="H35" s="37">
        <v>3.79</v>
      </c>
      <c r="I35" s="37">
        <v>3.44</v>
      </c>
      <c r="J35" s="38">
        <v>3.13</v>
      </c>
      <c r="K35" s="22"/>
      <c r="L35" s="22"/>
      <c r="M35" s="22"/>
      <c r="N35" s="22"/>
      <c r="O35" s="22"/>
      <c r="P35" s="22"/>
    </row>
    <row r="36" spans="1:16" ht="39" customHeight="1" x14ac:dyDescent="0.2">
      <c r="A36" s="22"/>
      <c r="B36" s="35"/>
      <c r="C36" s="1145" t="s">
        <v>540</v>
      </c>
      <c r="D36" s="1146"/>
      <c r="E36" s="1147"/>
      <c r="F36" s="36">
        <v>1.41</v>
      </c>
      <c r="G36" s="37">
        <v>2.6</v>
      </c>
      <c r="H36" s="37">
        <v>2.76</v>
      </c>
      <c r="I36" s="37">
        <v>2.5299999999999998</v>
      </c>
      <c r="J36" s="38">
        <v>2.46</v>
      </c>
      <c r="K36" s="22"/>
      <c r="L36" s="22"/>
      <c r="M36" s="22"/>
      <c r="N36" s="22"/>
      <c r="O36" s="22"/>
      <c r="P36" s="22"/>
    </row>
    <row r="37" spans="1:16" ht="39" customHeight="1" x14ac:dyDescent="0.2">
      <c r="A37" s="22"/>
      <c r="B37" s="35"/>
      <c r="C37" s="1145" t="s">
        <v>541</v>
      </c>
      <c r="D37" s="1146"/>
      <c r="E37" s="1147"/>
      <c r="F37" s="36">
        <v>0.49</v>
      </c>
      <c r="G37" s="37">
        <v>0.45</v>
      </c>
      <c r="H37" s="37">
        <v>0.55000000000000004</v>
      </c>
      <c r="I37" s="37">
        <v>0.39</v>
      </c>
      <c r="J37" s="38">
        <v>0.46</v>
      </c>
      <c r="K37" s="22"/>
      <c r="L37" s="22"/>
      <c r="M37" s="22"/>
      <c r="N37" s="22"/>
      <c r="O37" s="22"/>
      <c r="P37" s="22"/>
    </row>
    <row r="38" spans="1:16" ht="39" customHeight="1" x14ac:dyDescent="0.2">
      <c r="A38" s="22"/>
      <c r="B38" s="35"/>
      <c r="C38" s="1145" t="s">
        <v>542</v>
      </c>
      <c r="D38" s="1146"/>
      <c r="E38" s="1147"/>
      <c r="F38" s="36">
        <v>0.03</v>
      </c>
      <c r="G38" s="37">
        <v>0.06</v>
      </c>
      <c r="H38" s="37">
        <v>0.14000000000000001</v>
      </c>
      <c r="I38" s="37">
        <v>0.11</v>
      </c>
      <c r="J38" s="38">
        <v>0.18</v>
      </c>
      <c r="K38" s="22"/>
      <c r="L38" s="22"/>
      <c r="M38" s="22"/>
      <c r="N38" s="22"/>
      <c r="O38" s="22"/>
      <c r="P38" s="22"/>
    </row>
    <row r="39" spans="1:16" ht="39" customHeight="1" x14ac:dyDescent="0.2">
      <c r="A39" s="22"/>
      <c r="B39" s="35"/>
      <c r="C39" s="1145" t="s">
        <v>543</v>
      </c>
      <c r="D39" s="1146"/>
      <c r="E39" s="1147"/>
      <c r="F39" s="36">
        <v>0</v>
      </c>
      <c r="G39" s="37">
        <v>0</v>
      </c>
      <c r="H39" s="37">
        <v>0.47</v>
      </c>
      <c r="I39" s="37">
        <v>0.18</v>
      </c>
      <c r="J39" s="38">
        <v>0.04</v>
      </c>
      <c r="K39" s="22"/>
      <c r="L39" s="22"/>
      <c r="M39" s="22"/>
      <c r="N39" s="22"/>
      <c r="O39" s="22"/>
      <c r="P39" s="22"/>
    </row>
    <row r="40" spans="1:16" ht="39" customHeight="1" x14ac:dyDescent="0.2">
      <c r="A40" s="22"/>
      <c r="B40" s="35"/>
      <c r="C40" s="1145" t="s">
        <v>544</v>
      </c>
      <c r="D40" s="1146"/>
      <c r="E40" s="1147"/>
      <c r="F40" s="36">
        <v>0.02</v>
      </c>
      <c r="G40" s="37">
        <v>0.02</v>
      </c>
      <c r="H40" s="37">
        <v>0.02</v>
      </c>
      <c r="I40" s="37">
        <v>0.02</v>
      </c>
      <c r="J40" s="38">
        <v>0.02</v>
      </c>
      <c r="K40" s="22"/>
      <c r="L40" s="22"/>
      <c r="M40" s="22"/>
      <c r="N40" s="22"/>
      <c r="O40" s="22"/>
      <c r="P40" s="22"/>
    </row>
    <row r="41" spans="1:16" ht="39" customHeight="1" x14ac:dyDescent="0.2">
      <c r="A41" s="22"/>
      <c r="B41" s="35"/>
      <c r="C41" s="1145" t="s">
        <v>545</v>
      </c>
      <c r="D41" s="1146"/>
      <c r="E41" s="1147"/>
      <c r="F41" s="36">
        <v>0.02</v>
      </c>
      <c r="G41" s="37">
        <v>0.01</v>
      </c>
      <c r="H41" s="37">
        <v>0.01</v>
      </c>
      <c r="I41" s="37">
        <v>0.01</v>
      </c>
      <c r="J41" s="38">
        <v>0.01</v>
      </c>
      <c r="K41" s="22"/>
      <c r="L41" s="22"/>
      <c r="M41" s="22"/>
      <c r="N41" s="22"/>
      <c r="O41" s="22"/>
      <c r="P41" s="22"/>
    </row>
    <row r="42" spans="1:16" ht="39" customHeight="1" x14ac:dyDescent="0.2">
      <c r="A42" s="22"/>
      <c r="B42" s="39"/>
      <c r="C42" s="1145" t="s">
        <v>546</v>
      </c>
      <c r="D42" s="1146"/>
      <c r="E42" s="1147"/>
      <c r="F42" s="36" t="s">
        <v>492</v>
      </c>
      <c r="G42" s="37" t="s">
        <v>492</v>
      </c>
      <c r="H42" s="37" t="s">
        <v>492</v>
      </c>
      <c r="I42" s="37" t="s">
        <v>492</v>
      </c>
      <c r="J42" s="38" t="s">
        <v>492</v>
      </c>
      <c r="K42" s="22"/>
      <c r="L42" s="22"/>
      <c r="M42" s="22"/>
      <c r="N42" s="22"/>
      <c r="O42" s="22"/>
      <c r="P42" s="22"/>
    </row>
    <row r="43" spans="1:16" ht="39" customHeight="1" thickBot="1" x14ac:dyDescent="0.25">
      <c r="A43" s="22"/>
      <c r="B43" s="40"/>
      <c r="C43" s="1148" t="s">
        <v>547</v>
      </c>
      <c r="D43" s="1149"/>
      <c r="E43" s="1150"/>
      <c r="F43" s="41">
        <v>0.01</v>
      </c>
      <c r="G43" s="42">
        <v>0</v>
      </c>
      <c r="H43" s="42">
        <v>0</v>
      </c>
      <c r="I43" s="42">
        <v>0.01</v>
      </c>
      <c r="J43" s="43">
        <v>0</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GXWlubbWLjupjarJgOhFjlkwYCofOizpGA8KZt2o5kPDMmtKTnM3XrLwIzbRbYgMNjL6M6uYvWOtZqF+z1YUwA==" saltValue="18IUalqljMu15Mqgzmk4j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37" zoomScale="85" zoomScaleNormal="85"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530</v>
      </c>
      <c r="L44" s="56" t="s">
        <v>531</v>
      </c>
      <c r="M44" s="56" t="s">
        <v>532</v>
      </c>
      <c r="N44" s="56" t="s">
        <v>533</v>
      </c>
      <c r="O44" s="57" t="s">
        <v>534</v>
      </c>
      <c r="P44" s="48"/>
      <c r="Q44" s="48"/>
      <c r="R44" s="48"/>
      <c r="S44" s="48"/>
      <c r="T44" s="48"/>
      <c r="U44" s="48"/>
    </row>
    <row r="45" spans="1:21" ht="30.75" customHeight="1" x14ac:dyDescent="0.2">
      <c r="A45" s="48"/>
      <c r="B45" s="1176" t="s">
        <v>9</v>
      </c>
      <c r="C45" s="1177"/>
      <c r="D45" s="58"/>
      <c r="E45" s="1182" t="s">
        <v>10</v>
      </c>
      <c r="F45" s="1182"/>
      <c r="G45" s="1182"/>
      <c r="H45" s="1182"/>
      <c r="I45" s="1182"/>
      <c r="J45" s="1183"/>
      <c r="K45" s="59">
        <v>2394</v>
      </c>
      <c r="L45" s="60">
        <v>2426</v>
      </c>
      <c r="M45" s="60">
        <v>2547</v>
      </c>
      <c r="N45" s="60">
        <v>2604</v>
      </c>
      <c r="O45" s="61">
        <v>2824</v>
      </c>
      <c r="P45" s="48"/>
      <c r="Q45" s="48"/>
      <c r="R45" s="48"/>
      <c r="S45" s="48"/>
      <c r="T45" s="48"/>
      <c r="U45" s="48"/>
    </row>
    <row r="46" spans="1:21" ht="30.75" customHeight="1" x14ac:dyDescent="0.2">
      <c r="A46" s="48"/>
      <c r="B46" s="1178"/>
      <c r="C46" s="1179"/>
      <c r="D46" s="62"/>
      <c r="E46" s="1155" t="s">
        <v>11</v>
      </c>
      <c r="F46" s="1155"/>
      <c r="G46" s="1155"/>
      <c r="H46" s="1155"/>
      <c r="I46" s="1155"/>
      <c r="J46" s="1156"/>
      <c r="K46" s="63" t="s">
        <v>492</v>
      </c>
      <c r="L46" s="64" t="s">
        <v>492</v>
      </c>
      <c r="M46" s="64" t="s">
        <v>492</v>
      </c>
      <c r="N46" s="64" t="s">
        <v>492</v>
      </c>
      <c r="O46" s="65" t="s">
        <v>492</v>
      </c>
      <c r="P46" s="48"/>
      <c r="Q46" s="48"/>
      <c r="R46" s="48"/>
      <c r="S46" s="48"/>
      <c r="T46" s="48"/>
      <c r="U46" s="48"/>
    </row>
    <row r="47" spans="1:21" ht="30.75" customHeight="1" x14ac:dyDescent="0.2">
      <c r="A47" s="48"/>
      <c r="B47" s="1178"/>
      <c r="C47" s="1179"/>
      <c r="D47" s="62"/>
      <c r="E47" s="1155" t="s">
        <v>12</v>
      </c>
      <c r="F47" s="1155"/>
      <c r="G47" s="1155"/>
      <c r="H47" s="1155"/>
      <c r="I47" s="1155"/>
      <c r="J47" s="1156"/>
      <c r="K47" s="63">
        <v>7</v>
      </c>
      <c r="L47" s="64">
        <v>7</v>
      </c>
      <c r="M47" s="64">
        <v>7</v>
      </c>
      <c r="N47" s="64">
        <v>7</v>
      </c>
      <c r="O47" s="65">
        <v>7</v>
      </c>
      <c r="P47" s="48"/>
      <c r="Q47" s="48"/>
      <c r="R47" s="48"/>
      <c r="S47" s="48"/>
      <c r="T47" s="48"/>
      <c r="U47" s="48"/>
    </row>
    <row r="48" spans="1:21" ht="30.75" customHeight="1" x14ac:dyDescent="0.2">
      <c r="A48" s="48"/>
      <c r="B48" s="1178"/>
      <c r="C48" s="1179"/>
      <c r="D48" s="62"/>
      <c r="E48" s="1155" t="s">
        <v>13</v>
      </c>
      <c r="F48" s="1155"/>
      <c r="G48" s="1155"/>
      <c r="H48" s="1155"/>
      <c r="I48" s="1155"/>
      <c r="J48" s="1156"/>
      <c r="K48" s="63">
        <v>954</v>
      </c>
      <c r="L48" s="64">
        <v>973</v>
      </c>
      <c r="M48" s="64">
        <v>646</v>
      </c>
      <c r="N48" s="64">
        <v>367</v>
      </c>
      <c r="O48" s="65">
        <v>393</v>
      </c>
      <c r="P48" s="48"/>
      <c r="Q48" s="48"/>
      <c r="R48" s="48"/>
      <c r="S48" s="48"/>
      <c r="T48" s="48"/>
      <c r="U48" s="48"/>
    </row>
    <row r="49" spans="1:21" ht="30.75" customHeight="1" x14ac:dyDescent="0.2">
      <c r="A49" s="48"/>
      <c r="B49" s="1178"/>
      <c r="C49" s="1179"/>
      <c r="D49" s="62"/>
      <c r="E49" s="1155" t="s">
        <v>14</v>
      </c>
      <c r="F49" s="1155"/>
      <c r="G49" s="1155"/>
      <c r="H49" s="1155"/>
      <c r="I49" s="1155"/>
      <c r="J49" s="1156"/>
      <c r="K49" s="63">
        <v>92</v>
      </c>
      <c r="L49" s="64">
        <v>99</v>
      </c>
      <c r="M49" s="64">
        <v>114</v>
      </c>
      <c r="N49" s="64">
        <v>104</v>
      </c>
      <c r="O49" s="65">
        <v>128</v>
      </c>
      <c r="P49" s="48"/>
      <c r="Q49" s="48"/>
      <c r="R49" s="48"/>
      <c r="S49" s="48"/>
      <c r="T49" s="48"/>
      <c r="U49" s="48"/>
    </row>
    <row r="50" spans="1:21" ht="30.75" customHeight="1" x14ac:dyDescent="0.2">
      <c r="A50" s="48"/>
      <c r="B50" s="1178"/>
      <c r="C50" s="1179"/>
      <c r="D50" s="62"/>
      <c r="E50" s="1155" t="s">
        <v>15</v>
      </c>
      <c r="F50" s="1155"/>
      <c r="G50" s="1155"/>
      <c r="H50" s="1155"/>
      <c r="I50" s="1155"/>
      <c r="J50" s="1156"/>
      <c r="K50" s="63" t="s">
        <v>492</v>
      </c>
      <c r="L50" s="64" t="s">
        <v>492</v>
      </c>
      <c r="M50" s="64" t="s">
        <v>492</v>
      </c>
      <c r="N50" s="64" t="s">
        <v>492</v>
      </c>
      <c r="O50" s="65" t="s">
        <v>492</v>
      </c>
      <c r="P50" s="48"/>
      <c r="Q50" s="48"/>
      <c r="R50" s="48"/>
      <c r="S50" s="48"/>
      <c r="T50" s="48"/>
      <c r="U50" s="48"/>
    </row>
    <row r="51" spans="1:21" ht="30.75" customHeight="1" x14ac:dyDescent="0.2">
      <c r="A51" s="48"/>
      <c r="B51" s="1180"/>
      <c r="C51" s="1181"/>
      <c r="D51" s="66"/>
      <c r="E51" s="1155" t="s">
        <v>16</v>
      </c>
      <c r="F51" s="1155"/>
      <c r="G51" s="1155"/>
      <c r="H51" s="1155"/>
      <c r="I51" s="1155"/>
      <c r="J51" s="1156"/>
      <c r="K51" s="63" t="s">
        <v>492</v>
      </c>
      <c r="L51" s="64" t="s">
        <v>492</v>
      </c>
      <c r="M51" s="64" t="s">
        <v>492</v>
      </c>
      <c r="N51" s="64" t="s">
        <v>492</v>
      </c>
      <c r="O51" s="65" t="s">
        <v>492</v>
      </c>
      <c r="P51" s="48"/>
      <c r="Q51" s="48"/>
      <c r="R51" s="48"/>
      <c r="S51" s="48"/>
      <c r="T51" s="48"/>
      <c r="U51" s="48"/>
    </row>
    <row r="52" spans="1:21" ht="30.75" customHeight="1" x14ac:dyDescent="0.2">
      <c r="A52" s="48"/>
      <c r="B52" s="1153" t="s">
        <v>17</v>
      </c>
      <c r="C52" s="1154"/>
      <c r="D52" s="66"/>
      <c r="E52" s="1155" t="s">
        <v>18</v>
      </c>
      <c r="F52" s="1155"/>
      <c r="G52" s="1155"/>
      <c r="H52" s="1155"/>
      <c r="I52" s="1155"/>
      <c r="J52" s="1156"/>
      <c r="K52" s="63">
        <v>2692</v>
      </c>
      <c r="L52" s="64">
        <v>2723</v>
      </c>
      <c r="M52" s="64">
        <v>2699</v>
      </c>
      <c r="N52" s="64">
        <v>2649</v>
      </c>
      <c r="O52" s="65">
        <v>2600</v>
      </c>
      <c r="P52" s="48"/>
      <c r="Q52" s="48"/>
      <c r="R52" s="48"/>
      <c r="S52" s="48"/>
      <c r="T52" s="48"/>
      <c r="U52" s="48"/>
    </row>
    <row r="53" spans="1:21" ht="30.75" customHeight="1" thickBot="1" x14ac:dyDescent="0.25">
      <c r="A53" s="48"/>
      <c r="B53" s="1157" t="s">
        <v>19</v>
      </c>
      <c r="C53" s="1158"/>
      <c r="D53" s="67"/>
      <c r="E53" s="1159" t="s">
        <v>20</v>
      </c>
      <c r="F53" s="1159"/>
      <c r="G53" s="1159"/>
      <c r="H53" s="1159"/>
      <c r="I53" s="1159"/>
      <c r="J53" s="1160"/>
      <c r="K53" s="68">
        <v>755</v>
      </c>
      <c r="L53" s="69">
        <v>782</v>
      </c>
      <c r="M53" s="69">
        <v>615</v>
      </c>
      <c r="N53" s="69">
        <v>433</v>
      </c>
      <c r="O53" s="70">
        <v>752</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548</v>
      </c>
      <c r="L57" s="81" t="s">
        <v>549</v>
      </c>
      <c r="M57" s="81" t="s">
        <v>550</v>
      </c>
      <c r="N57" s="81" t="s">
        <v>551</v>
      </c>
      <c r="O57" s="82" t="s">
        <v>552</v>
      </c>
      <c r="P57" s="48"/>
      <c r="Q57" s="48"/>
      <c r="R57" s="48"/>
      <c r="S57" s="48"/>
      <c r="T57" s="48"/>
      <c r="U57" s="48"/>
    </row>
    <row r="58" spans="1:21" ht="31.5" customHeight="1" x14ac:dyDescent="0.2">
      <c r="B58" s="1161" t="s">
        <v>24</v>
      </c>
      <c r="C58" s="1162"/>
      <c r="D58" s="1167" t="s">
        <v>25</v>
      </c>
      <c r="E58" s="1168"/>
      <c r="F58" s="1168"/>
      <c r="G58" s="1168"/>
      <c r="H58" s="1168"/>
      <c r="I58" s="1168"/>
      <c r="J58" s="1169"/>
      <c r="K58" s="83">
        <v>0</v>
      </c>
      <c r="L58" s="84">
        <v>0</v>
      </c>
      <c r="M58" s="84">
        <v>0</v>
      </c>
      <c r="N58" s="84">
        <v>0</v>
      </c>
      <c r="O58" s="85">
        <v>0</v>
      </c>
    </row>
    <row r="59" spans="1:21" ht="31.5" customHeight="1" x14ac:dyDescent="0.2">
      <c r="B59" s="1163"/>
      <c r="C59" s="1164"/>
      <c r="D59" s="1170" t="s">
        <v>26</v>
      </c>
      <c r="E59" s="1171"/>
      <c r="F59" s="1171"/>
      <c r="G59" s="1171"/>
      <c r="H59" s="1171"/>
      <c r="I59" s="1171"/>
      <c r="J59" s="1172"/>
      <c r="K59" s="86">
        <v>1381</v>
      </c>
      <c r="L59" s="87">
        <v>1383</v>
      </c>
      <c r="M59" s="87">
        <v>1384</v>
      </c>
      <c r="N59" s="87">
        <v>1386</v>
      </c>
      <c r="O59" s="88">
        <v>1387</v>
      </c>
    </row>
    <row r="60" spans="1:21" ht="31.5" customHeight="1" thickBot="1" x14ac:dyDescent="0.25">
      <c r="B60" s="1165"/>
      <c r="C60" s="1166"/>
      <c r="D60" s="1173" t="s">
        <v>27</v>
      </c>
      <c r="E60" s="1174"/>
      <c r="F60" s="1174"/>
      <c r="G60" s="1174"/>
      <c r="H60" s="1174"/>
      <c r="I60" s="1174"/>
      <c r="J60" s="1175"/>
      <c r="K60" s="89">
        <v>87</v>
      </c>
      <c r="L60" s="90">
        <v>93</v>
      </c>
      <c r="M60" s="90">
        <v>100</v>
      </c>
      <c r="N60" s="90">
        <v>107</v>
      </c>
      <c r="O60" s="91">
        <v>113</v>
      </c>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PDo/30rN5LinrXHd+9MuxQGdR6rUGNTMBupZqQ5waA6C6f5n7nxFfjb7usMfl8HEhm2WLY4N4jNgADo+5PjFXg==" saltValue="hvTfD5OtivFZOHpgpxtjz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29" zoomScale="85" zoomScaleNormal="85"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530</v>
      </c>
      <c r="J40" s="103" t="s">
        <v>531</v>
      </c>
      <c r="K40" s="103" t="s">
        <v>532</v>
      </c>
      <c r="L40" s="103" t="s">
        <v>533</v>
      </c>
      <c r="M40" s="104" t="s">
        <v>534</v>
      </c>
    </row>
    <row r="41" spans="2:13" ht="27.75" customHeight="1" x14ac:dyDescent="0.2">
      <c r="B41" s="1196" t="s">
        <v>30</v>
      </c>
      <c r="C41" s="1197"/>
      <c r="D41" s="105"/>
      <c r="E41" s="1198" t="s">
        <v>31</v>
      </c>
      <c r="F41" s="1198"/>
      <c r="G41" s="1198"/>
      <c r="H41" s="1199"/>
      <c r="I41" s="343">
        <v>32119</v>
      </c>
      <c r="J41" s="344">
        <v>33174</v>
      </c>
      <c r="K41" s="344">
        <v>35538</v>
      </c>
      <c r="L41" s="344">
        <v>35874</v>
      </c>
      <c r="M41" s="345">
        <v>34970</v>
      </c>
    </row>
    <row r="42" spans="2:13" ht="27.75" customHeight="1" x14ac:dyDescent="0.2">
      <c r="B42" s="1186"/>
      <c r="C42" s="1187"/>
      <c r="D42" s="106"/>
      <c r="E42" s="1190" t="s">
        <v>32</v>
      </c>
      <c r="F42" s="1190"/>
      <c r="G42" s="1190"/>
      <c r="H42" s="1191"/>
      <c r="I42" s="346">
        <v>574</v>
      </c>
      <c r="J42" s="347">
        <v>583</v>
      </c>
      <c r="K42" s="347">
        <v>898</v>
      </c>
      <c r="L42" s="347">
        <v>794</v>
      </c>
      <c r="M42" s="348">
        <v>2453</v>
      </c>
    </row>
    <row r="43" spans="2:13" ht="27.75" customHeight="1" x14ac:dyDescent="0.2">
      <c r="B43" s="1186"/>
      <c r="C43" s="1187"/>
      <c r="D43" s="106"/>
      <c r="E43" s="1190" t="s">
        <v>33</v>
      </c>
      <c r="F43" s="1190"/>
      <c r="G43" s="1190"/>
      <c r="H43" s="1191"/>
      <c r="I43" s="346">
        <v>7098</v>
      </c>
      <c r="J43" s="347">
        <v>6633</v>
      </c>
      <c r="K43" s="347">
        <v>5234</v>
      </c>
      <c r="L43" s="347">
        <v>5566</v>
      </c>
      <c r="M43" s="348">
        <v>2838</v>
      </c>
    </row>
    <row r="44" spans="2:13" ht="27.75" customHeight="1" x14ac:dyDescent="0.2">
      <c r="B44" s="1186"/>
      <c r="C44" s="1187"/>
      <c r="D44" s="106"/>
      <c r="E44" s="1190" t="s">
        <v>34</v>
      </c>
      <c r="F44" s="1190"/>
      <c r="G44" s="1190"/>
      <c r="H44" s="1191"/>
      <c r="I44" s="346">
        <v>687</v>
      </c>
      <c r="J44" s="347">
        <v>686</v>
      </c>
      <c r="K44" s="347">
        <v>665</v>
      </c>
      <c r="L44" s="347">
        <v>777</v>
      </c>
      <c r="M44" s="348">
        <v>783</v>
      </c>
    </row>
    <row r="45" spans="2:13" ht="27.75" customHeight="1" x14ac:dyDescent="0.2">
      <c r="B45" s="1186"/>
      <c r="C45" s="1187"/>
      <c r="D45" s="106"/>
      <c r="E45" s="1190" t="s">
        <v>35</v>
      </c>
      <c r="F45" s="1190"/>
      <c r="G45" s="1190"/>
      <c r="H45" s="1191"/>
      <c r="I45" s="346">
        <v>2448</v>
      </c>
      <c r="J45" s="347">
        <v>2546</v>
      </c>
      <c r="K45" s="347">
        <v>2638</v>
      </c>
      <c r="L45" s="347">
        <v>2774</v>
      </c>
      <c r="M45" s="348">
        <v>2943</v>
      </c>
    </row>
    <row r="46" spans="2:13" ht="27.75" customHeight="1" x14ac:dyDescent="0.2">
      <c r="B46" s="1186"/>
      <c r="C46" s="1187"/>
      <c r="D46" s="107"/>
      <c r="E46" s="1190" t="s">
        <v>36</v>
      </c>
      <c r="F46" s="1190"/>
      <c r="G46" s="1190"/>
      <c r="H46" s="1191"/>
      <c r="I46" s="346">
        <v>1007</v>
      </c>
      <c r="J46" s="347">
        <v>1213</v>
      </c>
      <c r="K46" s="347">
        <v>988</v>
      </c>
      <c r="L46" s="347">
        <v>893</v>
      </c>
      <c r="M46" s="348">
        <v>843</v>
      </c>
    </row>
    <row r="47" spans="2:13" ht="27.75" customHeight="1" x14ac:dyDescent="0.2">
      <c r="B47" s="1186"/>
      <c r="C47" s="1187"/>
      <c r="D47" s="108"/>
      <c r="E47" s="1200" t="s">
        <v>37</v>
      </c>
      <c r="F47" s="1201"/>
      <c r="G47" s="1201"/>
      <c r="H47" s="1202"/>
      <c r="I47" s="346" t="s">
        <v>492</v>
      </c>
      <c r="J47" s="347" t="s">
        <v>492</v>
      </c>
      <c r="K47" s="347" t="s">
        <v>492</v>
      </c>
      <c r="L47" s="347" t="s">
        <v>492</v>
      </c>
      <c r="M47" s="348" t="s">
        <v>492</v>
      </c>
    </row>
    <row r="48" spans="2:13" ht="27.75" customHeight="1" x14ac:dyDescent="0.2">
      <c r="B48" s="1186"/>
      <c r="C48" s="1187"/>
      <c r="D48" s="106"/>
      <c r="E48" s="1190" t="s">
        <v>38</v>
      </c>
      <c r="F48" s="1190"/>
      <c r="G48" s="1190"/>
      <c r="H48" s="1191"/>
      <c r="I48" s="346" t="s">
        <v>492</v>
      </c>
      <c r="J48" s="347" t="s">
        <v>492</v>
      </c>
      <c r="K48" s="347" t="s">
        <v>492</v>
      </c>
      <c r="L48" s="347" t="s">
        <v>492</v>
      </c>
      <c r="M48" s="348" t="s">
        <v>492</v>
      </c>
    </row>
    <row r="49" spans="2:13" ht="27.75" customHeight="1" x14ac:dyDescent="0.2">
      <c r="B49" s="1188"/>
      <c r="C49" s="1189"/>
      <c r="D49" s="106"/>
      <c r="E49" s="1190" t="s">
        <v>39</v>
      </c>
      <c r="F49" s="1190"/>
      <c r="G49" s="1190"/>
      <c r="H49" s="1191"/>
      <c r="I49" s="346" t="s">
        <v>492</v>
      </c>
      <c r="J49" s="347" t="s">
        <v>492</v>
      </c>
      <c r="K49" s="347" t="s">
        <v>492</v>
      </c>
      <c r="L49" s="347" t="s">
        <v>492</v>
      </c>
      <c r="M49" s="348" t="s">
        <v>492</v>
      </c>
    </row>
    <row r="50" spans="2:13" ht="27.75" customHeight="1" x14ac:dyDescent="0.2">
      <c r="B50" s="1184" t="s">
        <v>40</v>
      </c>
      <c r="C50" s="1185"/>
      <c r="D50" s="109"/>
      <c r="E50" s="1190" t="s">
        <v>41</v>
      </c>
      <c r="F50" s="1190"/>
      <c r="G50" s="1190"/>
      <c r="H50" s="1191"/>
      <c r="I50" s="346">
        <v>11308</v>
      </c>
      <c r="J50" s="347">
        <v>11612</v>
      </c>
      <c r="K50" s="347">
        <v>15022</v>
      </c>
      <c r="L50" s="347">
        <v>13384</v>
      </c>
      <c r="M50" s="348">
        <v>12479</v>
      </c>
    </row>
    <row r="51" spans="2:13" ht="27.75" customHeight="1" x14ac:dyDescent="0.2">
      <c r="B51" s="1186"/>
      <c r="C51" s="1187"/>
      <c r="D51" s="106"/>
      <c r="E51" s="1190" t="s">
        <v>42</v>
      </c>
      <c r="F51" s="1190"/>
      <c r="G51" s="1190"/>
      <c r="H51" s="1191"/>
      <c r="I51" s="346">
        <v>4274</v>
      </c>
      <c r="J51" s="347">
        <v>4288</v>
      </c>
      <c r="K51" s="347">
        <v>4046</v>
      </c>
      <c r="L51" s="347">
        <v>4156</v>
      </c>
      <c r="M51" s="348">
        <v>3852</v>
      </c>
    </row>
    <row r="52" spans="2:13" ht="27.75" customHeight="1" x14ac:dyDescent="0.2">
      <c r="B52" s="1188"/>
      <c r="C52" s="1189"/>
      <c r="D52" s="106"/>
      <c r="E52" s="1190" t="s">
        <v>43</v>
      </c>
      <c r="F52" s="1190"/>
      <c r="G52" s="1190"/>
      <c r="H52" s="1191"/>
      <c r="I52" s="346">
        <v>28313</v>
      </c>
      <c r="J52" s="347">
        <v>28154</v>
      </c>
      <c r="K52" s="347">
        <v>27794</v>
      </c>
      <c r="L52" s="347">
        <v>26881</v>
      </c>
      <c r="M52" s="348">
        <v>25291</v>
      </c>
    </row>
    <row r="53" spans="2:13" ht="27.75" customHeight="1" thickBot="1" x14ac:dyDescent="0.25">
      <c r="B53" s="1192" t="s">
        <v>19</v>
      </c>
      <c r="C53" s="1193"/>
      <c r="D53" s="110"/>
      <c r="E53" s="1194" t="s">
        <v>44</v>
      </c>
      <c r="F53" s="1194"/>
      <c r="G53" s="1194"/>
      <c r="H53" s="1195"/>
      <c r="I53" s="349">
        <v>40</v>
      </c>
      <c r="J53" s="350">
        <v>780</v>
      </c>
      <c r="K53" s="350">
        <v>-902</v>
      </c>
      <c r="L53" s="350">
        <v>2255</v>
      </c>
      <c r="M53" s="351">
        <v>3209</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Zy9Y2y/sVKwUhc7FazKpxjls4UmbsEm3a0JDkX3UGBRlZCquiIa/j8jm4/4iZpyS+n6cWPngLauC2E98NQUPeg==" saltValue="lysd2u38MZNBEIKuBil5w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A33" zoomScale="55" zoomScaleNormal="55"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532</v>
      </c>
      <c r="G54" s="119" t="s">
        <v>533</v>
      </c>
      <c r="H54" s="120" t="s">
        <v>534</v>
      </c>
    </row>
    <row r="55" spans="2:8" ht="52.5" customHeight="1" x14ac:dyDescent="0.2">
      <c r="B55" s="121"/>
      <c r="C55" s="1211" t="s">
        <v>46</v>
      </c>
      <c r="D55" s="1211"/>
      <c r="E55" s="1212"/>
      <c r="F55" s="352">
        <v>2971</v>
      </c>
      <c r="G55" s="352">
        <v>2553</v>
      </c>
      <c r="H55" s="353">
        <v>2477</v>
      </c>
    </row>
    <row r="56" spans="2:8" ht="52.5" customHeight="1" x14ac:dyDescent="0.2">
      <c r="B56" s="122"/>
      <c r="C56" s="1213" t="s">
        <v>47</v>
      </c>
      <c r="D56" s="1213"/>
      <c r="E56" s="1214"/>
      <c r="F56" s="354">
        <v>1386</v>
      </c>
      <c r="G56" s="354">
        <v>1387</v>
      </c>
      <c r="H56" s="355">
        <v>1287</v>
      </c>
    </row>
    <row r="57" spans="2:8" ht="53.25" customHeight="1" x14ac:dyDescent="0.2">
      <c r="B57" s="122"/>
      <c r="C57" s="1215" t="s">
        <v>48</v>
      </c>
      <c r="D57" s="1215"/>
      <c r="E57" s="1216"/>
      <c r="F57" s="356">
        <v>9453</v>
      </c>
      <c r="G57" s="356">
        <v>8247</v>
      </c>
      <c r="H57" s="357">
        <v>7497</v>
      </c>
    </row>
    <row r="58" spans="2:8" ht="45.75" customHeight="1" x14ac:dyDescent="0.2">
      <c r="B58" s="123"/>
      <c r="C58" s="1203" t="s">
        <v>564</v>
      </c>
      <c r="D58" s="1204"/>
      <c r="E58" s="1205"/>
      <c r="F58" s="358">
        <v>7107</v>
      </c>
      <c r="G58" s="358">
        <v>5854</v>
      </c>
      <c r="H58" s="359">
        <v>5314</v>
      </c>
    </row>
    <row r="59" spans="2:8" ht="45.75" customHeight="1" x14ac:dyDescent="0.2">
      <c r="B59" s="123"/>
      <c r="C59" s="1203" t="s">
        <v>565</v>
      </c>
      <c r="D59" s="1204"/>
      <c r="E59" s="1205"/>
      <c r="F59" s="358">
        <v>1420</v>
      </c>
      <c r="G59" s="358">
        <v>1425</v>
      </c>
      <c r="H59" s="359">
        <v>1180</v>
      </c>
    </row>
    <row r="60" spans="2:8" ht="45.75" customHeight="1" x14ac:dyDescent="0.2">
      <c r="B60" s="123"/>
      <c r="C60" s="1203" t="s">
        <v>566</v>
      </c>
      <c r="D60" s="1204"/>
      <c r="E60" s="1205"/>
      <c r="F60" s="358">
        <v>463</v>
      </c>
      <c r="G60" s="358">
        <v>464</v>
      </c>
      <c r="H60" s="359">
        <v>464</v>
      </c>
    </row>
    <row r="61" spans="2:8" ht="45.75" customHeight="1" x14ac:dyDescent="0.2">
      <c r="B61" s="123"/>
      <c r="C61" s="1203" t="s">
        <v>567</v>
      </c>
      <c r="D61" s="1204"/>
      <c r="E61" s="1205"/>
      <c r="F61" s="358">
        <v>254</v>
      </c>
      <c r="G61" s="358">
        <v>288</v>
      </c>
      <c r="H61" s="359">
        <v>301</v>
      </c>
    </row>
    <row r="62" spans="2:8" ht="45.75" customHeight="1" thickBot="1" x14ac:dyDescent="0.25">
      <c r="B62" s="124"/>
      <c r="C62" s="1206" t="s">
        <v>568</v>
      </c>
      <c r="D62" s="1207"/>
      <c r="E62" s="1208"/>
      <c r="F62" s="360">
        <v>65</v>
      </c>
      <c r="G62" s="360">
        <v>70</v>
      </c>
      <c r="H62" s="361">
        <v>75</v>
      </c>
    </row>
    <row r="63" spans="2:8" ht="52.5" customHeight="1" thickBot="1" x14ac:dyDescent="0.25">
      <c r="B63" s="125"/>
      <c r="C63" s="1209" t="s">
        <v>49</v>
      </c>
      <c r="D63" s="1209"/>
      <c r="E63" s="1210"/>
      <c r="F63" s="362">
        <v>13810</v>
      </c>
      <c r="G63" s="362">
        <v>12188</v>
      </c>
      <c r="H63" s="363">
        <v>11261</v>
      </c>
    </row>
    <row r="64" spans="2:8" ht="13.2" x14ac:dyDescent="0.2"/>
  </sheetData>
  <sheetProtection algorithmName="SHA-512" hashValue="AtRa4LF0Ia7ND0ClBfzXmTlEuX3caSzIAM3f5gxmiTAuH3dmX/luic2gNFGLkkWykR34XXLffA6TmgJ461wMKw==" saltValue="BMgTKSvbF4e+QZeytZBp/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529</v>
      </c>
      <c r="G2" s="139"/>
      <c r="H2" s="140"/>
    </row>
    <row r="3" spans="1:8" x14ac:dyDescent="0.2">
      <c r="A3" s="136" t="s">
        <v>522</v>
      </c>
      <c r="B3" s="141"/>
      <c r="C3" s="142"/>
      <c r="D3" s="143">
        <v>141445</v>
      </c>
      <c r="E3" s="144"/>
      <c r="F3" s="145">
        <v>63812</v>
      </c>
      <c r="G3" s="146"/>
      <c r="H3" s="147"/>
    </row>
    <row r="4" spans="1:8" x14ac:dyDescent="0.2">
      <c r="A4" s="148"/>
      <c r="B4" s="149"/>
      <c r="C4" s="150"/>
      <c r="D4" s="151">
        <v>34198</v>
      </c>
      <c r="E4" s="152"/>
      <c r="F4" s="153">
        <v>33848</v>
      </c>
      <c r="G4" s="154"/>
      <c r="H4" s="155"/>
    </row>
    <row r="5" spans="1:8" x14ac:dyDescent="0.2">
      <c r="A5" s="136" t="s">
        <v>524</v>
      </c>
      <c r="B5" s="141"/>
      <c r="C5" s="142"/>
      <c r="D5" s="143">
        <v>74205</v>
      </c>
      <c r="E5" s="144"/>
      <c r="F5" s="145">
        <v>54225</v>
      </c>
      <c r="G5" s="146"/>
      <c r="H5" s="147"/>
    </row>
    <row r="6" spans="1:8" x14ac:dyDescent="0.2">
      <c r="A6" s="148"/>
      <c r="B6" s="149"/>
      <c r="C6" s="150"/>
      <c r="D6" s="151">
        <v>33097</v>
      </c>
      <c r="E6" s="152"/>
      <c r="F6" s="153">
        <v>27337</v>
      </c>
      <c r="G6" s="154"/>
      <c r="H6" s="155"/>
    </row>
    <row r="7" spans="1:8" x14ac:dyDescent="0.2">
      <c r="A7" s="136" t="s">
        <v>525</v>
      </c>
      <c r="B7" s="141"/>
      <c r="C7" s="142"/>
      <c r="D7" s="143">
        <v>86649</v>
      </c>
      <c r="E7" s="144"/>
      <c r="F7" s="145">
        <v>54016</v>
      </c>
      <c r="G7" s="146"/>
      <c r="H7" s="147"/>
    </row>
    <row r="8" spans="1:8" x14ac:dyDescent="0.2">
      <c r="A8" s="148"/>
      <c r="B8" s="149"/>
      <c r="C8" s="150"/>
      <c r="D8" s="151">
        <v>69785</v>
      </c>
      <c r="E8" s="152"/>
      <c r="F8" s="153">
        <v>28078</v>
      </c>
      <c r="G8" s="154"/>
      <c r="H8" s="155"/>
    </row>
    <row r="9" spans="1:8" x14ac:dyDescent="0.2">
      <c r="A9" s="136" t="s">
        <v>526</v>
      </c>
      <c r="B9" s="141"/>
      <c r="C9" s="142"/>
      <c r="D9" s="143">
        <v>82132</v>
      </c>
      <c r="E9" s="144"/>
      <c r="F9" s="145">
        <v>52786</v>
      </c>
      <c r="G9" s="146"/>
      <c r="H9" s="147"/>
    </row>
    <row r="10" spans="1:8" x14ac:dyDescent="0.2">
      <c r="A10" s="148"/>
      <c r="B10" s="149"/>
      <c r="C10" s="150"/>
      <c r="D10" s="151">
        <v>54747</v>
      </c>
      <c r="E10" s="152"/>
      <c r="F10" s="153">
        <v>28742</v>
      </c>
      <c r="G10" s="154"/>
      <c r="H10" s="155"/>
    </row>
    <row r="11" spans="1:8" x14ac:dyDescent="0.2">
      <c r="A11" s="136" t="s">
        <v>527</v>
      </c>
      <c r="B11" s="141"/>
      <c r="C11" s="142"/>
      <c r="D11" s="143">
        <v>55174</v>
      </c>
      <c r="E11" s="144"/>
      <c r="F11" s="145">
        <v>58465</v>
      </c>
      <c r="G11" s="146"/>
      <c r="H11" s="147"/>
    </row>
    <row r="12" spans="1:8" x14ac:dyDescent="0.2">
      <c r="A12" s="148"/>
      <c r="B12" s="149"/>
      <c r="C12" s="156"/>
      <c r="D12" s="151">
        <v>35593</v>
      </c>
      <c r="E12" s="152"/>
      <c r="F12" s="153">
        <v>34452</v>
      </c>
      <c r="G12" s="154"/>
      <c r="H12" s="155"/>
    </row>
    <row r="13" spans="1:8" x14ac:dyDescent="0.2">
      <c r="A13" s="136"/>
      <c r="B13" s="141"/>
      <c r="C13" s="157"/>
      <c r="D13" s="158">
        <v>87921</v>
      </c>
      <c r="E13" s="159"/>
      <c r="F13" s="160">
        <v>56661</v>
      </c>
      <c r="G13" s="161"/>
      <c r="H13" s="147"/>
    </row>
    <row r="14" spans="1:8" x14ac:dyDescent="0.2">
      <c r="A14" s="148"/>
      <c r="B14" s="149"/>
      <c r="C14" s="150"/>
      <c r="D14" s="151">
        <v>45484</v>
      </c>
      <c r="E14" s="152"/>
      <c r="F14" s="153">
        <v>30491</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3.35</v>
      </c>
      <c r="C19" s="162">
        <f>ROUND(VALUE(SUBSTITUTE(実質収支比率等に係る経年分析!G$48,"▲","-")),2)</f>
        <v>4.43</v>
      </c>
      <c r="D19" s="162">
        <f>ROUND(VALUE(SUBSTITUTE(実質収支比率等に係る経年分析!H$48,"▲","-")),2)</f>
        <v>3.79</v>
      </c>
      <c r="E19" s="162">
        <f>ROUND(VALUE(SUBSTITUTE(実質収支比率等に係る経年分析!I$48,"▲","-")),2)</f>
        <v>3.45</v>
      </c>
      <c r="F19" s="162">
        <f>ROUND(VALUE(SUBSTITUTE(実質収支比率等に係る経年分析!J$48,"▲","-")),2)</f>
        <v>3.14</v>
      </c>
    </row>
    <row r="20" spans="1:11" x14ac:dyDescent="0.2">
      <c r="A20" s="162" t="s">
        <v>53</v>
      </c>
      <c r="B20" s="162">
        <f>ROUND(VALUE(SUBSTITUTE(実質収支比率等に係る経年分析!F$47,"▲","-")),2)</f>
        <v>11.53</v>
      </c>
      <c r="C20" s="162">
        <f>ROUND(VALUE(SUBSTITUTE(実質収支比率等に係る経年分析!G$47,"▲","-")),2)</f>
        <v>13.3</v>
      </c>
      <c r="D20" s="162">
        <f>ROUND(VALUE(SUBSTITUTE(実質収支比率等に係る経年分析!H$47,"▲","-")),2)</f>
        <v>16.16</v>
      </c>
      <c r="E20" s="162">
        <f>ROUND(VALUE(SUBSTITUTE(実質収支比率等に係る経年分析!I$47,"▲","-")),2)</f>
        <v>13.43</v>
      </c>
      <c r="F20" s="162">
        <f>ROUND(VALUE(SUBSTITUTE(実質収支比率等に係る経年分析!J$47,"▲","-")),2)</f>
        <v>12.31</v>
      </c>
    </row>
    <row r="21" spans="1:11" x14ac:dyDescent="0.2">
      <c r="A21" s="162" t="s">
        <v>54</v>
      </c>
      <c r="B21" s="162">
        <f>IF(ISNUMBER(VALUE(SUBSTITUTE(実質収支比率等に係る経年分析!F$49,"▲","-"))),ROUND(VALUE(SUBSTITUTE(実質収支比率等に係る経年分析!F$49,"▲","-")),2),NA())</f>
        <v>-0.45</v>
      </c>
      <c r="C21" s="162">
        <f>IF(ISNUMBER(VALUE(SUBSTITUTE(実質収支比率等に係る経年分析!G$49,"▲","-"))),ROUND(VALUE(SUBSTITUTE(実質収支比率等に係る経年分析!G$49,"▲","-")),2),NA())</f>
        <v>3.7</v>
      </c>
      <c r="D21" s="162">
        <f>IF(ISNUMBER(VALUE(SUBSTITUTE(実質収支比率等に係る経年分析!H$49,"▲","-"))),ROUND(VALUE(SUBSTITUTE(実質収支比率等に係る経年分析!H$49,"▲","-")),2),NA())</f>
        <v>2.0499999999999998</v>
      </c>
      <c r="E21" s="162">
        <f>IF(ISNUMBER(VALUE(SUBSTITUTE(実質収支比率等に係る経年分析!I$49,"▲","-"))),ROUND(VALUE(SUBSTITUTE(実質収支比率等に係る経年分析!I$49,"▲","-")),2),NA())</f>
        <v>-2.42</v>
      </c>
      <c r="F21" s="162">
        <f>IF(ISNUMBER(VALUE(SUBSTITUTE(実質収支比率等に係る経年分析!J$49,"▲","-"))),ROUND(VALUE(SUBSTITUTE(実質収支比率等に係る経年分析!J$49,"▲","-")),2),NA())</f>
        <v>-0.5</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0.01</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0.01</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str">
        <f>IF(連結実質赤字比率に係る赤字・黒字の構成分析!C$41="",NA(),連結実質赤字比率に係る赤字・黒字の構成分析!C$41)</f>
        <v>育英奨学事業特別会計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0.02</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0.01</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0.01</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0.01</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0.01</v>
      </c>
    </row>
    <row r="30" spans="1:11" x14ac:dyDescent="0.2">
      <c r="A30" s="163" t="str">
        <f>IF(連結実質赤字比率に係る赤字・黒字の構成分析!C$40="",NA(),連結実質赤字比率に係る赤字・黒字の構成分析!C$40)</f>
        <v>土地取得特別会計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0.02</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0.02</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0.02</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0.02</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0.02</v>
      </c>
    </row>
    <row r="31" spans="1:11" x14ac:dyDescent="0.2">
      <c r="A31" s="163" t="str">
        <f>IF(連結実質赤字比率に係る赤字・黒字の構成分析!C$39="",NA(),連結実質赤字比率に係る赤字・黒字の構成分析!C$39)</f>
        <v>病院事業会計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0.47</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0.18</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0.04</v>
      </c>
    </row>
    <row r="32" spans="1:11" x14ac:dyDescent="0.2">
      <c r="A32" s="163" t="str">
        <f>IF(連結実質赤字比率に係る赤字・黒字の構成分析!C$38="",NA(),連結実質赤字比率に係る赤字・黒字の構成分析!C$38)</f>
        <v>国民健康保険特別会計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0.03</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0.06</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0.14000000000000001</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0.11</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0.18</v>
      </c>
    </row>
    <row r="33" spans="1:16" x14ac:dyDescent="0.2">
      <c r="A33" s="163" t="str">
        <f>IF(連結実質赤字比率に係る赤字・黒字の構成分析!C$37="",NA(),連結実質赤字比率に係る赤字・黒字の構成分析!C$37)</f>
        <v>介護保険特別会計(介護保険事業)</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0.49</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0.45</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0.55000000000000004</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0.39</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0.46</v>
      </c>
    </row>
    <row r="34" spans="1:16" x14ac:dyDescent="0.2">
      <c r="A34" s="163" t="str">
        <f>IF(連結実質赤字比率に係る赤字・黒字の構成分析!C$36="",NA(),連結実質赤字比率に係る赤字・黒字の構成分析!C$36)</f>
        <v>下水道事業会計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1.41</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2.6</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2.76</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2.5299999999999998</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2.46</v>
      </c>
    </row>
    <row r="35" spans="1:16" x14ac:dyDescent="0.2">
      <c r="A35" s="163" t="str">
        <f>IF(連結実質赤字比率に係る赤字・黒字の構成分析!C$35="",NA(),連結実質赤字比率に係る赤字・黒字の構成分析!C$35)</f>
        <v>一般会計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3.35</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4.42</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3.79</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3.44</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3.13</v>
      </c>
    </row>
    <row r="36" spans="1:16" x14ac:dyDescent="0.2">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5.45</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4.5599999999999996</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4.28</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4.13</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3.48</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2692</v>
      </c>
      <c r="E42" s="164"/>
      <c r="F42" s="164"/>
      <c r="G42" s="164">
        <f>'実質公債費比率（分子）の構造'!L$52</f>
        <v>2723</v>
      </c>
      <c r="H42" s="164"/>
      <c r="I42" s="164"/>
      <c r="J42" s="164">
        <f>'実質公債費比率（分子）の構造'!M$52</f>
        <v>2699</v>
      </c>
      <c r="K42" s="164"/>
      <c r="L42" s="164"/>
      <c r="M42" s="164">
        <f>'実質公債費比率（分子）の構造'!N$52</f>
        <v>2649</v>
      </c>
      <c r="N42" s="164"/>
      <c r="O42" s="164"/>
      <c r="P42" s="164">
        <f>'実質公債費比率（分子）の構造'!O$52</f>
        <v>2600</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2">
      <c r="A45" s="164" t="s">
        <v>63</v>
      </c>
      <c r="B45" s="164">
        <f>'実質公債費比率（分子）の構造'!K$49</f>
        <v>92</v>
      </c>
      <c r="C45" s="164"/>
      <c r="D45" s="164"/>
      <c r="E45" s="164">
        <f>'実質公債費比率（分子）の構造'!L$49</f>
        <v>99</v>
      </c>
      <c r="F45" s="164"/>
      <c r="G45" s="164"/>
      <c r="H45" s="164">
        <f>'実質公債費比率（分子）の構造'!M$49</f>
        <v>114</v>
      </c>
      <c r="I45" s="164"/>
      <c r="J45" s="164"/>
      <c r="K45" s="164">
        <f>'実質公債費比率（分子）の構造'!N$49</f>
        <v>104</v>
      </c>
      <c r="L45" s="164"/>
      <c r="M45" s="164"/>
      <c r="N45" s="164">
        <f>'実質公債費比率（分子）の構造'!O$49</f>
        <v>128</v>
      </c>
      <c r="O45" s="164"/>
      <c r="P45" s="164"/>
    </row>
    <row r="46" spans="1:16" x14ac:dyDescent="0.2">
      <c r="A46" s="164" t="s">
        <v>64</v>
      </c>
      <c r="B46" s="164">
        <f>'実質公債費比率（分子）の構造'!K$48</f>
        <v>954</v>
      </c>
      <c r="C46" s="164"/>
      <c r="D46" s="164"/>
      <c r="E46" s="164">
        <f>'実質公債費比率（分子）の構造'!L$48</f>
        <v>973</v>
      </c>
      <c r="F46" s="164"/>
      <c r="G46" s="164"/>
      <c r="H46" s="164">
        <f>'実質公債費比率（分子）の構造'!M$48</f>
        <v>646</v>
      </c>
      <c r="I46" s="164"/>
      <c r="J46" s="164"/>
      <c r="K46" s="164">
        <f>'実質公債費比率（分子）の構造'!N$48</f>
        <v>367</v>
      </c>
      <c r="L46" s="164"/>
      <c r="M46" s="164"/>
      <c r="N46" s="164">
        <f>'実質公債費比率（分子）の構造'!O$48</f>
        <v>393</v>
      </c>
      <c r="O46" s="164"/>
      <c r="P46" s="164"/>
    </row>
    <row r="47" spans="1:16" x14ac:dyDescent="0.2">
      <c r="A47" s="164" t="s">
        <v>12</v>
      </c>
      <c r="B47" s="164">
        <f>'実質公債費比率（分子）の構造'!K$47</f>
        <v>7</v>
      </c>
      <c r="C47" s="164"/>
      <c r="D47" s="164"/>
      <c r="E47" s="164">
        <f>'実質公債費比率（分子）の構造'!L$47</f>
        <v>7</v>
      </c>
      <c r="F47" s="164"/>
      <c r="G47" s="164"/>
      <c r="H47" s="164">
        <f>'実質公債費比率（分子）の構造'!M$47</f>
        <v>7</v>
      </c>
      <c r="I47" s="164"/>
      <c r="J47" s="164"/>
      <c r="K47" s="164">
        <f>'実質公債費比率（分子）の構造'!N$47</f>
        <v>7</v>
      </c>
      <c r="L47" s="164"/>
      <c r="M47" s="164"/>
      <c r="N47" s="164">
        <f>'実質公債費比率（分子）の構造'!O$47</f>
        <v>7</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2394</v>
      </c>
      <c r="C49" s="164"/>
      <c r="D49" s="164"/>
      <c r="E49" s="164">
        <f>'実質公債費比率（分子）の構造'!L$45</f>
        <v>2426</v>
      </c>
      <c r="F49" s="164"/>
      <c r="G49" s="164"/>
      <c r="H49" s="164">
        <f>'実質公債費比率（分子）の構造'!M$45</f>
        <v>2547</v>
      </c>
      <c r="I49" s="164"/>
      <c r="J49" s="164"/>
      <c r="K49" s="164">
        <f>'実質公債費比率（分子）の構造'!N$45</f>
        <v>2604</v>
      </c>
      <c r="L49" s="164"/>
      <c r="M49" s="164"/>
      <c r="N49" s="164">
        <f>'実質公債費比率（分子）の構造'!O$45</f>
        <v>2824</v>
      </c>
      <c r="O49" s="164"/>
      <c r="P49" s="164"/>
    </row>
    <row r="50" spans="1:16" x14ac:dyDescent="0.2">
      <c r="A50" s="164" t="s">
        <v>67</v>
      </c>
      <c r="B50" s="164" t="e">
        <f>NA()</f>
        <v>#N/A</v>
      </c>
      <c r="C50" s="164">
        <f>IF(ISNUMBER('実質公債費比率（分子）の構造'!K$53),'実質公債費比率（分子）の構造'!K$53,NA())</f>
        <v>755</v>
      </c>
      <c r="D50" s="164" t="e">
        <f>NA()</f>
        <v>#N/A</v>
      </c>
      <c r="E50" s="164" t="e">
        <f>NA()</f>
        <v>#N/A</v>
      </c>
      <c r="F50" s="164">
        <f>IF(ISNUMBER('実質公債費比率（分子）の構造'!L$53),'実質公債費比率（分子）の構造'!L$53,NA())</f>
        <v>782</v>
      </c>
      <c r="G50" s="164" t="e">
        <f>NA()</f>
        <v>#N/A</v>
      </c>
      <c r="H50" s="164" t="e">
        <f>NA()</f>
        <v>#N/A</v>
      </c>
      <c r="I50" s="164">
        <f>IF(ISNUMBER('実質公債費比率（分子）の構造'!M$53),'実質公債費比率（分子）の構造'!M$53,NA())</f>
        <v>615</v>
      </c>
      <c r="J50" s="164" t="e">
        <f>NA()</f>
        <v>#N/A</v>
      </c>
      <c r="K50" s="164" t="e">
        <f>NA()</f>
        <v>#N/A</v>
      </c>
      <c r="L50" s="164">
        <f>IF(ISNUMBER('実質公債費比率（分子）の構造'!N$53),'実質公債費比率（分子）の構造'!N$53,NA())</f>
        <v>433</v>
      </c>
      <c r="M50" s="164" t="e">
        <f>NA()</f>
        <v>#N/A</v>
      </c>
      <c r="N50" s="164" t="e">
        <f>NA()</f>
        <v>#N/A</v>
      </c>
      <c r="O50" s="164">
        <f>IF(ISNUMBER('実質公債費比率（分子）の構造'!O$53),'実質公債費比率（分子）の構造'!O$53,NA())</f>
        <v>752</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28313</v>
      </c>
      <c r="E56" s="163"/>
      <c r="F56" s="163"/>
      <c r="G56" s="163">
        <f>'将来負担比率（分子）の構造'!J$52</f>
        <v>28154</v>
      </c>
      <c r="H56" s="163"/>
      <c r="I56" s="163"/>
      <c r="J56" s="163">
        <f>'将来負担比率（分子）の構造'!K$52</f>
        <v>27794</v>
      </c>
      <c r="K56" s="163"/>
      <c r="L56" s="163"/>
      <c r="M56" s="163">
        <f>'将来負担比率（分子）の構造'!L$52</f>
        <v>26881</v>
      </c>
      <c r="N56" s="163"/>
      <c r="O56" s="163"/>
      <c r="P56" s="163">
        <f>'将来負担比率（分子）の構造'!M$52</f>
        <v>25291</v>
      </c>
    </row>
    <row r="57" spans="1:16" x14ac:dyDescent="0.2">
      <c r="A57" s="163" t="s">
        <v>42</v>
      </c>
      <c r="B57" s="163"/>
      <c r="C57" s="163"/>
      <c r="D57" s="163">
        <f>'将来負担比率（分子）の構造'!I$51</f>
        <v>4274</v>
      </c>
      <c r="E57" s="163"/>
      <c r="F57" s="163"/>
      <c r="G57" s="163">
        <f>'将来負担比率（分子）の構造'!J$51</f>
        <v>4288</v>
      </c>
      <c r="H57" s="163"/>
      <c r="I57" s="163"/>
      <c r="J57" s="163">
        <f>'将来負担比率（分子）の構造'!K$51</f>
        <v>4046</v>
      </c>
      <c r="K57" s="163"/>
      <c r="L57" s="163"/>
      <c r="M57" s="163">
        <f>'将来負担比率（分子）の構造'!L$51</f>
        <v>4156</v>
      </c>
      <c r="N57" s="163"/>
      <c r="O57" s="163"/>
      <c r="P57" s="163">
        <f>'将来負担比率（分子）の構造'!M$51</f>
        <v>3852</v>
      </c>
    </row>
    <row r="58" spans="1:16" x14ac:dyDescent="0.2">
      <c r="A58" s="163" t="s">
        <v>41</v>
      </c>
      <c r="B58" s="163"/>
      <c r="C58" s="163"/>
      <c r="D58" s="163">
        <f>'将来負担比率（分子）の構造'!I$50</f>
        <v>11308</v>
      </c>
      <c r="E58" s="163"/>
      <c r="F58" s="163"/>
      <c r="G58" s="163">
        <f>'将来負担比率（分子）の構造'!J$50</f>
        <v>11612</v>
      </c>
      <c r="H58" s="163"/>
      <c r="I58" s="163"/>
      <c r="J58" s="163">
        <f>'将来負担比率（分子）の構造'!K$50</f>
        <v>15022</v>
      </c>
      <c r="K58" s="163"/>
      <c r="L58" s="163"/>
      <c r="M58" s="163">
        <f>'将来負担比率（分子）の構造'!L$50</f>
        <v>13384</v>
      </c>
      <c r="N58" s="163"/>
      <c r="O58" s="163"/>
      <c r="P58" s="163">
        <f>'将来負担比率（分子）の構造'!M$50</f>
        <v>12479</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f>'将来負担比率（分子）の構造'!I$46</f>
        <v>1007</v>
      </c>
      <c r="C61" s="163"/>
      <c r="D61" s="163"/>
      <c r="E61" s="163">
        <f>'将来負担比率（分子）の構造'!J$46</f>
        <v>1213</v>
      </c>
      <c r="F61" s="163"/>
      <c r="G61" s="163"/>
      <c r="H61" s="163">
        <f>'将来負担比率（分子）の構造'!K$46</f>
        <v>988</v>
      </c>
      <c r="I61" s="163"/>
      <c r="J61" s="163"/>
      <c r="K61" s="163">
        <f>'将来負担比率（分子）の構造'!L$46</f>
        <v>893</v>
      </c>
      <c r="L61" s="163"/>
      <c r="M61" s="163"/>
      <c r="N61" s="163">
        <f>'将来負担比率（分子）の構造'!M$46</f>
        <v>843</v>
      </c>
      <c r="O61" s="163"/>
      <c r="P61" s="163"/>
    </row>
    <row r="62" spans="1:16" x14ac:dyDescent="0.2">
      <c r="A62" s="163" t="s">
        <v>35</v>
      </c>
      <c r="B62" s="163">
        <f>'将来負担比率（分子）の構造'!I$45</f>
        <v>2448</v>
      </c>
      <c r="C62" s="163"/>
      <c r="D62" s="163"/>
      <c r="E62" s="163">
        <f>'将来負担比率（分子）の構造'!J$45</f>
        <v>2546</v>
      </c>
      <c r="F62" s="163"/>
      <c r="G62" s="163"/>
      <c r="H62" s="163">
        <f>'将来負担比率（分子）の構造'!K$45</f>
        <v>2638</v>
      </c>
      <c r="I62" s="163"/>
      <c r="J62" s="163"/>
      <c r="K62" s="163">
        <f>'将来負担比率（分子）の構造'!L$45</f>
        <v>2774</v>
      </c>
      <c r="L62" s="163"/>
      <c r="M62" s="163"/>
      <c r="N62" s="163">
        <f>'将来負担比率（分子）の構造'!M$45</f>
        <v>2943</v>
      </c>
      <c r="O62" s="163"/>
      <c r="P62" s="163"/>
    </row>
    <row r="63" spans="1:16" x14ac:dyDescent="0.2">
      <c r="A63" s="163" t="s">
        <v>34</v>
      </c>
      <c r="B63" s="163">
        <f>'将来負担比率（分子）の構造'!I$44</f>
        <v>687</v>
      </c>
      <c r="C63" s="163"/>
      <c r="D63" s="163"/>
      <c r="E63" s="163">
        <f>'将来負担比率（分子）の構造'!J$44</f>
        <v>686</v>
      </c>
      <c r="F63" s="163"/>
      <c r="G63" s="163"/>
      <c r="H63" s="163">
        <f>'将来負担比率（分子）の構造'!K$44</f>
        <v>665</v>
      </c>
      <c r="I63" s="163"/>
      <c r="J63" s="163"/>
      <c r="K63" s="163">
        <f>'将来負担比率（分子）の構造'!L$44</f>
        <v>777</v>
      </c>
      <c r="L63" s="163"/>
      <c r="M63" s="163"/>
      <c r="N63" s="163">
        <f>'将来負担比率（分子）の構造'!M$44</f>
        <v>783</v>
      </c>
      <c r="O63" s="163"/>
      <c r="P63" s="163"/>
    </row>
    <row r="64" spans="1:16" x14ac:dyDescent="0.2">
      <c r="A64" s="163" t="s">
        <v>33</v>
      </c>
      <c r="B64" s="163">
        <f>'将来負担比率（分子）の構造'!I$43</f>
        <v>7098</v>
      </c>
      <c r="C64" s="163"/>
      <c r="D64" s="163"/>
      <c r="E64" s="163">
        <f>'将来負担比率（分子）の構造'!J$43</f>
        <v>6633</v>
      </c>
      <c r="F64" s="163"/>
      <c r="G64" s="163"/>
      <c r="H64" s="163">
        <f>'将来負担比率（分子）の構造'!K$43</f>
        <v>5234</v>
      </c>
      <c r="I64" s="163"/>
      <c r="J64" s="163"/>
      <c r="K64" s="163">
        <f>'将来負担比率（分子）の構造'!L$43</f>
        <v>5566</v>
      </c>
      <c r="L64" s="163"/>
      <c r="M64" s="163"/>
      <c r="N64" s="163">
        <f>'将来負担比率（分子）の構造'!M$43</f>
        <v>2838</v>
      </c>
      <c r="O64" s="163"/>
      <c r="P64" s="163"/>
    </row>
    <row r="65" spans="1:16" x14ac:dyDescent="0.2">
      <c r="A65" s="163" t="s">
        <v>32</v>
      </c>
      <c r="B65" s="163">
        <f>'将来負担比率（分子）の構造'!I$42</f>
        <v>574</v>
      </c>
      <c r="C65" s="163"/>
      <c r="D65" s="163"/>
      <c r="E65" s="163">
        <f>'将来負担比率（分子）の構造'!J$42</f>
        <v>583</v>
      </c>
      <c r="F65" s="163"/>
      <c r="G65" s="163"/>
      <c r="H65" s="163">
        <f>'将来負担比率（分子）の構造'!K$42</f>
        <v>898</v>
      </c>
      <c r="I65" s="163"/>
      <c r="J65" s="163"/>
      <c r="K65" s="163">
        <f>'将来負担比率（分子）の構造'!L$42</f>
        <v>794</v>
      </c>
      <c r="L65" s="163"/>
      <c r="M65" s="163"/>
      <c r="N65" s="163">
        <f>'将来負担比率（分子）の構造'!M$42</f>
        <v>2453</v>
      </c>
      <c r="O65" s="163"/>
      <c r="P65" s="163"/>
    </row>
    <row r="66" spans="1:16" x14ac:dyDescent="0.2">
      <c r="A66" s="163" t="s">
        <v>31</v>
      </c>
      <c r="B66" s="163">
        <f>'将来負担比率（分子）の構造'!I$41</f>
        <v>32119</v>
      </c>
      <c r="C66" s="163"/>
      <c r="D66" s="163"/>
      <c r="E66" s="163">
        <f>'将来負担比率（分子）の構造'!J$41</f>
        <v>33174</v>
      </c>
      <c r="F66" s="163"/>
      <c r="G66" s="163"/>
      <c r="H66" s="163">
        <f>'将来負担比率（分子）の構造'!K$41</f>
        <v>35538</v>
      </c>
      <c r="I66" s="163"/>
      <c r="J66" s="163"/>
      <c r="K66" s="163">
        <f>'将来負担比率（分子）の構造'!L$41</f>
        <v>35874</v>
      </c>
      <c r="L66" s="163"/>
      <c r="M66" s="163"/>
      <c r="N66" s="163">
        <f>'将来負担比率（分子）の構造'!M$41</f>
        <v>34970</v>
      </c>
      <c r="O66" s="163"/>
      <c r="P66" s="163"/>
    </row>
    <row r="67" spans="1:16" x14ac:dyDescent="0.2">
      <c r="A67" s="163" t="s">
        <v>71</v>
      </c>
      <c r="B67" s="163" t="e">
        <f>NA()</f>
        <v>#N/A</v>
      </c>
      <c r="C67" s="163">
        <f>IF(ISNUMBER('将来負担比率（分子）の構造'!I$53), IF('将来負担比率（分子）の構造'!I$53 &lt; 0, 0, '将来負担比率（分子）の構造'!I$53), NA())</f>
        <v>40</v>
      </c>
      <c r="D67" s="163" t="e">
        <f>NA()</f>
        <v>#N/A</v>
      </c>
      <c r="E67" s="163" t="e">
        <f>NA()</f>
        <v>#N/A</v>
      </c>
      <c r="F67" s="163">
        <f>IF(ISNUMBER('将来負担比率（分子）の構造'!J$53), IF('将来負担比率（分子）の構造'!J$53 &lt; 0, 0, '将来負担比率（分子）の構造'!J$53), NA())</f>
        <v>780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2255</v>
      </c>
      <c r="M67" s="163" t="e">
        <f>NA()</f>
        <v>#N/A</v>
      </c>
      <c r="N67" s="163" t="e">
        <f>NA()</f>
        <v>#N/A</v>
      </c>
      <c r="O67" s="163">
        <f>IF(ISNUMBER('将来負担比率（分子）の構造'!M$53), IF('将来負担比率（分子）の構造'!M$53 &lt; 0, 0, '将来負担比率（分子）の構造'!M$53), NA())</f>
        <v>3209</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2971</v>
      </c>
      <c r="C72" s="167">
        <f>基金残高に係る経年分析!G55</f>
        <v>2553</v>
      </c>
      <c r="D72" s="167">
        <f>基金残高に係る経年分析!H55</f>
        <v>2477</v>
      </c>
    </row>
    <row r="73" spans="1:16" x14ac:dyDescent="0.2">
      <c r="A73" s="166" t="s">
        <v>74</v>
      </c>
      <c r="B73" s="167">
        <f>基金残高に係る経年分析!F56</f>
        <v>1386</v>
      </c>
      <c r="C73" s="167">
        <f>基金残高に係る経年分析!G56</f>
        <v>1387</v>
      </c>
      <c r="D73" s="167">
        <f>基金残高に係る経年分析!H56</f>
        <v>1287</v>
      </c>
    </row>
    <row r="74" spans="1:16" x14ac:dyDescent="0.2">
      <c r="A74" s="166" t="s">
        <v>75</v>
      </c>
      <c r="B74" s="167">
        <f>基金残高に係る経年分析!F57</f>
        <v>9453</v>
      </c>
      <c r="C74" s="167">
        <f>基金残高に係る経年分析!G57</f>
        <v>8247</v>
      </c>
      <c r="D74" s="167">
        <f>基金残高に係る経年分析!H57</f>
        <v>7497</v>
      </c>
    </row>
  </sheetData>
  <sheetProtection algorithmName="SHA-512" hashValue="v2eI3oXxQqpfGuDvuXEps+S3bV9YSMnSSUh/W2HpFTdCNKXDooITzTg3kTKWGKq+6KHAZteqAZUtia+nvey1YQ==" saltValue="8cZ6Vnz41MIgzjPOQpzme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85" zoomScaleNormal="85" workbookViewId="0"/>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203</v>
      </c>
      <c r="DI1" s="718"/>
      <c r="DJ1" s="718"/>
      <c r="DK1" s="718"/>
      <c r="DL1" s="718"/>
      <c r="DM1" s="718"/>
      <c r="DN1" s="719"/>
      <c r="DO1" s="202"/>
      <c r="DP1" s="717" t="s">
        <v>204</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2">
      <c r="B2" s="203" t="s">
        <v>205</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79" t="s">
        <v>206</v>
      </c>
      <c r="C3" s="680"/>
      <c r="D3" s="680"/>
      <c r="E3" s="680"/>
      <c r="F3" s="680"/>
      <c r="G3" s="680"/>
      <c r="H3" s="680"/>
      <c r="I3" s="680"/>
      <c r="J3" s="680"/>
      <c r="K3" s="680"/>
      <c r="L3" s="680"/>
      <c r="M3" s="680"/>
      <c r="N3" s="680"/>
      <c r="O3" s="680"/>
      <c r="P3" s="680"/>
      <c r="Q3" s="680"/>
      <c r="R3" s="680"/>
      <c r="S3" s="680"/>
      <c r="T3" s="680"/>
      <c r="U3" s="680"/>
      <c r="V3" s="680"/>
      <c r="W3" s="680"/>
      <c r="X3" s="680"/>
      <c r="Y3" s="680"/>
      <c r="Z3" s="680"/>
      <c r="AA3" s="680"/>
      <c r="AB3" s="680"/>
      <c r="AC3" s="680"/>
      <c r="AD3" s="680"/>
      <c r="AE3" s="680"/>
      <c r="AF3" s="680"/>
      <c r="AG3" s="680"/>
      <c r="AH3" s="680"/>
      <c r="AI3" s="680"/>
      <c r="AJ3" s="680"/>
      <c r="AK3" s="680"/>
      <c r="AL3" s="680"/>
      <c r="AM3" s="680"/>
      <c r="AN3" s="680"/>
      <c r="AO3" s="680"/>
      <c r="AP3" s="679" t="s">
        <v>207</v>
      </c>
      <c r="AQ3" s="680"/>
      <c r="AR3" s="680"/>
      <c r="AS3" s="680"/>
      <c r="AT3" s="680"/>
      <c r="AU3" s="680"/>
      <c r="AV3" s="680"/>
      <c r="AW3" s="680"/>
      <c r="AX3" s="680"/>
      <c r="AY3" s="680"/>
      <c r="AZ3" s="680"/>
      <c r="BA3" s="680"/>
      <c r="BB3" s="680"/>
      <c r="BC3" s="680"/>
      <c r="BD3" s="680"/>
      <c r="BE3" s="680"/>
      <c r="BF3" s="680"/>
      <c r="BG3" s="680"/>
      <c r="BH3" s="680"/>
      <c r="BI3" s="680"/>
      <c r="BJ3" s="680"/>
      <c r="BK3" s="680"/>
      <c r="BL3" s="680"/>
      <c r="BM3" s="680"/>
      <c r="BN3" s="680"/>
      <c r="BO3" s="680"/>
      <c r="BP3" s="680"/>
      <c r="BQ3" s="680"/>
      <c r="BR3" s="680"/>
      <c r="BS3" s="680"/>
      <c r="BT3" s="680"/>
      <c r="BU3" s="680"/>
      <c r="BV3" s="680"/>
      <c r="BW3" s="680"/>
      <c r="BX3" s="680"/>
      <c r="BY3" s="680"/>
      <c r="BZ3" s="680"/>
      <c r="CA3" s="680"/>
      <c r="CB3" s="681"/>
      <c r="CD3" s="679" t="s">
        <v>208</v>
      </c>
      <c r="CE3" s="680"/>
      <c r="CF3" s="680"/>
      <c r="CG3" s="680"/>
      <c r="CH3" s="680"/>
      <c r="CI3" s="680"/>
      <c r="CJ3" s="680"/>
      <c r="CK3" s="680"/>
      <c r="CL3" s="680"/>
      <c r="CM3" s="680"/>
      <c r="CN3" s="680"/>
      <c r="CO3" s="680"/>
      <c r="CP3" s="680"/>
      <c r="CQ3" s="680"/>
      <c r="CR3" s="680"/>
      <c r="CS3" s="680"/>
      <c r="CT3" s="680"/>
      <c r="CU3" s="680"/>
      <c r="CV3" s="680"/>
      <c r="CW3" s="680"/>
      <c r="CX3" s="680"/>
      <c r="CY3" s="680"/>
      <c r="CZ3" s="680"/>
      <c r="DA3" s="680"/>
      <c r="DB3" s="680"/>
      <c r="DC3" s="680"/>
      <c r="DD3" s="680"/>
      <c r="DE3" s="680"/>
      <c r="DF3" s="680"/>
      <c r="DG3" s="680"/>
      <c r="DH3" s="680"/>
      <c r="DI3" s="680"/>
      <c r="DJ3" s="680"/>
      <c r="DK3" s="680"/>
      <c r="DL3" s="680"/>
      <c r="DM3" s="680"/>
      <c r="DN3" s="680"/>
      <c r="DO3" s="680"/>
      <c r="DP3" s="680"/>
      <c r="DQ3" s="680"/>
      <c r="DR3" s="680"/>
      <c r="DS3" s="680"/>
      <c r="DT3" s="680"/>
      <c r="DU3" s="680"/>
      <c r="DV3" s="680"/>
      <c r="DW3" s="680"/>
      <c r="DX3" s="680"/>
      <c r="DY3" s="680"/>
      <c r="DZ3" s="680"/>
      <c r="EA3" s="680"/>
      <c r="EB3" s="680"/>
      <c r="EC3" s="681"/>
    </row>
    <row r="4" spans="2:143" ht="11.25" customHeight="1" x14ac:dyDescent="0.2">
      <c r="B4" s="679" t="s">
        <v>1</v>
      </c>
      <c r="C4" s="680"/>
      <c r="D4" s="680"/>
      <c r="E4" s="680"/>
      <c r="F4" s="680"/>
      <c r="G4" s="680"/>
      <c r="H4" s="680"/>
      <c r="I4" s="680"/>
      <c r="J4" s="680"/>
      <c r="K4" s="680"/>
      <c r="L4" s="680"/>
      <c r="M4" s="680"/>
      <c r="N4" s="680"/>
      <c r="O4" s="680"/>
      <c r="P4" s="680"/>
      <c r="Q4" s="681"/>
      <c r="R4" s="679" t="s">
        <v>209</v>
      </c>
      <c r="S4" s="680"/>
      <c r="T4" s="680"/>
      <c r="U4" s="680"/>
      <c r="V4" s="680"/>
      <c r="W4" s="680"/>
      <c r="X4" s="680"/>
      <c r="Y4" s="681"/>
      <c r="Z4" s="679" t="s">
        <v>210</v>
      </c>
      <c r="AA4" s="680"/>
      <c r="AB4" s="680"/>
      <c r="AC4" s="681"/>
      <c r="AD4" s="679" t="s">
        <v>211</v>
      </c>
      <c r="AE4" s="680"/>
      <c r="AF4" s="680"/>
      <c r="AG4" s="680"/>
      <c r="AH4" s="680"/>
      <c r="AI4" s="680"/>
      <c r="AJ4" s="680"/>
      <c r="AK4" s="681"/>
      <c r="AL4" s="679" t="s">
        <v>210</v>
      </c>
      <c r="AM4" s="680"/>
      <c r="AN4" s="680"/>
      <c r="AO4" s="681"/>
      <c r="AP4" s="720" t="s">
        <v>212</v>
      </c>
      <c r="AQ4" s="720"/>
      <c r="AR4" s="720"/>
      <c r="AS4" s="720"/>
      <c r="AT4" s="720"/>
      <c r="AU4" s="720"/>
      <c r="AV4" s="720"/>
      <c r="AW4" s="720"/>
      <c r="AX4" s="720"/>
      <c r="AY4" s="720"/>
      <c r="AZ4" s="720"/>
      <c r="BA4" s="720"/>
      <c r="BB4" s="720"/>
      <c r="BC4" s="720"/>
      <c r="BD4" s="720"/>
      <c r="BE4" s="720"/>
      <c r="BF4" s="720"/>
      <c r="BG4" s="720" t="s">
        <v>213</v>
      </c>
      <c r="BH4" s="720"/>
      <c r="BI4" s="720"/>
      <c r="BJ4" s="720"/>
      <c r="BK4" s="720"/>
      <c r="BL4" s="720"/>
      <c r="BM4" s="720"/>
      <c r="BN4" s="720"/>
      <c r="BO4" s="720" t="s">
        <v>210</v>
      </c>
      <c r="BP4" s="720"/>
      <c r="BQ4" s="720"/>
      <c r="BR4" s="720"/>
      <c r="BS4" s="720" t="s">
        <v>214</v>
      </c>
      <c r="BT4" s="720"/>
      <c r="BU4" s="720"/>
      <c r="BV4" s="720"/>
      <c r="BW4" s="720"/>
      <c r="BX4" s="720"/>
      <c r="BY4" s="720"/>
      <c r="BZ4" s="720"/>
      <c r="CA4" s="720"/>
      <c r="CB4" s="720"/>
      <c r="CD4" s="679" t="s">
        <v>215</v>
      </c>
      <c r="CE4" s="680"/>
      <c r="CF4" s="680"/>
      <c r="CG4" s="680"/>
      <c r="CH4" s="680"/>
      <c r="CI4" s="680"/>
      <c r="CJ4" s="680"/>
      <c r="CK4" s="680"/>
      <c r="CL4" s="680"/>
      <c r="CM4" s="680"/>
      <c r="CN4" s="680"/>
      <c r="CO4" s="680"/>
      <c r="CP4" s="680"/>
      <c r="CQ4" s="680"/>
      <c r="CR4" s="680"/>
      <c r="CS4" s="680"/>
      <c r="CT4" s="680"/>
      <c r="CU4" s="680"/>
      <c r="CV4" s="680"/>
      <c r="CW4" s="680"/>
      <c r="CX4" s="680"/>
      <c r="CY4" s="680"/>
      <c r="CZ4" s="680"/>
      <c r="DA4" s="680"/>
      <c r="DB4" s="680"/>
      <c r="DC4" s="680"/>
      <c r="DD4" s="680"/>
      <c r="DE4" s="680"/>
      <c r="DF4" s="680"/>
      <c r="DG4" s="680"/>
      <c r="DH4" s="680"/>
      <c r="DI4" s="680"/>
      <c r="DJ4" s="680"/>
      <c r="DK4" s="680"/>
      <c r="DL4" s="680"/>
      <c r="DM4" s="680"/>
      <c r="DN4" s="680"/>
      <c r="DO4" s="680"/>
      <c r="DP4" s="680"/>
      <c r="DQ4" s="680"/>
      <c r="DR4" s="680"/>
      <c r="DS4" s="680"/>
      <c r="DT4" s="680"/>
      <c r="DU4" s="680"/>
      <c r="DV4" s="680"/>
      <c r="DW4" s="680"/>
      <c r="DX4" s="680"/>
      <c r="DY4" s="680"/>
      <c r="DZ4" s="680"/>
      <c r="EA4" s="680"/>
      <c r="EB4" s="680"/>
      <c r="EC4" s="681"/>
    </row>
    <row r="5" spans="2:143" ht="11.25" customHeight="1" x14ac:dyDescent="0.2">
      <c r="B5" s="676" t="s">
        <v>216</v>
      </c>
      <c r="C5" s="677"/>
      <c r="D5" s="677"/>
      <c r="E5" s="677"/>
      <c r="F5" s="677"/>
      <c r="G5" s="677"/>
      <c r="H5" s="677"/>
      <c r="I5" s="677"/>
      <c r="J5" s="677"/>
      <c r="K5" s="677"/>
      <c r="L5" s="677"/>
      <c r="M5" s="677"/>
      <c r="N5" s="677"/>
      <c r="O5" s="677"/>
      <c r="P5" s="677"/>
      <c r="Q5" s="678"/>
      <c r="R5" s="673">
        <v>13810357</v>
      </c>
      <c r="S5" s="674"/>
      <c r="T5" s="674"/>
      <c r="U5" s="674"/>
      <c r="V5" s="674"/>
      <c r="W5" s="674"/>
      <c r="X5" s="674"/>
      <c r="Y5" s="702"/>
      <c r="Z5" s="715">
        <v>36.299999999999997</v>
      </c>
      <c r="AA5" s="715"/>
      <c r="AB5" s="715"/>
      <c r="AC5" s="715"/>
      <c r="AD5" s="716">
        <v>13153806</v>
      </c>
      <c r="AE5" s="716"/>
      <c r="AF5" s="716"/>
      <c r="AG5" s="716"/>
      <c r="AH5" s="716"/>
      <c r="AI5" s="716"/>
      <c r="AJ5" s="716"/>
      <c r="AK5" s="716"/>
      <c r="AL5" s="703">
        <v>64.8</v>
      </c>
      <c r="AM5" s="685"/>
      <c r="AN5" s="685"/>
      <c r="AO5" s="704"/>
      <c r="AP5" s="676" t="s">
        <v>217</v>
      </c>
      <c r="AQ5" s="677"/>
      <c r="AR5" s="677"/>
      <c r="AS5" s="677"/>
      <c r="AT5" s="677"/>
      <c r="AU5" s="677"/>
      <c r="AV5" s="677"/>
      <c r="AW5" s="677"/>
      <c r="AX5" s="677"/>
      <c r="AY5" s="677"/>
      <c r="AZ5" s="677"/>
      <c r="BA5" s="677"/>
      <c r="BB5" s="677"/>
      <c r="BC5" s="677"/>
      <c r="BD5" s="677"/>
      <c r="BE5" s="677"/>
      <c r="BF5" s="678"/>
      <c r="BG5" s="621">
        <v>13139635</v>
      </c>
      <c r="BH5" s="622"/>
      <c r="BI5" s="622"/>
      <c r="BJ5" s="622"/>
      <c r="BK5" s="622"/>
      <c r="BL5" s="622"/>
      <c r="BM5" s="622"/>
      <c r="BN5" s="623"/>
      <c r="BO5" s="659">
        <v>95.1</v>
      </c>
      <c r="BP5" s="659"/>
      <c r="BQ5" s="659"/>
      <c r="BR5" s="659"/>
      <c r="BS5" s="660">
        <v>261121</v>
      </c>
      <c r="BT5" s="660"/>
      <c r="BU5" s="660"/>
      <c r="BV5" s="660"/>
      <c r="BW5" s="660"/>
      <c r="BX5" s="660"/>
      <c r="BY5" s="660"/>
      <c r="BZ5" s="660"/>
      <c r="CA5" s="660"/>
      <c r="CB5" s="695"/>
      <c r="CD5" s="679" t="s">
        <v>212</v>
      </c>
      <c r="CE5" s="680"/>
      <c r="CF5" s="680"/>
      <c r="CG5" s="680"/>
      <c r="CH5" s="680"/>
      <c r="CI5" s="680"/>
      <c r="CJ5" s="680"/>
      <c r="CK5" s="680"/>
      <c r="CL5" s="680"/>
      <c r="CM5" s="680"/>
      <c r="CN5" s="680"/>
      <c r="CO5" s="680"/>
      <c r="CP5" s="680"/>
      <c r="CQ5" s="681"/>
      <c r="CR5" s="679" t="s">
        <v>218</v>
      </c>
      <c r="CS5" s="680"/>
      <c r="CT5" s="680"/>
      <c r="CU5" s="680"/>
      <c r="CV5" s="680"/>
      <c r="CW5" s="680"/>
      <c r="CX5" s="680"/>
      <c r="CY5" s="681"/>
      <c r="CZ5" s="679" t="s">
        <v>210</v>
      </c>
      <c r="DA5" s="680"/>
      <c r="DB5" s="680"/>
      <c r="DC5" s="681"/>
      <c r="DD5" s="679" t="s">
        <v>219</v>
      </c>
      <c r="DE5" s="680"/>
      <c r="DF5" s="680"/>
      <c r="DG5" s="680"/>
      <c r="DH5" s="680"/>
      <c r="DI5" s="680"/>
      <c r="DJ5" s="680"/>
      <c r="DK5" s="680"/>
      <c r="DL5" s="680"/>
      <c r="DM5" s="680"/>
      <c r="DN5" s="680"/>
      <c r="DO5" s="680"/>
      <c r="DP5" s="681"/>
      <c r="DQ5" s="679" t="s">
        <v>220</v>
      </c>
      <c r="DR5" s="680"/>
      <c r="DS5" s="680"/>
      <c r="DT5" s="680"/>
      <c r="DU5" s="680"/>
      <c r="DV5" s="680"/>
      <c r="DW5" s="680"/>
      <c r="DX5" s="680"/>
      <c r="DY5" s="680"/>
      <c r="DZ5" s="680"/>
      <c r="EA5" s="680"/>
      <c r="EB5" s="680"/>
      <c r="EC5" s="681"/>
    </row>
    <row r="6" spans="2:143" ht="11.25" customHeight="1" x14ac:dyDescent="0.2">
      <c r="B6" s="618" t="s">
        <v>221</v>
      </c>
      <c r="C6" s="619"/>
      <c r="D6" s="619"/>
      <c r="E6" s="619"/>
      <c r="F6" s="619"/>
      <c r="G6" s="619"/>
      <c r="H6" s="619"/>
      <c r="I6" s="619"/>
      <c r="J6" s="619"/>
      <c r="K6" s="619"/>
      <c r="L6" s="619"/>
      <c r="M6" s="619"/>
      <c r="N6" s="619"/>
      <c r="O6" s="619"/>
      <c r="P6" s="619"/>
      <c r="Q6" s="620"/>
      <c r="R6" s="621">
        <v>212782</v>
      </c>
      <c r="S6" s="622"/>
      <c r="T6" s="622"/>
      <c r="U6" s="622"/>
      <c r="V6" s="622"/>
      <c r="W6" s="622"/>
      <c r="X6" s="622"/>
      <c r="Y6" s="623"/>
      <c r="Z6" s="659">
        <v>0.6</v>
      </c>
      <c r="AA6" s="659"/>
      <c r="AB6" s="659"/>
      <c r="AC6" s="659"/>
      <c r="AD6" s="660">
        <v>212782</v>
      </c>
      <c r="AE6" s="660"/>
      <c r="AF6" s="660"/>
      <c r="AG6" s="660"/>
      <c r="AH6" s="660"/>
      <c r="AI6" s="660"/>
      <c r="AJ6" s="660"/>
      <c r="AK6" s="660"/>
      <c r="AL6" s="624">
        <v>1</v>
      </c>
      <c r="AM6" s="625"/>
      <c r="AN6" s="625"/>
      <c r="AO6" s="661"/>
      <c r="AP6" s="618" t="s">
        <v>222</v>
      </c>
      <c r="AQ6" s="619"/>
      <c r="AR6" s="619"/>
      <c r="AS6" s="619"/>
      <c r="AT6" s="619"/>
      <c r="AU6" s="619"/>
      <c r="AV6" s="619"/>
      <c r="AW6" s="619"/>
      <c r="AX6" s="619"/>
      <c r="AY6" s="619"/>
      <c r="AZ6" s="619"/>
      <c r="BA6" s="619"/>
      <c r="BB6" s="619"/>
      <c r="BC6" s="619"/>
      <c r="BD6" s="619"/>
      <c r="BE6" s="619"/>
      <c r="BF6" s="620"/>
      <c r="BG6" s="621">
        <v>13139635</v>
      </c>
      <c r="BH6" s="622"/>
      <c r="BI6" s="622"/>
      <c r="BJ6" s="622"/>
      <c r="BK6" s="622"/>
      <c r="BL6" s="622"/>
      <c r="BM6" s="622"/>
      <c r="BN6" s="623"/>
      <c r="BO6" s="659">
        <v>95.1</v>
      </c>
      <c r="BP6" s="659"/>
      <c r="BQ6" s="659"/>
      <c r="BR6" s="659"/>
      <c r="BS6" s="660">
        <v>261121</v>
      </c>
      <c r="BT6" s="660"/>
      <c r="BU6" s="660"/>
      <c r="BV6" s="660"/>
      <c r="BW6" s="660"/>
      <c r="BX6" s="660"/>
      <c r="BY6" s="660"/>
      <c r="BZ6" s="660"/>
      <c r="CA6" s="660"/>
      <c r="CB6" s="695"/>
      <c r="CD6" s="676" t="s">
        <v>223</v>
      </c>
      <c r="CE6" s="677"/>
      <c r="CF6" s="677"/>
      <c r="CG6" s="677"/>
      <c r="CH6" s="677"/>
      <c r="CI6" s="677"/>
      <c r="CJ6" s="677"/>
      <c r="CK6" s="677"/>
      <c r="CL6" s="677"/>
      <c r="CM6" s="677"/>
      <c r="CN6" s="677"/>
      <c r="CO6" s="677"/>
      <c r="CP6" s="677"/>
      <c r="CQ6" s="678"/>
      <c r="CR6" s="621">
        <v>247080</v>
      </c>
      <c r="CS6" s="622"/>
      <c r="CT6" s="622"/>
      <c r="CU6" s="622"/>
      <c r="CV6" s="622"/>
      <c r="CW6" s="622"/>
      <c r="CX6" s="622"/>
      <c r="CY6" s="623"/>
      <c r="CZ6" s="703">
        <v>0.7</v>
      </c>
      <c r="DA6" s="685"/>
      <c r="DB6" s="685"/>
      <c r="DC6" s="705"/>
      <c r="DD6" s="627">
        <v>1088</v>
      </c>
      <c r="DE6" s="622"/>
      <c r="DF6" s="622"/>
      <c r="DG6" s="622"/>
      <c r="DH6" s="622"/>
      <c r="DI6" s="622"/>
      <c r="DJ6" s="622"/>
      <c r="DK6" s="622"/>
      <c r="DL6" s="622"/>
      <c r="DM6" s="622"/>
      <c r="DN6" s="622"/>
      <c r="DO6" s="622"/>
      <c r="DP6" s="623"/>
      <c r="DQ6" s="627">
        <v>246980</v>
      </c>
      <c r="DR6" s="622"/>
      <c r="DS6" s="622"/>
      <c r="DT6" s="622"/>
      <c r="DU6" s="622"/>
      <c r="DV6" s="622"/>
      <c r="DW6" s="622"/>
      <c r="DX6" s="622"/>
      <c r="DY6" s="622"/>
      <c r="DZ6" s="622"/>
      <c r="EA6" s="622"/>
      <c r="EB6" s="622"/>
      <c r="EC6" s="658"/>
    </row>
    <row r="7" spans="2:143" ht="11.25" customHeight="1" x14ac:dyDescent="0.2">
      <c r="B7" s="618" t="s">
        <v>224</v>
      </c>
      <c r="C7" s="619"/>
      <c r="D7" s="619"/>
      <c r="E7" s="619"/>
      <c r="F7" s="619"/>
      <c r="G7" s="619"/>
      <c r="H7" s="619"/>
      <c r="I7" s="619"/>
      <c r="J7" s="619"/>
      <c r="K7" s="619"/>
      <c r="L7" s="619"/>
      <c r="M7" s="619"/>
      <c r="N7" s="619"/>
      <c r="O7" s="619"/>
      <c r="P7" s="619"/>
      <c r="Q7" s="620"/>
      <c r="R7" s="621">
        <v>7548</v>
      </c>
      <c r="S7" s="622"/>
      <c r="T7" s="622"/>
      <c r="U7" s="622"/>
      <c r="V7" s="622"/>
      <c r="W7" s="622"/>
      <c r="X7" s="622"/>
      <c r="Y7" s="623"/>
      <c r="Z7" s="659">
        <v>0</v>
      </c>
      <c r="AA7" s="659"/>
      <c r="AB7" s="659"/>
      <c r="AC7" s="659"/>
      <c r="AD7" s="660">
        <v>7548</v>
      </c>
      <c r="AE7" s="660"/>
      <c r="AF7" s="660"/>
      <c r="AG7" s="660"/>
      <c r="AH7" s="660"/>
      <c r="AI7" s="660"/>
      <c r="AJ7" s="660"/>
      <c r="AK7" s="660"/>
      <c r="AL7" s="624">
        <v>0</v>
      </c>
      <c r="AM7" s="625"/>
      <c r="AN7" s="625"/>
      <c r="AO7" s="661"/>
      <c r="AP7" s="618" t="s">
        <v>225</v>
      </c>
      <c r="AQ7" s="619"/>
      <c r="AR7" s="619"/>
      <c r="AS7" s="619"/>
      <c r="AT7" s="619"/>
      <c r="AU7" s="619"/>
      <c r="AV7" s="619"/>
      <c r="AW7" s="619"/>
      <c r="AX7" s="619"/>
      <c r="AY7" s="619"/>
      <c r="AZ7" s="619"/>
      <c r="BA7" s="619"/>
      <c r="BB7" s="619"/>
      <c r="BC7" s="619"/>
      <c r="BD7" s="619"/>
      <c r="BE7" s="619"/>
      <c r="BF7" s="620"/>
      <c r="BG7" s="621">
        <v>6322619</v>
      </c>
      <c r="BH7" s="622"/>
      <c r="BI7" s="622"/>
      <c r="BJ7" s="622"/>
      <c r="BK7" s="622"/>
      <c r="BL7" s="622"/>
      <c r="BM7" s="622"/>
      <c r="BN7" s="623"/>
      <c r="BO7" s="659">
        <v>45.8</v>
      </c>
      <c r="BP7" s="659"/>
      <c r="BQ7" s="659"/>
      <c r="BR7" s="659"/>
      <c r="BS7" s="660">
        <v>261121</v>
      </c>
      <c r="BT7" s="660"/>
      <c r="BU7" s="660"/>
      <c r="BV7" s="660"/>
      <c r="BW7" s="660"/>
      <c r="BX7" s="660"/>
      <c r="BY7" s="660"/>
      <c r="BZ7" s="660"/>
      <c r="CA7" s="660"/>
      <c r="CB7" s="695"/>
      <c r="CD7" s="618" t="s">
        <v>226</v>
      </c>
      <c r="CE7" s="619"/>
      <c r="CF7" s="619"/>
      <c r="CG7" s="619"/>
      <c r="CH7" s="619"/>
      <c r="CI7" s="619"/>
      <c r="CJ7" s="619"/>
      <c r="CK7" s="619"/>
      <c r="CL7" s="619"/>
      <c r="CM7" s="619"/>
      <c r="CN7" s="619"/>
      <c r="CO7" s="619"/>
      <c r="CP7" s="619"/>
      <c r="CQ7" s="620"/>
      <c r="CR7" s="621">
        <v>4760201</v>
      </c>
      <c r="CS7" s="622"/>
      <c r="CT7" s="622"/>
      <c r="CU7" s="622"/>
      <c r="CV7" s="622"/>
      <c r="CW7" s="622"/>
      <c r="CX7" s="622"/>
      <c r="CY7" s="623"/>
      <c r="CZ7" s="659">
        <v>12.8</v>
      </c>
      <c r="DA7" s="659"/>
      <c r="DB7" s="659"/>
      <c r="DC7" s="659"/>
      <c r="DD7" s="627">
        <v>981046</v>
      </c>
      <c r="DE7" s="622"/>
      <c r="DF7" s="622"/>
      <c r="DG7" s="622"/>
      <c r="DH7" s="622"/>
      <c r="DI7" s="622"/>
      <c r="DJ7" s="622"/>
      <c r="DK7" s="622"/>
      <c r="DL7" s="622"/>
      <c r="DM7" s="622"/>
      <c r="DN7" s="622"/>
      <c r="DO7" s="622"/>
      <c r="DP7" s="623"/>
      <c r="DQ7" s="627">
        <v>3138956</v>
      </c>
      <c r="DR7" s="622"/>
      <c r="DS7" s="622"/>
      <c r="DT7" s="622"/>
      <c r="DU7" s="622"/>
      <c r="DV7" s="622"/>
      <c r="DW7" s="622"/>
      <c r="DX7" s="622"/>
      <c r="DY7" s="622"/>
      <c r="DZ7" s="622"/>
      <c r="EA7" s="622"/>
      <c r="EB7" s="622"/>
      <c r="EC7" s="658"/>
    </row>
    <row r="8" spans="2:143" ht="11.25" customHeight="1" x14ac:dyDescent="0.2">
      <c r="B8" s="618" t="s">
        <v>227</v>
      </c>
      <c r="C8" s="619"/>
      <c r="D8" s="619"/>
      <c r="E8" s="619"/>
      <c r="F8" s="619"/>
      <c r="G8" s="619"/>
      <c r="H8" s="619"/>
      <c r="I8" s="619"/>
      <c r="J8" s="619"/>
      <c r="K8" s="619"/>
      <c r="L8" s="619"/>
      <c r="M8" s="619"/>
      <c r="N8" s="619"/>
      <c r="O8" s="619"/>
      <c r="P8" s="619"/>
      <c r="Q8" s="620"/>
      <c r="R8" s="621">
        <v>131489</v>
      </c>
      <c r="S8" s="622"/>
      <c r="T8" s="622"/>
      <c r="U8" s="622"/>
      <c r="V8" s="622"/>
      <c r="W8" s="622"/>
      <c r="X8" s="622"/>
      <c r="Y8" s="623"/>
      <c r="Z8" s="659">
        <v>0.3</v>
      </c>
      <c r="AA8" s="659"/>
      <c r="AB8" s="659"/>
      <c r="AC8" s="659"/>
      <c r="AD8" s="660">
        <v>131489</v>
      </c>
      <c r="AE8" s="660"/>
      <c r="AF8" s="660"/>
      <c r="AG8" s="660"/>
      <c r="AH8" s="660"/>
      <c r="AI8" s="660"/>
      <c r="AJ8" s="660"/>
      <c r="AK8" s="660"/>
      <c r="AL8" s="624">
        <v>0.6</v>
      </c>
      <c r="AM8" s="625"/>
      <c r="AN8" s="625"/>
      <c r="AO8" s="661"/>
      <c r="AP8" s="618" t="s">
        <v>228</v>
      </c>
      <c r="AQ8" s="619"/>
      <c r="AR8" s="619"/>
      <c r="AS8" s="619"/>
      <c r="AT8" s="619"/>
      <c r="AU8" s="619"/>
      <c r="AV8" s="619"/>
      <c r="AW8" s="619"/>
      <c r="AX8" s="619"/>
      <c r="AY8" s="619"/>
      <c r="AZ8" s="619"/>
      <c r="BA8" s="619"/>
      <c r="BB8" s="619"/>
      <c r="BC8" s="619"/>
      <c r="BD8" s="619"/>
      <c r="BE8" s="619"/>
      <c r="BF8" s="620"/>
      <c r="BG8" s="621">
        <v>138242</v>
      </c>
      <c r="BH8" s="622"/>
      <c r="BI8" s="622"/>
      <c r="BJ8" s="622"/>
      <c r="BK8" s="622"/>
      <c r="BL8" s="622"/>
      <c r="BM8" s="622"/>
      <c r="BN8" s="623"/>
      <c r="BO8" s="659">
        <v>1</v>
      </c>
      <c r="BP8" s="659"/>
      <c r="BQ8" s="659"/>
      <c r="BR8" s="659"/>
      <c r="BS8" s="660" t="s">
        <v>122</v>
      </c>
      <c r="BT8" s="660"/>
      <c r="BU8" s="660"/>
      <c r="BV8" s="660"/>
      <c r="BW8" s="660"/>
      <c r="BX8" s="660"/>
      <c r="BY8" s="660"/>
      <c r="BZ8" s="660"/>
      <c r="CA8" s="660"/>
      <c r="CB8" s="695"/>
      <c r="CD8" s="618" t="s">
        <v>229</v>
      </c>
      <c r="CE8" s="619"/>
      <c r="CF8" s="619"/>
      <c r="CG8" s="619"/>
      <c r="CH8" s="619"/>
      <c r="CI8" s="619"/>
      <c r="CJ8" s="619"/>
      <c r="CK8" s="619"/>
      <c r="CL8" s="619"/>
      <c r="CM8" s="619"/>
      <c r="CN8" s="619"/>
      <c r="CO8" s="619"/>
      <c r="CP8" s="619"/>
      <c r="CQ8" s="620"/>
      <c r="CR8" s="621">
        <v>15656710</v>
      </c>
      <c r="CS8" s="622"/>
      <c r="CT8" s="622"/>
      <c r="CU8" s="622"/>
      <c r="CV8" s="622"/>
      <c r="CW8" s="622"/>
      <c r="CX8" s="622"/>
      <c r="CY8" s="623"/>
      <c r="CZ8" s="659">
        <v>42.2</v>
      </c>
      <c r="DA8" s="659"/>
      <c r="DB8" s="659"/>
      <c r="DC8" s="659"/>
      <c r="DD8" s="627">
        <v>99343</v>
      </c>
      <c r="DE8" s="622"/>
      <c r="DF8" s="622"/>
      <c r="DG8" s="622"/>
      <c r="DH8" s="622"/>
      <c r="DI8" s="622"/>
      <c r="DJ8" s="622"/>
      <c r="DK8" s="622"/>
      <c r="DL8" s="622"/>
      <c r="DM8" s="622"/>
      <c r="DN8" s="622"/>
      <c r="DO8" s="622"/>
      <c r="DP8" s="623"/>
      <c r="DQ8" s="627">
        <v>8348612</v>
      </c>
      <c r="DR8" s="622"/>
      <c r="DS8" s="622"/>
      <c r="DT8" s="622"/>
      <c r="DU8" s="622"/>
      <c r="DV8" s="622"/>
      <c r="DW8" s="622"/>
      <c r="DX8" s="622"/>
      <c r="DY8" s="622"/>
      <c r="DZ8" s="622"/>
      <c r="EA8" s="622"/>
      <c r="EB8" s="622"/>
      <c r="EC8" s="658"/>
    </row>
    <row r="9" spans="2:143" ht="11.25" customHeight="1" x14ac:dyDescent="0.2">
      <c r="B9" s="618" t="s">
        <v>230</v>
      </c>
      <c r="C9" s="619"/>
      <c r="D9" s="619"/>
      <c r="E9" s="619"/>
      <c r="F9" s="619"/>
      <c r="G9" s="619"/>
      <c r="H9" s="619"/>
      <c r="I9" s="619"/>
      <c r="J9" s="619"/>
      <c r="K9" s="619"/>
      <c r="L9" s="619"/>
      <c r="M9" s="619"/>
      <c r="N9" s="619"/>
      <c r="O9" s="619"/>
      <c r="P9" s="619"/>
      <c r="Q9" s="620"/>
      <c r="R9" s="621">
        <v>162878</v>
      </c>
      <c r="S9" s="622"/>
      <c r="T9" s="622"/>
      <c r="U9" s="622"/>
      <c r="V9" s="622"/>
      <c r="W9" s="622"/>
      <c r="X9" s="622"/>
      <c r="Y9" s="623"/>
      <c r="Z9" s="659">
        <v>0.4</v>
      </c>
      <c r="AA9" s="659"/>
      <c r="AB9" s="659"/>
      <c r="AC9" s="659"/>
      <c r="AD9" s="660">
        <v>162878</v>
      </c>
      <c r="AE9" s="660"/>
      <c r="AF9" s="660"/>
      <c r="AG9" s="660"/>
      <c r="AH9" s="660"/>
      <c r="AI9" s="660"/>
      <c r="AJ9" s="660"/>
      <c r="AK9" s="660"/>
      <c r="AL9" s="624">
        <v>0.8</v>
      </c>
      <c r="AM9" s="625"/>
      <c r="AN9" s="625"/>
      <c r="AO9" s="661"/>
      <c r="AP9" s="618" t="s">
        <v>231</v>
      </c>
      <c r="AQ9" s="619"/>
      <c r="AR9" s="619"/>
      <c r="AS9" s="619"/>
      <c r="AT9" s="619"/>
      <c r="AU9" s="619"/>
      <c r="AV9" s="619"/>
      <c r="AW9" s="619"/>
      <c r="AX9" s="619"/>
      <c r="AY9" s="619"/>
      <c r="AZ9" s="619"/>
      <c r="BA9" s="619"/>
      <c r="BB9" s="619"/>
      <c r="BC9" s="619"/>
      <c r="BD9" s="619"/>
      <c r="BE9" s="619"/>
      <c r="BF9" s="620"/>
      <c r="BG9" s="621">
        <v>5028115</v>
      </c>
      <c r="BH9" s="622"/>
      <c r="BI9" s="622"/>
      <c r="BJ9" s="622"/>
      <c r="BK9" s="622"/>
      <c r="BL9" s="622"/>
      <c r="BM9" s="622"/>
      <c r="BN9" s="623"/>
      <c r="BO9" s="659">
        <v>36.4</v>
      </c>
      <c r="BP9" s="659"/>
      <c r="BQ9" s="659"/>
      <c r="BR9" s="659"/>
      <c r="BS9" s="660" t="s">
        <v>122</v>
      </c>
      <c r="BT9" s="660"/>
      <c r="BU9" s="660"/>
      <c r="BV9" s="660"/>
      <c r="BW9" s="660"/>
      <c r="BX9" s="660"/>
      <c r="BY9" s="660"/>
      <c r="BZ9" s="660"/>
      <c r="CA9" s="660"/>
      <c r="CB9" s="695"/>
      <c r="CD9" s="618" t="s">
        <v>232</v>
      </c>
      <c r="CE9" s="619"/>
      <c r="CF9" s="619"/>
      <c r="CG9" s="619"/>
      <c r="CH9" s="619"/>
      <c r="CI9" s="619"/>
      <c r="CJ9" s="619"/>
      <c r="CK9" s="619"/>
      <c r="CL9" s="619"/>
      <c r="CM9" s="619"/>
      <c r="CN9" s="619"/>
      <c r="CO9" s="619"/>
      <c r="CP9" s="619"/>
      <c r="CQ9" s="620"/>
      <c r="CR9" s="621">
        <v>3656420</v>
      </c>
      <c r="CS9" s="622"/>
      <c r="CT9" s="622"/>
      <c r="CU9" s="622"/>
      <c r="CV9" s="622"/>
      <c r="CW9" s="622"/>
      <c r="CX9" s="622"/>
      <c r="CY9" s="623"/>
      <c r="CZ9" s="659">
        <v>9.9</v>
      </c>
      <c r="DA9" s="659"/>
      <c r="DB9" s="659"/>
      <c r="DC9" s="659"/>
      <c r="DD9" s="627">
        <v>515113</v>
      </c>
      <c r="DE9" s="622"/>
      <c r="DF9" s="622"/>
      <c r="DG9" s="622"/>
      <c r="DH9" s="622"/>
      <c r="DI9" s="622"/>
      <c r="DJ9" s="622"/>
      <c r="DK9" s="622"/>
      <c r="DL9" s="622"/>
      <c r="DM9" s="622"/>
      <c r="DN9" s="622"/>
      <c r="DO9" s="622"/>
      <c r="DP9" s="623"/>
      <c r="DQ9" s="627">
        <v>2492901</v>
      </c>
      <c r="DR9" s="622"/>
      <c r="DS9" s="622"/>
      <c r="DT9" s="622"/>
      <c r="DU9" s="622"/>
      <c r="DV9" s="622"/>
      <c r="DW9" s="622"/>
      <c r="DX9" s="622"/>
      <c r="DY9" s="622"/>
      <c r="DZ9" s="622"/>
      <c r="EA9" s="622"/>
      <c r="EB9" s="622"/>
      <c r="EC9" s="658"/>
    </row>
    <row r="10" spans="2:143" ht="11.25" customHeight="1" x14ac:dyDescent="0.2">
      <c r="B10" s="618" t="s">
        <v>233</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234</v>
      </c>
      <c r="AQ10" s="619"/>
      <c r="AR10" s="619"/>
      <c r="AS10" s="619"/>
      <c r="AT10" s="619"/>
      <c r="AU10" s="619"/>
      <c r="AV10" s="619"/>
      <c r="AW10" s="619"/>
      <c r="AX10" s="619"/>
      <c r="AY10" s="619"/>
      <c r="AZ10" s="619"/>
      <c r="BA10" s="619"/>
      <c r="BB10" s="619"/>
      <c r="BC10" s="619"/>
      <c r="BD10" s="619"/>
      <c r="BE10" s="619"/>
      <c r="BF10" s="620"/>
      <c r="BG10" s="621">
        <v>239141</v>
      </c>
      <c r="BH10" s="622"/>
      <c r="BI10" s="622"/>
      <c r="BJ10" s="622"/>
      <c r="BK10" s="622"/>
      <c r="BL10" s="622"/>
      <c r="BM10" s="622"/>
      <c r="BN10" s="623"/>
      <c r="BO10" s="659">
        <v>1.7</v>
      </c>
      <c r="BP10" s="659"/>
      <c r="BQ10" s="659"/>
      <c r="BR10" s="659"/>
      <c r="BS10" s="660" t="s">
        <v>122</v>
      </c>
      <c r="BT10" s="660"/>
      <c r="BU10" s="660"/>
      <c r="BV10" s="660"/>
      <c r="BW10" s="660"/>
      <c r="BX10" s="660"/>
      <c r="BY10" s="660"/>
      <c r="BZ10" s="660"/>
      <c r="CA10" s="660"/>
      <c r="CB10" s="695"/>
      <c r="CD10" s="618" t="s">
        <v>235</v>
      </c>
      <c r="CE10" s="619"/>
      <c r="CF10" s="619"/>
      <c r="CG10" s="619"/>
      <c r="CH10" s="619"/>
      <c r="CI10" s="619"/>
      <c r="CJ10" s="619"/>
      <c r="CK10" s="619"/>
      <c r="CL10" s="619"/>
      <c r="CM10" s="619"/>
      <c r="CN10" s="619"/>
      <c r="CO10" s="619"/>
      <c r="CP10" s="619"/>
      <c r="CQ10" s="620"/>
      <c r="CR10" s="621">
        <v>54168</v>
      </c>
      <c r="CS10" s="622"/>
      <c r="CT10" s="622"/>
      <c r="CU10" s="622"/>
      <c r="CV10" s="622"/>
      <c r="CW10" s="622"/>
      <c r="CX10" s="622"/>
      <c r="CY10" s="623"/>
      <c r="CZ10" s="659">
        <v>0.1</v>
      </c>
      <c r="DA10" s="659"/>
      <c r="DB10" s="659"/>
      <c r="DC10" s="659"/>
      <c r="DD10" s="627">
        <v>3180</v>
      </c>
      <c r="DE10" s="622"/>
      <c r="DF10" s="622"/>
      <c r="DG10" s="622"/>
      <c r="DH10" s="622"/>
      <c r="DI10" s="622"/>
      <c r="DJ10" s="622"/>
      <c r="DK10" s="622"/>
      <c r="DL10" s="622"/>
      <c r="DM10" s="622"/>
      <c r="DN10" s="622"/>
      <c r="DO10" s="622"/>
      <c r="DP10" s="623"/>
      <c r="DQ10" s="627">
        <v>53958</v>
      </c>
      <c r="DR10" s="622"/>
      <c r="DS10" s="622"/>
      <c r="DT10" s="622"/>
      <c r="DU10" s="622"/>
      <c r="DV10" s="622"/>
      <c r="DW10" s="622"/>
      <c r="DX10" s="622"/>
      <c r="DY10" s="622"/>
      <c r="DZ10" s="622"/>
      <c r="EA10" s="622"/>
      <c r="EB10" s="622"/>
      <c r="EC10" s="658"/>
    </row>
    <row r="11" spans="2:143" ht="11.25" customHeight="1" x14ac:dyDescent="0.2">
      <c r="B11" s="618" t="s">
        <v>236</v>
      </c>
      <c r="C11" s="619"/>
      <c r="D11" s="619"/>
      <c r="E11" s="619"/>
      <c r="F11" s="619"/>
      <c r="G11" s="619"/>
      <c r="H11" s="619"/>
      <c r="I11" s="619"/>
      <c r="J11" s="619"/>
      <c r="K11" s="619"/>
      <c r="L11" s="619"/>
      <c r="M11" s="619"/>
      <c r="N11" s="619"/>
      <c r="O11" s="619"/>
      <c r="P11" s="619"/>
      <c r="Q11" s="620"/>
      <c r="R11" s="621">
        <v>2023940</v>
      </c>
      <c r="S11" s="622"/>
      <c r="T11" s="622"/>
      <c r="U11" s="622"/>
      <c r="V11" s="622"/>
      <c r="W11" s="622"/>
      <c r="X11" s="622"/>
      <c r="Y11" s="623"/>
      <c r="Z11" s="624">
        <v>5.3</v>
      </c>
      <c r="AA11" s="625"/>
      <c r="AB11" s="625"/>
      <c r="AC11" s="626"/>
      <c r="AD11" s="627">
        <v>2023940</v>
      </c>
      <c r="AE11" s="622"/>
      <c r="AF11" s="622"/>
      <c r="AG11" s="622"/>
      <c r="AH11" s="622"/>
      <c r="AI11" s="622"/>
      <c r="AJ11" s="622"/>
      <c r="AK11" s="623"/>
      <c r="AL11" s="624">
        <v>10</v>
      </c>
      <c r="AM11" s="625"/>
      <c r="AN11" s="625"/>
      <c r="AO11" s="661"/>
      <c r="AP11" s="618" t="s">
        <v>237</v>
      </c>
      <c r="AQ11" s="619"/>
      <c r="AR11" s="619"/>
      <c r="AS11" s="619"/>
      <c r="AT11" s="619"/>
      <c r="AU11" s="619"/>
      <c r="AV11" s="619"/>
      <c r="AW11" s="619"/>
      <c r="AX11" s="619"/>
      <c r="AY11" s="619"/>
      <c r="AZ11" s="619"/>
      <c r="BA11" s="619"/>
      <c r="BB11" s="619"/>
      <c r="BC11" s="619"/>
      <c r="BD11" s="619"/>
      <c r="BE11" s="619"/>
      <c r="BF11" s="620"/>
      <c r="BG11" s="621">
        <v>917121</v>
      </c>
      <c r="BH11" s="622"/>
      <c r="BI11" s="622"/>
      <c r="BJ11" s="622"/>
      <c r="BK11" s="622"/>
      <c r="BL11" s="622"/>
      <c r="BM11" s="622"/>
      <c r="BN11" s="623"/>
      <c r="BO11" s="659">
        <v>6.6</v>
      </c>
      <c r="BP11" s="659"/>
      <c r="BQ11" s="659"/>
      <c r="BR11" s="659"/>
      <c r="BS11" s="660">
        <v>261121</v>
      </c>
      <c r="BT11" s="660"/>
      <c r="BU11" s="660"/>
      <c r="BV11" s="660"/>
      <c r="BW11" s="660"/>
      <c r="BX11" s="660"/>
      <c r="BY11" s="660"/>
      <c r="BZ11" s="660"/>
      <c r="CA11" s="660"/>
      <c r="CB11" s="695"/>
      <c r="CD11" s="618" t="s">
        <v>238</v>
      </c>
      <c r="CE11" s="619"/>
      <c r="CF11" s="619"/>
      <c r="CG11" s="619"/>
      <c r="CH11" s="619"/>
      <c r="CI11" s="619"/>
      <c r="CJ11" s="619"/>
      <c r="CK11" s="619"/>
      <c r="CL11" s="619"/>
      <c r="CM11" s="619"/>
      <c r="CN11" s="619"/>
      <c r="CO11" s="619"/>
      <c r="CP11" s="619"/>
      <c r="CQ11" s="620"/>
      <c r="CR11" s="621">
        <v>395682</v>
      </c>
      <c r="CS11" s="622"/>
      <c r="CT11" s="622"/>
      <c r="CU11" s="622"/>
      <c r="CV11" s="622"/>
      <c r="CW11" s="622"/>
      <c r="CX11" s="622"/>
      <c r="CY11" s="623"/>
      <c r="CZ11" s="659">
        <v>1.1000000000000001</v>
      </c>
      <c r="DA11" s="659"/>
      <c r="DB11" s="659"/>
      <c r="DC11" s="659"/>
      <c r="DD11" s="627">
        <v>62562</v>
      </c>
      <c r="DE11" s="622"/>
      <c r="DF11" s="622"/>
      <c r="DG11" s="622"/>
      <c r="DH11" s="622"/>
      <c r="DI11" s="622"/>
      <c r="DJ11" s="622"/>
      <c r="DK11" s="622"/>
      <c r="DL11" s="622"/>
      <c r="DM11" s="622"/>
      <c r="DN11" s="622"/>
      <c r="DO11" s="622"/>
      <c r="DP11" s="623"/>
      <c r="DQ11" s="627">
        <v>259833</v>
      </c>
      <c r="DR11" s="622"/>
      <c r="DS11" s="622"/>
      <c r="DT11" s="622"/>
      <c r="DU11" s="622"/>
      <c r="DV11" s="622"/>
      <c r="DW11" s="622"/>
      <c r="DX11" s="622"/>
      <c r="DY11" s="622"/>
      <c r="DZ11" s="622"/>
      <c r="EA11" s="622"/>
      <c r="EB11" s="622"/>
      <c r="EC11" s="658"/>
    </row>
    <row r="12" spans="2:143" ht="11.25" customHeight="1" x14ac:dyDescent="0.2">
      <c r="B12" s="618" t="s">
        <v>239</v>
      </c>
      <c r="C12" s="619"/>
      <c r="D12" s="619"/>
      <c r="E12" s="619"/>
      <c r="F12" s="619"/>
      <c r="G12" s="619"/>
      <c r="H12" s="619"/>
      <c r="I12" s="619"/>
      <c r="J12" s="619"/>
      <c r="K12" s="619"/>
      <c r="L12" s="619"/>
      <c r="M12" s="619"/>
      <c r="N12" s="619"/>
      <c r="O12" s="619"/>
      <c r="P12" s="619"/>
      <c r="Q12" s="620"/>
      <c r="R12" s="621">
        <v>12303</v>
      </c>
      <c r="S12" s="622"/>
      <c r="T12" s="622"/>
      <c r="U12" s="622"/>
      <c r="V12" s="622"/>
      <c r="W12" s="622"/>
      <c r="X12" s="622"/>
      <c r="Y12" s="623"/>
      <c r="Z12" s="659">
        <v>0</v>
      </c>
      <c r="AA12" s="659"/>
      <c r="AB12" s="659"/>
      <c r="AC12" s="659"/>
      <c r="AD12" s="660">
        <v>12303</v>
      </c>
      <c r="AE12" s="660"/>
      <c r="AF12" s="660"/>
      <c r="AG12" s="660"/>
      <c r="AH12" s="660"/>
      <c r="AI12" s="660"/>
      <c r="AJ12" s="660"/>
      <c r="AK12" s="660"/>
      <c r="AL12" s="624">
        <v>0.1</v>
      </c>
      <c r="AM12" s="625"/>
      <c r="AN12" s="625"/>
      <c r="AO12" s="661"/>
      <c r="AP12" s="618" t="s">
        <v>240</v>
      </c>
      <c r="AQ12" s="619"/>
      <c r="AR12" s="619"/>
      <c r="AS12" s="619"/>
      <c r="AT12" s="619"/>
      <c r="AU12" s="619"/>
      <c r="AV12" s="619"/>
      <c r="AW12" s="619"/>
      <c r="AX12" s="619"/>
      <c r="AY12" s="619"/>
      <c r="AZ12" s="619"/>
      <c r="BA12" s="619"/>
      <c r="BB12" s="619"/>
      <c r="BC12" s="619"/>
      <c r="BD12" s="619"/>
      <c r="BE12" s="619"/>
      <c r="BF12" s="620"/>
      <c r="BG12" s="621">
        <v>6100364</v>
      </c>
      <c r="BH12" s="622"/>
      <c r="BI12" s="622"/>
      <c r="BJ12" s="622"/>
      <c r="BK12" s="622"/>
      <c r="BL12" s="622"/>
      <c r="BM12" s="622"/>
      <c r="BN12" s="623"/>
      <c r="BO12" s="659">
        <v>44.2</v>
      </c>
      <c r="BP12" s="659"/>
      <c r="BQ12" s="659"/>
      <c r="BR12" s="659"/>
      <c r="BS12" s="660" t="s">
        <v>122</v>
      </c>
      <c r="BT12" s="660"/>
      <c r="BU12" s="660"/>
      <c r="BV12" s="660"/>
      <c r="BW12" s="660"/>
      <c r="BX12" s="660"/>
      <c r="BY12" s="660"/>
      <c r="BZ12" s="660"/>
      <c r="CA12" s="660"/>
      <c r="CB12" s="695"/>
      <c r="CD12" s="618" t="s">
        <v>241</v>
      </c>
      <c r="CE12" s="619"/>
      <c r="CF12" s="619"/>
      <c r="CG12" s="619"/>
      <c r="CH12" s="619"/>
      <c r="CI12" s="619"/>
      <c r="CJ12" s="619"/>
      <c r="CK12" s="619"/>
      <c r="CL12" s="619"/>
      <c r="CM12" s="619"/>
      <c r="CN12" s="619"/>
      <c r="CO12" s="619"/>
      <c r="CP12" s="619"/>
      <c r="CQ12" s="620"/>
      <c r="CR12" s="621">
        <v>420372</v>
      </c>
      <c r="CS12" s="622"/>
      <c r="CT12" s="622"/>
      <c r="CU12" s="622"/>
      <c r="CV12" s="622"/>
      <c r="CW12" s="622"/>
      <c r="CX12" s="622"/>
      <c r="CY12" s="623"/>
      <c r="CZ12" s="659">
        <v>1.1000000000000001</v>
      </c>
      <c r="DA12" s="659"/>
      <c r="DB12" s="659"/>
      <c r="DC12" s="659"/>
      <c r="DD12" s="627">
        <v>630</v>
      </c>
      <c r="DE12" s="622"/>
      <c r="DF12" s="622"/>
      <c r="DG12" s="622"/>
      <c r="DH12" s="622"/>
      <c r="DI12" s="622"/>
      <c r="DJ12" s="622"/>
      <c r="DK12" s="622"/>
      <c r="DL12" s="622"/>
      <c r="DM12" s="622"/>
      <c r="DN12" s="622"/>
      <c r="DO12" s="622"/>
      <c r="DP12" s="623"/>
      <c r="DQ12" s="627">
        <v>367018</v>
      </c>
      <c r="DR12" s="622"/>
      <c r="DS12" s="622"/>
      <c r="DT12" s="622"/>
      <c r="DU12" s="622"/>
      <c r="DV12" s="622"/>
      <c r="DW12" s="622"/>
      <c r="DX12" s="622"/>
      <c r="DY12" s="622"/>
      <c r="DZ12" s="622"/>
      <c r="EA12" s="622"/>
      <c r="EB12" s="622"/>
      <c r="EC12" s="658"/>
    </row>
    <row r="13" spans="2:143" ht="11.25" customHeight="1" x14ac:dyDescent="0.2">
      <c r="B13" s="618" t="s">
        <v>242</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243</v>
      </c>
      <c r="AQ13" s="619"/>
      <c r="AR13" s="619"/>
      <c r="AS13" s="619"/>
      <c r="AT13" s="619"/>
      <c r="AU13" s="619"/>
      <c r="AV13" s="619"/>
      <c r="AW13" s="619"/>
      <c r="AX13" s="619"/>
      <c r="AY13" s="619"/>
      <c r="AZ13" s="619"/>
      <c r="BA13" s="619"/>
      <c r="BB13" s="619"/>
      <c r="BC13" s="619"/>
      <c r="BD13" s="619"/>
      <c r="BE13" s="619"/>
      <c r="BF13" s="620"/>
      <c r="BG13" s="621">
        <v>6092654</v>
      </c>
      <c r="BH13" s="622"/>
      <c r="BI13" s="622"/>
      <c r="BJ13" s="622"/>
      <c r="BK13" s="622"/>
      <c r="BL13" s="622"/>
      <c r="BM13" s="622"/>
      <c r="BN13" s="623"/>
      <c r="BO13" s="659">
        <v>44.1</v>
      </c>
      <c r="BP13" s="659"/>
      <c r="BQ13" s="659"/>
      <c r="BR13" s="659"/>
      <c r="BS13" s="660" t="s">
        <v>122</v>
      </c>
      <c r="BT13" s="660"/>
      <c r="BU13" s="660"/>
      <c r="BV13" s="660"/>
      <c r="BW13" s="660"/>
      <c r="BX13" s="660"/>
      <c r="BY13" s="660"/>
      <c r="BZ13" s="660"/>
      <c r="CA13" s="660"/>
      <c r="CB13" s="695"/>
      <c r="CD13" s="618" t="s">
        <v>244</v>
      </c>
      <c r="CE13" s="619"/>
      <c r="CF13" s="619"/>
      <c r="CG13" s="619"/>
      <c r="CH13" s="619"/>
      <c r="CI13" s="619"/>
      <c r="CJ13" s="619"/>
      <c r="CK13" s="619"/>
      <c r="CL13" s="619"/>
      <c r="CM13" s="619"/>
      <c r="CN13" s="619"/>
      <c r="CO13" s="619"/>
      <c r="CP13" s="619"/>
      <c r="CQ13" s="620"/>
      <c r="CR13" s="621">
        <v>3605354</v>
      </c>
      <c r="CS13" s="622"/>
      <c r="CT13" s="622"/>
      <c r="CU13" s="622"/>
      <c r="CV13" s="622"/>
      <c r="CW13" s="622"/>
      <c r="CX13" s="622"/>
      <c r="CY13" s="623"/>
      <c r="CZ13" s="659">
        <v>9.6999999999999993</v>
      </c>
      <c r="DA13" s="659"/>
      <c r="DB13" s="659"/>
      <c r="DC13" s="659"/>
      <c r="DD13" s="627">
        <v>2369691</v>
      </c>
      <c r="DE13" s="622"/>
      <c r="DF13" s="622"/>
      <c r="DG13" s="622"/>
      <c r="DH13" s="622"/>
      <c r="DI13" s="622"/>
      <c r="DJ13" s="622"/>
      <c r="DK13" s="622"/>
      <c r="DL13" s="622"/>
      <c r="DM13" s="622"/>
      <c r="DN13" s="622"/>
      <c r="DO13" s="622"/>
      <c r="DP13" s="623"/>
      <c r="DQ13" s="627">
        <v>1721517</v>
      </c>
      <c r="DR13" s="622"/>
      <c r="DS13" s="622"/>
      <c r="DT13" s="622"/>
      <c r="DU13" s="622"/>
      <c r="DV13" s="622"/>
      <c r="DW13" s="622"/>
      <c r="DX13" s="622"/>
      <c r="DY13" s="622"/>
      <c r="DZ13" s="622"/>
      <c r="EA13" s="622"/>
      <c r="EB13" s="622"/>
      <c r="EC13" s="658"/>
    </row>
    <row r="14" spans="2:143" ht="11.25" customHeight="1" x14ac:dyDescent="0.2">
      <c r="B14" s="618" t="s">
        <v>245</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246</v>
      </c>
      <c r="AQ14" s="619"/>
      <c r="AR14" s="619"/>
      <c r="AS14" s="619"/>
      <c r="AT14" s="619"/>
      <c r="AU14" s="619"/>
      <c r="AV14" s="619"/>
      <c r="AW14" s="619"/>
      <c r="AX14" s="619"/>
      <c r="AY14" s="619"/>
      <c r="AZ14" s="619"/>
      <c r="BA14" s="619"/>
      <c r="BB14" s="619"/>
      <c r="BC14" s="619"/>
      <c r="BD14" s="619"/>
      <c r="BE14" s="619"/>
      <c r="BF14" s="620"/>
      <c r="BG14" s="621">
        <v>265119</v>
      </c>
      <c r="BH14" s="622"/>
      <c r="BI14" s="622"/>
      <c r="BJ14" s="622"/>
      <c r="BK14" s="622"/>
      <c r="BL14" s="622"/>
      <c r="BM14" s="622"/>
      <c r="BN14" s="623"/>
      <c r="BO14" s="659">
        <v>1.9</v>
      </c>
      <c r="BP14" s="659"/>
      <c r="BQ14" s="659"/>
      <c r="BR14" s="659"/>
      <c r="BS14" s="660" t="s">
        <v>122</v>
      </c>
      <c r="BT14" s="660"/>
      <c r="BU14" s="660"/>
      <c r="BV14" s="660"/>
      <c r="BW14" s="660"/>
      <c r="BX14" s="660"/>
      <c r="BY14" s="660"/>
      <c r="BZ14" s="660"/>
      <c r="CA14" s="660"/>
      <c r="CB14" s="695"/>
      <c r="CD14" s="618" t="s">
        <v>247</v>
      </c>
      <c r="CE14" s="619"/>
      <c r="CF14" s="619"/>
      <c r="CG14" s="619"/>
      <c r="CH14" s="619"/>
      <c r="CI14" s="619"/>
      <c r="CJ14" s="619"/>
      <c r="CK14" s="619"/>
      <c r="CL14" s="619"/>
      <c r="CM14" s="619"/>
      <c r="CN14" s="619"/>
      <c r="CO14" s="619"/>
      <c r="CP14" s="619"/>
      <c r="CQ14" s="620"/>
      <c r="CR14" s="621">
        <v>1493700</v>
      </c>
      <c r="CS14" s="622"/>
      <c r="CT14" s="622"/>
      <c r="CU14" s="622"/>
      <c r="CV14" s="622"/>
      <c r="CW14" s="622"/>
      <c r="CX14" s="622"/>
      <c r="CY14" s="623"/>
      <c r="CZ14" s="659">
        <v>4</v>
      </c>
      <c r="DA14" s="659"/>
      <c r="DB14" s="659"/>
      <c r="DC14" s="659"/>
      <c r="DD14" s="627">
        <v>511078</v>
      </c>
      <c r="DE14" s="622"/>
      <c r="DF14" s="622"/>
      <c r="DG14" s="622"/>
      <c r="DH14" s="622"/>
      <c r="DI14" s="622"/>
      <c r="DJ14" s="622"/>
      <c r="DK14" s="622"/>
      <c r="DL14" s="622"/>
      <c r="DM14" s="622"/>
      <c r="DN14" s="622"/>
      <c r="DO14" s="622"/>
      <c r="DP14" s="623"/>
      <c r="DQ14" s="627">
        <v>983691</v>
      </c>
      <c r="DR14" s="622"/>
      <c r="DS14" s="622"/>
      <c r="DT14" s="622"/>
      <c r="DU14" s="622"/>
      <c r="DV14" s="622"/>
      <c r="DW14" s="622"/>
      <c r="DX14" s="622"/>
      <c r="DY14" s="622"/>
      <c r="DZ14" s="622"/>
      <c r="EA14" s="622"/>
      <c r="EB14" s="622"/>
      <c r="EC14" s="658"/>
    </row>
    <row r="15" spans="2:143" ht="11.25" customHeight="1" x14ac:dyDescent="0.2">
      <c r="B15" s="618" t="s">
        <v>248</v>
      </c>
      <c r="C15" s="619"/>
      <c r="D15" s="619"/>
      <c r="E15" s="619"/>
      <c r="F15" s="619"/>
      <c r="G15" s="619"/>
      <c r="H15" s="619"/>
      <c r="I15" s="619"/>
      <c r="J15" s="619"/>
      <c r="K15" s="619"/>
      <c r="L15" s="619"/>
      <c r="M15" s="619"/>
      <c r="N15" s="619"/>
      <c r="O15" s="619"/>
      <c r="P15" s="619"/>
      <c r="Q15" s="620"/>
      <c r="R15" s="621">
        <v>40666</v>
      </c>
      <c r="S15" s="622"/>
      <c r="T15" s="622"/>
      <c r="U15" s="622"/>
      <c r="V15" s="622"/>
      <c r="W15" s="622"/>
      <c r="X15" s="622"/>
      <c r="Y15" s="623"/>
      <c r="Z15" s="659">
        <v>0.1</v>
      </c>
      <c r="AA15" s="659"/>
      <c r="AB15" s="659"/>
      <c r="AC15" s="659"/>
      <c r="AD15" s="660">
        <v>40666</v>
      </c>
      <c r="AE15" s="660"/>
      <c r="AF15" s="660"/>
      <c r="AG15" s="660"/>
      <c r="AH15" s="660"/>
      <c r="AI15" s="660"/>
      <c r="AJ15" s="660"/>
      <c r="AK15" s="660"/>
      <c r="AL15" s="624">
        <v>0.2</v>
      </c>
      <c r="AM15" s="625"/>
      <c r="AN15" s="625"/>
      <c r="AO15" s="661"/>
      <c r="AP15" s="618" t="s">
        <v>249</v>
      </c>
      <c r="AQ15" s="619"/>
      <c r="AR15" s="619"/>
      <c r="AS15" s="619"/>
      <c r="AT15" s="619"/>
      <c r="AU15" s="619"/>
      <c r="AV15" s="619"/>
      <c r="AW15" s="619"/>
      <c r="AX15" s="619"/>
      <c r="AY15" s="619"/>
      <c r="AZ15" s="619"/>
      <c r="BA15" s="619"/>
      <c r="BB15" s="619"/>
      <c r="BC15" s="619"/>
      <c r="BD15" s="619"/>
      <c r="BE15" s="619"/>
      <c r="BF15" s="620"/>
      <c r="BG15" s="621">
        <v>451533</v>
      </c>
      <c r="BH15" s="622"/>
      <c r="BI15" s="622"/>
      <c r="BJ15" s="622"/>
      <c r="BK15" s="622"/>
      <c r="BL15" s="622"/>
      <c r="BM15" s="622"/>
      <c r="BN15" s="623"/>
      <c r="BO15" s="659">
        <v>3.3</v>
      </c>
      <c r="BP15" s="659"/>
      <c r="BQ15" s="659"/>
      <c r="BR15" s="659"/>
      <c r="BS15" s="660" t="s">
        <v>122</v>
      </c>
      <c r="BT15" s="660"/>
      <c r="BU15" s="660"/>
      <c r="BV15" s="660"/>
      <c r="BW15" s="660"/>
      <c r="BX15" s="660"/>
      <c r="BY15" s="660"/>
      <c r="BZ15" s="660"/>
      <c r="CA15" s="660"/>
      <c r="CB15" s="695"/>
      <c r="CD15" s="618" t="s">
        <v>250</v>
      </c>
      <c r="CE15" s="619"/>
      <c r="CF15" s="619"/>
      <c r="CG15" s="619"/>
      <c r="CH15" s="619"/>
      <c r="CI15" s="619"/>
      <c r="CJ15" s="619"/>
      <c r="CK15" s="619"/>
      <c r="CL15" s="619"/>
      <c r="CM15" s="619"/>
      <c r="CN15" s="619"/>
      <c r="CO15" s="619"/>
      <c r="CP15" s="619"/>
      <c r="CQ15" s="620"/>
      <c r="CR15" s="621">
        <v>4013035</v>
      </c>
      <c r="CS15" s="622"/>
      <c r="CT15" s="622"/>
      <c r="CU15" s="622"/>
      <c r="CV15" s="622"/>
      <c r="CW15" s="622"/>
      <c r="CX15" s="622"/>
      <c r="CY15" s="623"/>
      <c r="CZ15" s="659">
        <v>10.8</v>
      </c>
      <c r="DA15" s="659"/>
      <c r="DB15" s="659"/>
      <c r="DC15" s="659"/>
      <c r="DD15" s="627">
        <v>194643</v>
      </c>
      <c r="DE15" s="622"/>
      <c r="DF15" s="622"/>
      <c r="DG15" s="622"/>
      <c r="DH15" s="622"/>
      <c r="DI15" s="622"/>
      <c r="DJ15" s="622"/>
      <c r="DK15" s="622"/>
      <c r="DL15" s="622"/>
      <c r="DM15" s="622"/>
      <c r="DN15" s="622"/>
      <c r="DO15" s="622"/>
      <c r="DP15" s="623"/>
      <c r="DQ15" s="627">
        <v>3127943</v>
      </c>
      <c r="DR15" s="622"/>
      <c r="DS15" s="622"/>
      <c r="DT15" s="622"/>
      <c r="DU15" s="622"/>
      <c r="DV15" s="622"/>
      <c r="DW15" s="622"/>
      <c r="DX15" s="622"/>
      <c r="DY15" s="622"/>
      <c r="DZ15" s="622"/>
      <c r="EA15" s="622"/>
      <c r="EB15" s="622"/>
      <c r="EC15" s="658"/>
    </row>
    <row r="16" spans="2:143" ht="11.25" customHeight="1" x14ac:dyDescent="0.2">
      <c r="B16" s="618" t="s">
        <v>251</v>
      </c>
      <c r="C16" s="619"/>
      <c r="D16" s="619"/>
      <c r="E16" s="619"/>
      <c r="F16" s="619"/>
      <c r="G16" s="619"/>
      <c r="H16" s="619"/>
      <c r="I16" s="619"/>
      <c r="J16" s="619"/>
      <c r="K16" s="619"/>
      <c r="L16" s="619"/>
      <c r="M16" s="619"/>
      <c r="N16" s="619"/>
      <c r="O16" s="619"/>
      <c r="P16" s="619"/>
      <c r="Q16" s="620"/>
      <c r="R16" s="621">
        <v>221978</v>
      </c>
      <c r="S16" s="622"/>
      <c r="T16" s="622"/>
      <c r="U16" s="622"/>
      <c r="V16" s="622"/>
      <c r="W16" s="622"/>
      <c r="X16" s="622"/>
      <c r="Y16" s="623"/>
      <c r="Z16" s="659">
        <v>0.6</v>
      </c>
      <c r="AA16" s="659"/>
      <c r="AB16" s="659"/>
      <c r="AC16" s="659"/>
      <c r="AD16" s="660">
        <v>221978</v>
      </c>
      <c r="AE16" s="660"/>
      <c r="AF16" s="660"/>
      <c r="AG16" s="660"/>
      <c r="AH16" s="660"/>
      <c r="AI16" s="660"/>
      <c r="AJ16" s="660"/>
      <c r="AK16" s="660"/>
      <c r="AL16" s="624">
        <v>1.1000000000000001</v>
      </c>
      <c r="AM16" s="625"/>
      <c r="AN16" s="625"/>
      <c r="AO16" s="661"/>
      <c r="AP16" s="618" t="s">
        <v>252</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695"/>
      <c r="CD16" s="618" t="s">
        <v>253</v>
      </c>
      <c r="CE16" s="619"/>
      <c r="CF16" s="619"/>
      <c r="CG16" s="619"/>
      <c r="CH16" s="619"/>
      <c r="CI16" s="619"/>
      <c r="CJ16" s="619"/>
      <c r="CK16" s="619"/>
      <c r="CL16" s="619"/>
      <c r="CM16" s="619"/>
      <c r="CN16" s="619"/>
      <c r="CO16" s="619"/>
      <c r="CP16" s="619"/>
      <c r="CQ16" s="620"/>
      <c r="CR16" s="621" t="s">
        <v>122</v>
      </c>
      <c r="CS16" s="622"/>
      <c r="CT16" s="622"/>
      <c r="CU16" s="622"/>
      <c r="CV16" s="622"/>
      <c r="CW16" s="622"/>
      <c r="CX16" s="622"/>
      <c r="CY16" s="623"/>
      <c r="CZ16" s="659" t="s">
        <v>122</v>
      </c>
      <c r="DA16" s="659"/>
      <c r="DB16" s="659"/>
      <c r="DC16" s="659"/>
      <c r="DD16" s="627" t="s">
        <v>122</v>
      </c>
      <c r="DE16" s="622"/>
      <c r="DF16" s="622"/>
      <c r="DG16" s="622"/>
      <c r="DH16" s="622"/>
      <c r="DI16" s="622"/>
      <c r="DJ16" s="622"/>
      <c r="DK16" s="622"/>
      <c r="DL16" s="622"/>
      <c r="DM16" s="622"/>
      <c r="DN16" s="622"/>
      <c r="DO16" s="622"/>
      <c r="DP16" s="623"/>
      <c r="DQ16" s="627" t="s">
        <v>122</v>
      </c>
      <c r="DR16" s="622"/>
      <c r="DS16" s="622"/>
      <c r="DT16" s="622"/>
      <c r="DU16" s="622"/>
      <c r="DV16" s="622"/>
      <c r="DW16" s="622"/>
      <c r="DX16" s="622"/>
      <c r="DY16" s="622"/>
      <c r="DZ16" s="622"/>
      <c r="EA16" s="622"/>
      <c r="EB16" s="622"/>
      <c r="EC16" s="658"/>
    </row>
    <row r="17" spans="2:133" ht="11.25" customHeight="1" x14ac:dyDescent="0.2">
      <c r="B17" s="618" t="s">
        <v>254</v>
      </c>
      <c r="C17" s="619"/>
      <c r="D17" s="619"/>
      <c r="E17" s="619"/>
      <c r="F17" s="619"/>
      <c r="G17" s="619"/>
      <c r="H17" s="619"/>
      <c r="I17" s="619"/>
      <c r="J17" s="619"/>
      <c r="K17" s="619"/>
      <c r="L17" s="619"/>
      <c r="M17" s="619"/>
      <c r="N17" s="619"/>
      <c r="O17" s="619"/>
      <c r="P17" s="619"/>
      <c r="Q17" s="620"/>
      <c r="R17" s="621">
        <v>557988</v>
      </c>
      <c r="S17" s="622"/>
      <c r="T17" s="622"/>
      <c r="U17" s="622"/>
      <c r="V17" s="622"/>
      <c r="W17" s="622"/>
      <c r="X17" s="622"/>
      <c r="Y17" s="623"/>
      <c r="Z17" s="659">
        <v>1.5</v>
      </c>
      <c r="AA17" s="659"/>
      <c r="AB17" s="659"/>
      <c r="AC17" s="659"/>
      <c r="AD17" s="660">
        <v>557988</v>
      </c>
      <c r="AE17" s="660"/>
      <c r="AF17" s="660"/>
      <c r="AG17" s="660"/>
      <c r="AH17" s="660"/>
      <c r="AI17" s="660"/>
      <c r="AJ17" s="660"/>
      <c r="AK17" s="660"/>
      <c r="AL17" s="624">
        <v>2.8</v>
      </c>
      <c r="AM17" s="625"/>
      <c r="AN17" s="625"/>
      <c r="AO17" s="661"/>
      <c r="AP17" s="618" t="s">
        <v>255</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695"/>
      <c r="CD17" s="618" t="s">
        <v>256</v>
      </c>
      <c r="CE17" s="619"/>
      <c r="CF17" s="619"/>
      <c r="CG17" s="619"/>
      <c r="CH17" s="619"/>
      <c r="CI17" s="619"/>
      <c r="CJ17" s="619"/>
      <c r="CK17" s="619"/>
      <c r="CL17" s="619"/>
      <c r="CM17" s="619"/>
      <c r="CN17" s="619"/>
      <c r="CO17" s="619"/>
      <c r="CP17" s="619"/>
      <c r="CQ17" s="620"/>
      <c r="CR17" s="621">
        <v>2805429</v>
      </c>
      <c r="CS17" s="622"/>
      <c r="CT17" s="622"/>
      <c r="CU17" s="622"/>
      <c r="CV17" s="622"/>
      <c r="CW17" s="622"/>
      <c r="CX17" s="622"/>
      <c r="CY17" s="623"/>
      <c r="CZ17" s="659">
        <v>7.6</v>
      </c>
      <c r="DA17" s="659"/>
      <c r="DB17" s="659"/>
      <c r="DC17" s="659"/>
      <c r="DD17" s="627" t="s">
        <v>122</v>
      </c>
      <c r="DE17" s="622"/>
      <c r="DF17" s="622"/>
      <c r="DG17" s="622"/>
      <c r="DH17" s="622"/>
      <c r="DI17" s="622"/>
      <c r="DJ17" s="622"/>
      <c r="DK17" s="622"/>
      <c r="DL17" s="622"/>
      <c r="DM17" s="622"/>
      <c r="DN17" s="622"/>
      <c r="DO17" s="622"/>
      <c r="DP17" s="623"/>
      <c r="DQ17" s="627">
        <v>2778100</v>
      </c>
      <c r="DR17" s="622"/>
      <c r="DS17" s="622"/>
      <c r="DT17" s="622"/>
      <c r="DU17" s="622"/>
      <c r="DV17" s="622"/>
      <c r="DW17" s="622"/>
      <c r="DX17" s="622"/>
      <c r="DY17" s="622"/>
      <c r="DZ17" s="622"/>
      <c r="EA17" s="622"/>
      <c r="EB17" s="622"/>
      <c r="EC17" s="658"/>
    </row>
    <row r="18" spans="2:133" ht="11.25" customHeight="1" x14ac:dyDescent="0.2">
      <c r="B18" s="618" t="s">
        <v>257</v>
      </c>
      <c r="C18" s="619"/>
      <c r="D18" s="619"/>
      <c r="E18" s="619"/>
      <c r="F18" s="619"/>
      <c r="G18" s="619"/>
      <c r="H18" s="619"/>
      <c r="I18" s="619"/>
      <c r="J18" s="619"/>
      <c r="K18" s="619"/>
      <c r="L18" s="619"/>
      <c r="M18" s="619"/>
      <c r="N18" s="619"/>
      <c r="O18" s="619"/>
      <c r="P18" s="619"/>
      <c r="Q18" s="620"/>
      <c r="R18" s="621">
        <v>131722</v>
      </c>
      <c r="S18" s="622"/>
      <c r="T18" s="622"/>
      <c r="U18" s="622"/>
      <c r="V18" s="622"/>
      <c r="W18" s="622"/>
      <c r="X18" s="622"/>
      <c r="Y18" s="623"/>
      <c r="Z18" s="659">
        <v>0.3</v>
      </c>
      <c r="AA18" s="659"/>
      <c r="AB18" s="659"/>
      <c r="AC18" s="659"/>
      <c r="AD18" s="660">
        <v>131722</v>
      </c>
      <c r="AE18" s="660"/>
      <c r="AF18" s="660"/>
      <c r="AG18" s="660"/>
      <c r="AH18" s="660"/>
      <c r="AI18" s="660"/>
      <c r="AJ18" s="660"/>
      <c r="AK18" s="660"/>
      <c r="AL18" s="624">
        <v>0.6</v>
      </c>
      <c r="AM18" s="625"/>
      <c r="AN18" s="625"/>
      <c r="AO18" s="661"/>
      <c r="AP18" s="618" t="s">
        <v>258</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695"/>
      <c r="CD18" s="618" t="s">
        <v>259</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2">
      <c r="B19" s="618" t="s">
        <v>260</v>
      </c>
      <c r="C19" s="619"/>
      <c r="D19" s="619"/>
      <c r="E19" s="619"/>
      <c r="F19" s="619"/>
      <c r="G19" s="619"/>
      <c r="H19" s="619"/>
      <c r="I19" s="619"/>
      <c r="J19" s="619"/>
      <c r="K19" s="619"/>
      <c r="L19" s="619"/>
      <c r="M19" s="619"/>
      <c r="N19" s="619"/>
      <c r="O19" s="619"/>
      <c r="P19" s="619"/>
      <c r="Q19" s="620"/>
      <c r="R19" s="621">
        <v>423023</v>
      </c>
      <c r="S19" s="622"/>
      <c r="T19" s="622"/>
      <c r="U19" s="622"/>
      <c r="V19" s="622"/>
      <c r="W19" s="622"/>
      <c r="X19" s="622"/>
      <c r="Y19" s="623"/>
      <c r="Z19" s="659">
        <v>1.1000000000000001</v>
      </c>
      <c r="AA19" s="659"/>
      <c r="AB19" s="659"/>
      <c r="AC19" s="659"/>
      <c r="AD19" s="660">
        <v>423023</v>
      </c>
      <c r="AE19" s="660"/>
      <c r="AF19" s="660"/>
      <c r="AG19" s="660"/>
      <c r="AH19" s="660"/>
      <c r="AI19" s="660"/>
      <c r="AJ19" s="660"/>
      <c r="AK19" s="660"/>
      <c r="AL19" s="624">
        <v>2.1</v>
      </c>
      <c r="AM19" s="625"/>
      <c r="AN19" s="625"/>
      <c r="AO19" s="661"/>
      <c r="AP19" s="618" t="s">
        <v>261</v>
      </c>
      <c r="AQ19" s="619"/>
      <c r="AR19" s="619"/>
      <c r="AS19" s="619"/>
      <c r="AT19" s="619"/>
      <c r="AU19" s="619"/>
      <c r="AV19" s="619"/>
      <c r="AW19" s="619"/>
      <c r="AX19" s="619"/>
      <c r="AY19" s="619"/>
      <c r="AZ19" s="619"/>
      <c r="BA19" s="619"/>
      <c r="BB19" s="619"/>
      <c r="BC19" s="619"/>
      <c r="BD19" s="619"/>
      <c r="BE19" s="619"/>
      <c r="BF19" s="620"/>
      <c r="BG19" s="621">
        <v>670722</v>
      </c>
      <c r="BH19" s="622"/>
      <c r="BI19" s="622"/>
      <c r="BJ19" s="622"/>
      <c r="BK19" s="622"/>
      <c r="BL19" s="622"/>
      <c r="BM19" s="622"/>
      <c r="BN19" s="623"/>
      <c r="BO19" s="659">
        <v>4.9000000000000004</v>
      </c>
      <c r="BP19" s="659"/>
      <c r="BQ19" s="659"/>
      <c r="BR19" s="659"/>
      <c r="BS19" s="660" t="s">
        <v>122</v>
      </c>
      <c r="BT19" s="660"/>
      <c r="BU19" s="660"/>
      <c r="BV19" s="660"/>
      <c r="BW19" s="660"/>
      <c r="BX19" s="660"/>
      <c r="BY19" s="660"/>
      <c r="BZ19" s="660"/>
      <c r="CA19" s="660"/>
      <c r="CB19" s="695"/>
      <c r="CD19" s="618" t="s">
        <v>262</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2">
      <c r="B20" s="696" t="s">
        <v>263</v>
      </c>
      <c r="C20" s="697"/>
      <c r="D20" s="697"/>
      <c r="E20" s="697"/>
      <c r="F20" s="697"/>
      <c r="G20" s="697"/>
      <c r="H20" s="697"/>
      <c r="I20" s="697"/>
      <c r="J20" s="697"/>
      <c r="K20" s="697"/>
      <c r="L20" s="697"/>
      <c r="M20" s="697"/>
      <c r="N20" s="697"/>
      <c r="O20" s="697"/>
      <c r="P20" s="697"/>
      <c r="Q20" s="698"/>
      <c r="R20" s="621">
        <v>3243</v>
      </c>
      <c r="S20" s="622"/>
      <c r="T20" s="622"/>
      <c r="U20" s="622"/>
      <c r="V20" s="622"/>
      <c r="W20" s="622"/>
      <c r="X20" s="622"/>
      <c r="Y20" s="623"/>
      <c r="Z20" s="659">
        <v>0</v>
      </c>
      <c r="AA20" s="659"/>
      <c r="AB20" s="659"/>
      <c r="AC20" s="659"/>
      <c r="AD20" s="660">
        <v>3243</v>
      </c>
      <c r="AE20" s="660"/>
      <c r="AF20" s="660"/>
      <c r="AG20" s="660"/>
      <c r="AH20" s="660"/>
      <c r="AI20" s="660"/>
      <c r="AJ20" s="660"/>
      <c r="AK20" s="660"/>
      <c r="AL20" s="624">
        <v>0</v>
      </c>
      <c r="AM20" s="625"/>
      <c r="AN20" s="625"/>
      <c r="AO20" s="661"/>
      <c r="AP20" s="618" t="s">
        <v>264</v>
      </c>
      <c r="AQ20" s="619"/>
      <c r="AR20" s="619"/>
      <c r="AS20" s="619"/>
      <c r="AT20" s="619"/>
      <c r="AU20" s="619"/>
      <c r="AV20" s="619"/>
      <c r="AW20" s="619"/>
      <c r="AX20" s="619"/>
      <c r="AY20" s="619"/>
      <c r="AZ20" s="619"/>
      <c r="BA20" s="619"/>
      <c r="BB20" s="619"/>
      <c r="BC20" s="619"/>
      <c r="BD20" s="619"/>
      <c r="BE20" s="619"/>
      <c r="BF20" s="620"/>
      <c r="BG20" s="621">
        <v>670722</v>
      </c>
      <c r="BH20" s="622"/>
      <c r="BI20" s="622"/>
      <c r="BJ20" s="622"/>
      <c r="BK20" s="622"/>
      <c r="BL20" s="622"/>
      <c r="BM20" s="622"/>
      <c r="BN20" s="623"/>
      <c r="BO20" s="659">
        <v>4.9000000000000004</v>
      </c>
      <c r="BP20" s="659"/>
      <c r="BQ20" s="659"/>
      <c r="BR20" s="659"/>
      <c r="BS20" s="660" t="s">
        <v>122</v>
      </c>
      <c r="BT20" s="660"/>
      <c r="BU20" s="660"/>
      <c r="BV20" s="660"/>
      <c r="BW20" s="660"/>
      <c r="BX20" s="660"/>
      <c r="BY20" s="660"/>
      <c r="BZ20" s="660"/>
      <c r="CA20" s="660"/>
      <c r="CB20" s="695"/>
      <c r="CD20" s="618" t="s">
        <v>265</v>
      </c>
      <c r="CE20" s="619"/>
      <c r="CF20" s="619"/>
      <c r="CG20" s="619"/>
      <c r="CH20" s="619"/>
      <c r="CI20" s="619"/>
      <c r="CJ20" s="619"/>
      <c r="CK20" s="619"/>
      <c r="CL20" s="619"/>
      <c r="CM20" s="619"/>
      <c r="CN20" s="619"/>
      <c r="CO20" s="619"/>
      <c r="CP20" s="619"/>
      <c r="CQ20" s="620"/>
      <c r="CR20" s="621">
        <v>37108151</v>
      </c>
      <c r="CS20" s="622"/>
      <c r="CT20" s="622"/>
      <c r="CU20" s="622"/>
      <c r="CV20" s="622"/>
      <c r="CW20" s="622"/>
      <c r="CX20" s="622"/>
      <c r="CY20" s="623"/>
      <c r="CZ20" s="659">
        <v>100</v>
      </c>
      <c r="DA20" s="659"/>
      <c r="DB20" s="659"/>
      <c r="DC20" s="659"/>
      <c r="DD20" s="627">
        <v>4738374</v>
      </c>
      <c r="DE20" s="622"/>
      <c r="DF20" s="622"/>
      <c r="DG20" s="622"/>
      <c r="DH20" s="622"/>
      <c r="DI20" s="622"/>
      <c r="DJ20" s="622"/>
      <c r="DK20" s="622"/>
      <c r="DL20" s="622"/>
      <c r="DM20" s="622"/>
      <c r="DN20" s="622"/>
      <c r="DO20" s="622"/>
      <c r="DP20" s="623"/>
      <c r="DQ20" s="627">
        <v>23519509</v>
      </c>
      <c r="DR20" s="622"/>
      <c r="DS20" s="622"/>
      <c r="DT20" s="622"/>
      <c r="DU20" s="622"/>
      <c r="DV20" s="622"/>
      <c r="DW20" s="622"/>
      <c r="DX20" s="622"/>
      <c r="DY20" s="622"/>
      <c r="DZ20" s="622"/>
      <c r="EA20" s="622"/>
      <c r="EB20" s="622"/>
      <c r="EC20" s="658"/>
    </row>
    <row r="21" spans="2:133" ht="11.25" customHeight="1" x14ac:dyDescent="0.2">
      <c r="B21" s="618" t="s">
        <v>266</v>
      </c>
      <c r="C21" s="619"/>
      <c r="D21" s="619"/>
      <c r="E21" s="619"/>
      <c r="F21" s="619"/>
      <c r="G21" s="619"/>
      <c r="H21" s="619"/>
      <c r="I21" s="619"/>
      <c r="J21" s="619"/>
      <c r="K21" s="619"/>
      <c r="L21" s="619"/>
      <c r="M21" s="619"/>
      <c r="N21" s="619"/>
      <c r="O21" s="619"/>
      <c r="P21" s="619"/>
      <c r="Q21" s="620"/>
      <c r="R21" s="621">
        <v>4220174</v>
      </c>
      <c r="S21" s="622"/>
      <c r="T21" s="622"/>
      <c r="U21" s="622"/>
      <c r="V21" s="622"/>
      <c r="W21" s="622"/>
      <c r="X21" s="622"/>
      <c r="Y21" s="623"/>
      <c r="Z21" s="659">
        <v>11.1</v>
      </c>
      <c r="AA21" s="659"/>
      <c r="AB21" s="659"/>
      <c r="AC21" s="659"/>
      <c r="AD21" s="660">
        <v>3621604</v>
      </c>
      <c r="AE21" s="660"/>
      <c r="AF21" s="660"/>
      <c r="AG21" s="660"/>
      <c r="AH21" s="660"/>
      <c r="AI21" s="660"/>
      <c r="AJ21" s="660"/>
      <c r="AK21" s="660"/>
      <c r="AL21" s="624">
        <v>17.899999999999999</v>
      </c>
      <c r="AM21" s="625"/>
      <c r="AN21" s="625"/>
      <c r="AO21" s="661"/>
      <c r="AP21" s="618" t="s">
        <v>267</v>
      </c>
      <c r="AQ21" s="699"/>
      <c r="AR21" s="699"/>
      <c r="AS21" s="699"/>
      <c r="AT21" s="699"/>
      <c r="AU21" s="699"/>
      <c r="AV21" s="699"/>
      <c r="AW21" s="699"/>
      <c r="AX21" s="699"/>
      <c r="AY21" s="699"/>
      <c r="AZ21" s="699"/>
      <c r="BA21" s="699"/>
      <c r="BB21" s="699"/>
      <c r="BC21" s="699"/>
      <c r="BD21" s="699"/>
      <c r="BE21" s="699"/>
      <c r="BF21" s="700"/>
      <c r="BG21" s="621">
        <v>14171</v>
      </c>
      <c r="BH21" s="622"/>
      <c r="BI21" s="622"/>
      <c r="BJ21" s="622"/>
      <c r="BK21" s="622"/>
      <c r="BL21" s="622"/>
      <c r="BM21" s="622"/>
      <c r="BN21" s="623"/>
      <c r="BO21" s="659">
        <v>0.1</v>
      </c>
      <c r="BP21" s="659"/>
      <c r="BQ21" s="659"/>
      <c r="BR21" s="659"/>
      <c r="BS21" s="660" t="s">
        <v>122</v>
      </c>
      <c r="BT21" s="660"/>
      <c r="BU21" s="660"/>
      <c r="BV21" s="660"/>
      <c r="BW21" s="660"/>
      <c r="BX21" s="660"/>
      <c r="BY21" s="660"/>
      <c r="BZ21" s="660"/>
      <c r="CA21" s="660"/>
      <c r="CB21" s="695"/>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268</v>
      </c>
      <c r="C22" s="619"/>
      <c r="D22" s="619"/>
      <c r="E22" s="619"/>
      <c r="F22" s="619"/>
      <c r="G22" s="619"/>
      <c r="H22" s="619"/>
      <c r="I22" s="619"/>
      <c r="J22" s="619"/>
      <c r="K22" s="619"/>
      <c r="L22" s="619"/>
      <c r="M22" s="619"/>
      <c r="N22" s="619"/>
      <c r="O22" s="619"/>
      <c r="P22" s="619"/>
      <c r="Q22" s="620"/>
      <c r="R22" s="621">
        <v>3621604</v>
      </c>
      <c r="S22" s="622"/>
      <c r="T22" s="622"/>
      <c r="U22" s="622"/>
      <c r="V22" s="622"/>
      <c r="W22" s="622"/>
      <c r="X22" s="622"/>
      <c r="Y22" s="623"/>
      <c r="Z22" s="659">
        <v>9.5</v>
      </c>
      <c r="AA22" s="659"/>
      <c r="AB22" s="659"/>
      <c r="AC22" s="659"/>
      <c r="AD22" s="660">
        <v>3621604</v>
      </c>
      <c r="AE22" s="660"/>
      <c r="AF22" s="660"/>
      <c r="AG22" s="660"/>
      <c r="AH22" s="660"/>
      <c r="AI22" s="660"/>
      <c r="AJ22" s="660"/>
      <c r="AK22" s="660"/>
      <c r="AL22" s="624">
        <v>17.899999999999999</v>
      </c>
      <c r="AM22" s="625"/>
      <c r="AN22" s="625"/>
      <c r="AO22" s="661"/>
      <c r="AP22" s="618" t="s">
        <v>269</v>
      </c>
      <c r="AQ22" s="699"/>
      <c r="AR22" s="699"/>
      <c r="AS22" s="699"/>
      <c r="AT22" s="699"/>
      <c r="AU22" s="699"/>
      <c r="AV22" s="699"/>
      <c r="AW22" s="699"/>
      <c r="AX22" s="699"/>
      <c r="AY22" s="699"/>
      <c r="AZ22" s="699"/>
      <c r="BA22" s="699"/>
      <c r="BB22" s="699"/>
      <c r="BC22" s="699"/>
      <c r="BD22" s="699"/>
      <c r="BE22" s="699"/>
      <c r="BF22" s="700"/>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695"/>
      <c r="CD22" s="679" t="s">
        <v>270</v>
      </c>
      <c r="CE22" s="680"/>
      <c r="CF22" s="680"/>
      <c r="CG22" s="680"/>
      <c r="CH22" s="680"/>
      <c r="CI22" s="680"/>
      <c r="CJ22" s="680"/>
      <c r="CK22" s="680"/>
      <c r="CL22" s="680"/>
      <c r="CM22" s="680"/>
      <c r="CN22" s="680"/>
      <c r="CO22" s="680"/>
      <c r="CP22" s="680"/>
      <c r="CQ22" s="680"/>
      <c r="CR22" s="680"/>
      <c r="CS22" s="680"/>
      <c r="CT22" s="680"/>
      <c r="CU22" s="680"/>
      <c r="CV22" s="680"/>
      <c r="CW22" s="680"/>
      <c r="CX22" s="680"/>
      <c r="CY22" s="680"/>
      <c r="CZ22" s="680"/>
      <c r="DA22" s="680"/>
      <c r="DB22" s="680"/>
      <c r="DC22" s="680"/>
      <c r="DD22" s="680"/>
      <c r="DE22" s="680"/>
      <c r="DF22" s="680"/>
      <c r="DG22" s="680"/>
      <c r="DH22" s="680"/>
      <c r="DI22" s="680"/>
      <c r="DJ22" s="680"/>
      <c r="DK22" s="680"/>
      <c r="DL22" s="680"/>
      <c r="DM22" s="680"/>
      <c r="DN22" s="680"/>
      <c r="DO22" s="680"/>
      <c r="DP22" s="680"/>
      <c r="DQ22" s="680"/>
      <c r="DR22" s="680"/>
      <c r="DS22" s="680"/>
      <c r="DT22" s="680"/>
      <c r="DU22" s="680"/>
      <c r="DV22" s="680"/>
      <c r="DW22" s="680"/>
      <c r="DX22" s="680"/>
      <c r="DY22" s="680"/>
      <c r="DZ22" s="680"/>
      <c r="EA22" s="680"/>
      <c r="EB22" s="680"/>
      <c r="EC22" s="681"/>
    </row>
    <row r="23" spans="2:133" ht="11.25" customHeight="1" x14ac:dyDescent="0.2">
      <c r="B23" s="618" t="s">
        <v>271</v>
      </c>
      <c r="C23" s="619"/>
      <c r="D23" s="619"/>
      <c r="E23" s="619"/>
      <c r="F23" s="619"/>
      <c r="G23" s="619"/>
      <c r="H23" s="619"/>
      <c r="I23" s="619"/>
      <c r="J23" s="619"/>
      <c r="K23" s="619"/>
      <c r="L23" s="619"/>
      <c r="M23" s="619"/>
      <c r="N23" s="619"/>
      <c r="O23" s="619"/>
      <c r="P23" s="619"/>
      <c r="Q23" s="620"/>
      <c r="R23" s="621">
        <v>598570</v>
      </c>
      <c r="S23" s="622"/>
      <c r="T23" s="622"/>
      <c r="U23" s="622"/>
      <c r="V23" s="622"/>
      <c r="W23" s="622"/>
      <c r="X23" s="622"/>
      <c r="Y23" s="623"/>
      <c r="Z23" s="659">
        <v>1.6</v>
      </c>
      <c r="AA23" s="659"/>
      <c r="AB23" s="659"/>
      <c r="AC23" s="659"/>
      <c r="AD23" s="660" t="s">
        <v>122</v>
      </c>
      <c r="AE23" s="660"/>
      <c r="AF23" s="660"/>
      <c r="AG23" s="660"/>
      <c r="AH23" s="660"/>
      <c r="AI23" s="660"/>
      <c r="AJ23" s="660"/>
      <c r="AK23" s="660"/>
      <c r="AL23" s="624" t="s">
        <v>122</v>
      </c>
      <c r="AM23" s="625"/>
      <c r="AN23" s="625"/>
      <c r="AO23" s="661"/>
      <c r="AP23" s="618" t="s">
        <v>272</v>
      </c>
      <c r="AQ23" s="699"/>
      <c r="AR23" s="699"/>
      <c r="AS23" s="699"/>
      <c r="AT23" s="699"/>
      <c r="AU23" s="699"/>
      <c r="AV23" s="699"/>
      <c r="AW23" s="699"/>
      <c r="AX23" s="699"/>
      <c r="AY23" s="699"/>
      <c r="AZ23" s="699"/>
      <c r="BA23" s="699"/>
      <c r="BB23" s="699"/>
      <c r="BC23" s="699"/>
      <c r="BD23" s="699"/>
      <c r="BE23" s="699"/>
      <c r="BF23" s="700"/>
      <c r="BG23" s="621">
        <v>656551</v>
      </c>
      <c r="BH23" s="622"/>
      <c r="BI23" s="622"/>
      <c r="BJ23" s="622"/>
      <c r="BK23" s="622"/>
      <c r="BL23" s="622"/>
      <c r="BM23" s="622"/>
      <c r="BN23" s="623"/>
      <c r="BO23" s="659">
        <v>4.8</v>
      </c>
      <c r="BP23" s="659"/>
      <c r="BQ23" s="659"/>
      <c r="BR23" s="659"/>
      <c r="BS23" s="660" t="s">
        <v>122</v>
      </c>
      <c r="BT23" s="660"/>
      <c r="BU23" s="660"/>
      <c r="BV23" s="660"/>
      <c r="BW23" s="660"/>
      <c r="BX23" s="660"/>
      <c r="BY23" s="660"/>
      <c r="BZ23" s="660"/>
      <c r="CA23" s="660"/>
      <c r="CB23" s="695"/>
      <c r="CD23" s="679" t="s">
        <v>212</v>
      </c>
      <c r="CE23" s="680"/>
      <c r="CF23" s="680"/>
      <c r="CG23" s="680"/>
      <c r="CH23" s="680"/>
      <c r="CI23" s="680"/>
      <c r="CJ23" s="680"/>
      <c r="CK23" s="680"/>
      <c r="CL23" s="680"/>
      <c r="CM23" s="680"/>
      <c r="CN23" s="680"/>
      <c r="CO23" s="680"/>
      <c r="CP23" s="680"/>
      <c r="CQ23" s="681"/>
      <c r="CR23" s="679" t="s">
        <v>273</v>
      </c>
      <c r="CS23" s="680"/>
      <c r="CT23" s="680"/>
      <c r="CU23" s="680"/>
      <c r="CV23" s="680"/>
      <c r="CW23" s="680"/>
      <c r="CX23" s="680"/>
      <c r="CY23" s="681"/>
      <c r="CZ23" s="679" t="s">
        <v>274</v>
      </c>
      <c r="DA23" s="680"/>
      <c r="DB23" s="680"/>
      <c r="DC23" s="681"/>
      <c r="DD23" s="679" t="s">
        <v>275</v>
      </c>
      <c r="DE23" s="680"/>
      <c r="DF23" s="680"/>
      <c r="DG23" s="680"/>
      <c r="DH23" s="680"/>
      <c r="DI23" s="680"/>
      <c r="DJ23" s="680"/>
      <c r="DK23" s="681"/>
      <c r="DL23" s="711" t="s">
        <v>276</v>
      </c>
      <c r="DM23" s="712"/>
      <c r="DN23" s="712"/>
      <c r="DO23" s="712"/>
      <c r="DP23" s="712"/>
      <c r="DQ23" s="712"/>
      <c r="DR23" s="712"/>
      <c r="DS23" s="712"/>
      <c r="DT23" s="712"/>
      <c r="DU23" s="712"/>
      <c r="DV23" s="713"/>
      <c r="DW23" s="679" t="s">
        <v>277</v>
      </c>
      <c r="DX23" s="680"/>
      <c r="DY23" s="680"/>
      <c r="DZ23" s="680"/>
      <c r="EA23" s="680"/>
      <c r="EB23" s="680"/>
      <c r="EC23" s="681"/>
    </row>
    <row r="24" spans="2:133" ht="11.25" customHeight="1" x14ac:dyDescent="0.2">
      <c r="B24" s="618" t="s">
        <v>278</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279</v>
      </c>
      <c r="AQ24" s="699"/>
      <c r="AR24" s="699"/>
      <c r="AS24" s="699"/>
      <c r="AT24" s="699"/>
      <c r="AU24" s="699"/>
      <c r="AV24" s="699"/>
      <c r="AW24" s="699"/>
      <c r="AX24" s="699"/>
      <c r="AY24" s="699"/>
      <c r="AZ24" s="699"/>
      <c r="BA24" s="699"/>
      <c r="BB24" s="699"/>
      <c r="BC24" s="699"/>
      <c r="BD24" s="699"/>
      <c r="BE24" s="699"/>
      <c r="BF24" s="700"/>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695"/>
      <c r="CD24" s="676" t="s">
        <v>280</v>
      </c>
      <c r="CE24" s="677"/>
      <c r="CF24" s="677"/>
      <c r="CG24" s="677"/>
      <c r="CH24" s="677"/>
      <c r="CI24" s="677"/>
      <c r="CJ24" s="677"/>
      <c r="CK24" s="677"/>
      <c r="CL24" s="677"/>
      <c r="CM24" s="677"/>
      <c r="CN24" s="677"/>
      <c r="CO24" s="677"/>
      <c r="CP24" s="677"/>
      <c r="CQ24" s="678"/>
      <c r="CR24" s="673">
        <v>20001070</v>
      </c>
      <c r="CS24" s="674"/>
      <c r="CT24" s="674"/>
      <c r="CU24" s="674"/>
      <c r="CV24" s="674"/>
      <c r="CW24" s="674"/>
      <c r="CX24" s="674"/>
      <c r="CY24" s="702"/>
      <c r="CZ24" s="703">
        <v>53.9</v>
      </c>
      <c r="DA24" s="685"/>
      <c r="DB24" s="685"/>
      <c r="DC24" s="705"/>
      <c r="DD24" s="701">
        <v>12805817</v>
      </c>
      <c r="DE24" s="674"/>
      <c r="DF24" s="674"/>
      <c r="DG24" s="674"/>
      <c r="DH24" s="674"/>
      <c r="DI24" s="674"/>
      <c r="DJ24" s="674"/>
      <c r="DK24" s="702"/>
      <c r="DL24" s="701">
        <v>11591494</v>
      </c>
      <c r="DM24" s="674"/>
      <c r="DN24" s="674"/>
      <c r="DO24" s="674"/>
      <c r="DP24" s="674"/>
      <c r="DQ24" s="674"/>
      <c r="DR24" s="674"/>
      <c r="DS24" s="674"/>
      <c r="DT24" s="674"/>
      <c r="DU24" s="674"/>
      <c r="DV24" s="702"/>
      <c r="DW24" s="703">
        <v>56.9</v>
      </c>
      <c r="DX24" s="685"/>
      <c r="DY24" s="685"/>
      <c r="DZ24" s="685"/>
      <c r="EA24" s="685"/>
      <c r="EB24" s="685"/>
      <c r="EC24" s="704"/>
    </row>
    <row r="25" spans="2:133" ht="11.25" customHeight="1" x14ac:dyDescent="0.2">
      <c r="B25" s="618" t="s">
        <v>281</v>
      </c>
      <c r="C25" s="619"/>
      <c r="D25" s="619"/>
      <c r="E25" s="619"/>
      <c r="F25" s="619"/>
      <c r="G25" s="619"/>
      <c r="H25" s="619"/>
      <c r="I25" s="619"/>
      <c r="J25" s="619"/>
      <c r="K25" s="619"/>
      <c r="L25" s="619"/>
      <c r="M25" s="619"/>
      <c r="N25" s="619"/>
      <c r="O25" s="619"/>
      <c r="P25" s="619"/>
      <c r="Q25" s="620"/>
      <c r="R25" s="621">
        <v>21402103</v>
      </c>
      <c r="S25" s="622"/>
      <c r="T25" s="622"/>
      <c r="U25" s="622"/>
      <c r="V25" s="622"/>
      <c r="W25" s="622"/>
      <c r="X25" s="622"/>
      <c r="Y25" s="623"/>
      <c r="Z25" s="659">
        <v>56.3</v>
      </c>
      <c r="AA25" s="659"/>
      <c r="AB25" s="659"/>
      <c r="AC25" s="659"/>
      <c r="AD25" s="660">
        <v>20146982</v>
      </c>
      <c r="AE25" s="660"/>
      <c r="AF25" s="660"/>
      <c r="AG25" s="660"/>
      <c r="AH25" s="660"/>
      <c r="AI25" s="660"/>
      <c r="AJ25" s="660"/>
      <c r="AK25" s="660"/>
      <c r="AL25" s="624">
        <v>99.3</v>
      </c>
      <c r="AM25" s="625"/>
      <c r="AN25" s="625"/>
      <c r="AO25" s="661"/>
      <c r="AP25" s="618" t="s">
        <v>282</v>
      </c>
      <c r="AQ25" s="699"/>
      <c r="AR25" s="699"/>
      <c r="AS25" s="699"/>
      <c r="AT25" s="699"/>
      <c r="AU25" s="699"/>
      <c r="AV25" s="699"/>
      <c r="AW25" s="699"/>
      <c r="AX25" s="699"/>
      <c r="AY25" s="699"/>
      <c r="AZ25" s="699"/>
      <c r="BA25" s="699"/>
      <c r="BB25" s="699"/>
      <c r="BC25" s="699"/>
      <c r="BD25" s="699"/>
      <c r="BE25" s="699"/>
      <c r="BF25" s="700"/>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695"/>
      <c r="CD25" s="618" t="s">
        <v>283</v>
      </c>
      <c r="CE25" s="619"/>
      <c r="CF25" s="619"/>
      <c r="CG25" s="619"/>
      <c r="CH25" s="619"/>
      <c r="CI25" s="619"/>
      <c r="CJ25" s="619"/>
      <c r="CK25" s="619"/>
      <c r="CL25" s="619"/>
      <c r="CM25" s="619"/>
      <c r="CN25" s="619"/>
      <c r="CO25" s="619"/>
      <c r="CP25" s="619"/>
      <c r="CQ25" s="620"/>
      <c r="CR25" s="621">
        <v>6158604</v>
      </c>
      <c r="CS25" s="634"/>
      <c r="CT25" s="634"/>
      <c r="CU25" s="634"/>
      <c r="CV25" s="634"/>
      <c r="CW25" s="634"/>
      <c r="CX25" s="634"/>
      <c r="CY25" s="635"/>
      <c r="CZ25" s="624">
        <v>16.600000000000001</v>
      </c>
      <c r="DA25" s="636"/>
      <c r="DB25" s="636"/>
      <c r="DC25" s="637"/>
      <c r="DD25" s="627">
        <v>5630779</v>
      </c>
      <c r="DE25" s="634"/>
      <c r="DF25" s="634"/>
      <c r="DG25" s="634"/>
      <c r="DH25" s="634"/>
      <c r="DI25" s="634"/>
      <c r="DJ25" s="634"/>
      <c r="DK25" s="635"/>
      <c r="DL25" s="627">
        <v>5578947</v>
      </c>
      <c r="DM25" s="634"/>
      <c r="DN25" s="634"/>
      <c r="DO25" s="634"/>
      <c r="DP25" s="634"/>
      <c r="DQ25" s="634"/>
      <c r="DR25" s="634"/>
      <c r="DS25" s="634"/>
      <c r="DT25" s="634"/>
      <c r="DU25" s="634"/>
      <c r="DV25" s="635"/>
      <c r="DW25" s="624">
        <v>27.4</v>
      </c>
      <c r="DX25" s="636"/>
      <c r="DY25" s="636"/>
      <c r="DZ25" s="636"/>
      <c r="EA25" s="636"/>
      <c r="EB25" s="636"/>
      <c r="EC25" s="648"/>
    </row>
    <row r="26" spans="2:133" ht="11.25" customHeight="1" x14ac:dyDescent="0.2">
      <c r="B26" s="618" t="s">
        <v>284</v>
      </c>
      <c r="C26" s="619"/>
      <c r="D26" s="619"/>
      <c r="E26" s="619"/>
      <c r="F26" s="619"/>
      <c r="G26" s="619"/>
      <c r="H26" s="619"/>
      <c r="I26" s="619"/>
      <c r="J26" s="619"/>
      <c r="K26" s="619"/>
      <c r="L26" s="619"/>
      <c r="M26" s="619"/>
      <c r="N26" s="619"/>
      <c r="O26" s="619"/>
      <c r="P26" s="619"/>
      <c r="Q26" s="620"/>
      <c r="R26" s="621">
        <v>7493</v>
      </c>
      <c r="S26" s="622"/>
      <c r="T26" s="622"/>
      <c r="U26" s="622"/>
      <c r="V26" s="622"/>
      <c r="W26" s="622"/>
      <c r="X26" s="622"/>
      <c r="Y26" s="623"/>
      <c r="Z26" s="659">
        <v>0</v>
      </c>
      <c r="AA26" s="659"/>
      <c r="AB26" s="659"/>
      <c r="AC26" s="659"/>
      <c r="AD26" s="660">
        <v>7493</v>
      </c>
      <c r="AE26" s="660"/>
      <c r="AF26" s="660"/>
      <c r="AG26" s="660"/>
      <c r="AH26" s="660"/>
      <c r="AI26" s="660"/>
      <c r="AJ26" s="660"/>
      <c r="AK26" s="660"/>
      <c r="AL26" s="624">
        <v>0</v>
      </c>
      <c r="AM26" s="625"/>
      <c r="AN26" s="625"/>
      <c r="AO26" s="661"/>
      <c r="AP26" s="618" t="s">
        <v>285</v>
      </c>
      <c r="AQ26" s="699"/>
      <c r="AR26" s="699"/>
      <c r="AS26" s="699"/>
      <c r="AT26" s="699"/>
      <c r="AU26" s="699"/>
      <c r="AV26" s="699"/>
      <c r="AW26" s="699"/>
      <c r="AX26" s="699"/>
      <c r="AY26" s="699"/>
      <c r="AZ26" s="699"/>
      <c r="BA26" s="699"/>
      <c r="BB26" s="699"/>
      <c r="BC26" s="699"/>
      <c r="BD26" s="699"/>
      <c r="BE26" s="699"/>
      <c r="BF26" s="700"/>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695"/>
      <c r="CD26" s="618" t="s">
        <v>286</v>
      </c>
      <c r="CE26" s="619"/>
      <c r="CF26" s="619"/>
      <c r="CG26" s="619"/>
      <c r="CH26" s="619"/>
      <c r="CI26" s="619"/>
      <c r="CJ26" s="619"/>
      <c r="CK26" s="619"/>
      <c r="CL26" s="619"/>
      <c r="CM26" s="619"/>
      <c r="CN26" s="619"/>
      <c r="CO26" s="619"/>
      <c r="CP26" s="619"/>
      <c r="CQ26" s="620"/>
      <c r="CR26" s="621">
        <v>4067960</v>
      </c>
      <c r="CS26" s="622"/>
      <c r="CT26" s="622"/>
      <c r="CU26" s="622"/>
      <c r="CV26" s="622"/>
      <c r="CW26" s="622"/>
      <c r="CX26" s="622"/>
      <c r="CY26" s="623"/>
      <c r="CZ26" s="624">
        <v>11</v>
      </c>
      <c r="DA26" s="636"/>
      <c r="DB26" s="636"/>
      <c r="DC26" s="637"/>
      <c r="DD26" s="627">
        <v>3688996</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2">
      <c r="B27" s="618" t="s">
        <v>287</v>
      </c>
      <c r="C27" s="619"/>
      <c r="D27" s="619"/>
      <c r="E27" s="619"/>
      <c r="F27" s="619"/>
      <c r="G27" s="619"/>
      <c r="H27" s="619"/>
      <c r="I27" s="619"/>
      <c r="J27" s="619"/>
      <c r="K27" s="619"/>
      <c r="L27" s="619"/>
      <c r="M27" s="619"/>
      <c r="N27" s="619"/>
      <c r="O27" s="619"/>
      <c r="P27" s="619"/>
      <c r="Q27" s="620"/>
      <c r="R27" s="621">
        <v>353946</v>
      </c>
      <c r="S27" s="622"/>
      <c r="T27" s="622"/>
      <c r="U27" s="622"/>
      <c r="V27" s="622"/>
      <c r="W27" s="622"/>
      <c r="X27" s="622"/>
      <c r="Y27" s="623"/>
      <c r="Z27" s="659">
        <v>0.9</v>
      </c>
      <c r="AA27" s="659"/>
      <c r="AB27" s="659"/>
      <c r="AC27" s="659"/>
      <c r="AD27" s="660" t="s">
        <v>122</v>
      </c>
      <c r="AE27" s="660"/>
      <c r="AF27" s="660"/>
      <c r="AG27" s="660"/>
      <c r="AH27" s="660"/>
      <c r="AI27" s="660"/>
      <c r="AJ27" s="660"/>
      <c r="AK27" s="660"/>
      <c r="AL27" s="624" t="s">
        <v>122</v>
      </c>
      <c r="AM27" s="625"/>
      <c r="AN27" s="625"/>
      <c r="AO27" s="661"/>
      <c r="AP27" s="618" t="s">
        <v>288</v>
      </c>
      <c r="AQ27" s="619"/>
      <c r="AR27" s="619"/>
      <c r="AS27" s="619"/>
      <c r="AT27" s="619"/>
      <c r="AU27" s="619"/>
      <c r="AV27" s="619"/>
      <c r="AW27" s="619"/>
      <c r="AX27" s="619"/>
      <c r="AY27" s="619"/>
      <c r="AZ27" s="619"/>
      <c r="BA27" s="619"/>
      <c r="BB27" s="619"/>
      <c r="BC27" s="619"/>
      <c r="BD27" s="619"/>
      <c r="BE27" s="619"/>
      <c r="BF27" s="620"/>
      <c r="BG27" s="621">
        <v>13810357</v>
      </c>
      <c r="BH27" s="622"/>
      <c r="BI27" s="622"/>
      <c r="BJ27" s="622"/>
      <c r="BK27" s="622"/>
      <c r="BL27" s="622"/>
      <c r="BM27" s="622"/>
      <c r="BN27" s="623"/>
      <c r="BO27" s="659">
        <v>100</v>
      </c>
      <c r="BP27" s="659"/>
      <c r="BQ27" s="659"/>
      <c r="BR27" s="659"/>
      <c r="BS27" s="660">
        <v>261121</v>
      </c>
      <c r="BT27" s="660"/>
      <c r="BU27" s="660"/>
      <c r="BV27" s="660"/>
      <c r="BW27" s="660"/>
      <c r="BX27" s="660"/>
      <c r="BY27" s="660"/>
      <c r="BZ27" s="660"/>
      <c r="CA27" s="660"/>
      <c r="CB27" s="695"/>
      <c r="CD27" s="618" t="s">
        <v>289</v>
      </c>
      <c r="CE27" s="619"/>
      <c r="CF27" s="619"/>
      <c r="CG27" s="619"/>
      <c r="CH27" s="619"/>
      <c r="CI27" s="619"/>
      <c r="CJ27" s="619"/>
      <c r="CK27" s="619"/>
      <c r="CL27" s="619"/>
      <c r="CM27" s="619"/>
      <c r="CN27" s="619"/>
      <c r="CO27" s="619"/>
      <c r="CP27" s="619"/>
      <c r="CQ27" s="620"/>
      <c r="CR27" s="621">
        <v>11037037</v>
      </c>
      <c r="CS27" s="634"/>
      <c r="CT27" s="634"/>
      <c r="CU27" s="634"/>
      <c r="CV27" s="634"/>
      <c r="CW27" s="634"/>
      <c r="CX27" s="634"/>
      <c r="CY27" s="635"/>
      <c r="CZ27" s="624">
        <v>29.7</v>
      </c>
      <c r="DA27" s="636"/>
      <c r="DB27" s="636"/>
      <c r="DC27" s="637"/>
      <c r="DD27" s="627">
        <v>4396938</v>
      </c>
      <c r="DE27" s="634"/>
      <c r="DF27" s="634"/>
      <c r="DG27" s="634"/>
      <c r="DH27" s="634"/>
      <c r="DI27" s="634"/>
      <c r="DJ27" s="634"/>
      <c r="DK27" s="635"/>
      <c r="DL27" s="627">
        <v>3234447</v>
      </c>
      <c r="DM27" s="634"/>
      <c r="DN27" s="634"/>
      <c r="DO27" s="634"/>
      <c r="DP27" s="634"/>
      <c r="DQ27" s="634"/>
      <c r="DR27" s="634"/>
      <c r="DS27" s="634"/>
      <c r="DT27" s="634"/>
      <c r="DU27" s="634"/>
      <c r="DV27" s="635"/>
      <c r="DW27" s="624">
        <v>15.9</v>
      </c>
      <c r="DX27" s="636"/>
      <c r="DY27" s="636"/>
      <c r="DZ27" s="636"/>
      <c r="EA27" s="636"/>
      <c r="EB27" s="636"/>
      <c r="EC27" s="648"/>
    </row>
    <row r="28" spans="2:133" ht="11.25" customHeight="1" x14ac:dyDescent="0.2">
      <c r="B28" s="618" t="s">
        <v>290</v>
      </c>
      <c r="C28" s="619"/>
      <c r="D28" s="619"/>
      <c r="E28" s="619"/>
      <c r="F28" s="619"/>
      <c r="G28" s="619"/>
      <c r="H28" s="619"/>
      <c r="I28" s="619"/>
      <c r="J28" s="619"/>
      <c r="K28" s="619"/>
      <c r="L28" s="619"/>
      <c r="M28" s="619"/>
      <c r="N28" s="619"/>
      <c r="O28" s="619"/>
      <c r="P28" s="619"/>
      <c r="Q28" s="620"/>
      <c r="R28" s="621">
        <v>282550</v>
      </c>
      <c r="S28" s="622"/>
      <c r="T28" s="622"/>
      <c r="U28" s="622"/>
      <c r="V28" s="622"/>
      <c r="W28" s="622"/>
      <c r="X28" s="622"/>
      <c r="Y28" s="623"/>
      <c r="Z28" s="659">
        <v>0.7</v>
      </c>
      <c r="AA28" s="659"/>
      <c r="AB28" s="659"/>
      <c r="AC28" s="659"/>
      <c r="AD28" s="660">
        <v>35001</v>
      </c>
      <c r="AE28" s="660"/>
      <c r="AF28" s="660"/>
      <c r="AG28" s="660"/>
      <c r="AH28" s="660"/>
      <c r="AI28" s="660"/>
      <c r="AJ28" s="660"/>
      <c r="AK28" s="660"/>
      <c r="AL28" s="624">
        <v>0.2</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291</v>
      </c>
      <c r="CE28" s="619"/>
      <c r="CF28" s="619"/>
      <c r="CG28" s="619"/>
      <c r="CH28" s="619"/>
      <c r="CI28" s="619"/>
      <c r="CJ28" s="619"/>
      <c r="CK28" s="619"/>
      <c r="CL28" s="619"/>
      <c r="CM28" s="619"/>
      <c r="CN28" s="619"/>
      <c r="CO28" s="619"/>
      <c r="CP28" s="619"/>
      <c r="CQ28" s="620"/>
      <c r="CR28" s="621">
        <v>2805429</v>
      </c>
      <c r="CS28" s="622"/>
      <c r="CT28" s="622"/>
      <c r="CU28" s="622"/>
      <c r="CV28" s="622"/>
      <c r="CW28" s="622"/>
      <c r="CX28" s="622"/>
      <c r="CY28" s="623"/>
      <c r="CZ28" s="624">
        <v>7.6</v>
      </c>
      <c r="DA28" s="636"/>
      <c r="DB28" s="636"/>
      <c r="DC28" s="637"/>
      <c r="DD28" s="627">
        <v>2778100</v>
      </c>
      <c r="DE28" s="622"/>
      <c r="DF28" s="622"/>
      <c r="DG28" s="622"/>
      <c r="DH28" s="622"/>
      <c r="DI28" s="622"/>
      <c r="DJ28" s="622"/>
      <c r="DK28" s="623"/>
      <c r="DL28" s="627">
        <v>2778100</v>
      </c>
      <c r="DM28" s="622"/>
      <c r="DN28" s="622"/>
      <c r="DO28" s="622"/>
      <c r="DP28" s="622"/>
      <c r="DQ28" s="622"/>
      <c r="DR28" s="622"/>
      <c r="DS28" s="622"/>
      <c r="DT28" s="622"/>
      <c r="DU28" s="622"/>
      <c r="DV28" s="623"/>
      <c r="DW28" s="624">
        <v>13.6</v>
      </c>
      <c r="DX28" s="636"/>
      <c r="DY28" s="636"/>
      <c r="DZ28" s="636"/>
      <c r="EA28" s="636"/>
      <c r="EB28" s="636"/>
      <c r="EC28" s="648"/>
    </row>
    <row r="29" spans="2:133" ht="11.25" customHeight="1" x14ac:dyDescent="0.2">
      <c r="B29" s="618" t="s">
        <v>292</v>
      </c>
      <c r="C29" s="619"/>
      <c r="D29" s="619"/>
      <c r="E29" s="619"/>
      <c r="F29" s="619"/>
      <c r="G29" s="619"/>
      <c r="H29" s="619"/>
      <c r="I29" s="619"/>
      <c r="J29" s="619"/>
      <c r="K29" s="619"/>
      <c r="L29" s="619"/>
      <c r="M29" s="619"/>
      <c r="N29" s="619"/>
      <c r="O29" s="619"/>
      <c r="P29" s="619"/>
      <c r="Q29" s="620"/>
      <c r="R29" s="621">
        <v>277329</v>
      </c>
      <c r="S29" s="622"/>
      <c r="T29" s="622"/>
      <c r="U29" s="622"/>
      <c r="V29" s="622"/>
      <c r="W29" s="622"/>
      <c r="X29" s="622"/>
      <c r="Y29" s="623"/>
      <c r="Z29" s="659">
        <v>0.7</v>
      </c>
      <c r="AA29" s="659"/>
      <c r="AB29" s="659"/>
      <c r="AC29" s="659"/>
      <c r="AD29" s="660">
        <v>1</v>
      </c>
      <c r="AE29" s="660"/>
      <c r="AF29" s="660"/>
      <c r="AG29" s="660"/>
      <c r="AH29" s="660"/>
      <c r="AI29" s="660"/>
      <c r="AJ29" s="660"/>
      <c r="AK29" s="660"/>
      <c r="AL29" s="624">
        <v>0</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695"/>
      <c r="CD29" s="640" t="s">
        <v>293</v>
      </c>
      <c r="CE29" s="641"/>
      <c r="CF29" s="618" t="s">
        <v>66</v>
      </c>
      <c r="CG29" s="619"/>
      <c r="CH29" s="619"/>
      <c r="CI29" s="619"/>
      <c r="CJ29" s="619"/>
      <c r="CK29" s="619"/>
      <c r="CL29" s="619"/>
      <c r="CM29" s="619"/>
      <c r="CN29" s="619"/>
      <c r="CO29" s="619"/>
      <c r="CP29" s="619"/>
      <c r="CQ29" s="620"/>
      <c r="CR29" s="621">
        <v>2804739</v>
      </c>
      <c r="CS29" s="634"/>
      <c r="CT29" s="634"/>
      <c r="CU29" s="634"/>
      <c r="CV29" s="634"/>
      <c r="CW29" s="634"/>
      <c r="CX29" s="634"/>
      <c r="CY29" s="635"/>
      <c r="CZ29" s="624">
        <v>7.6</v>
      </c>
      <c r="DA29" s="636"/>
      <c r="DB29" s="636"/>
      <c r="DC29" s="637"/>
      <c r="DD29" s="627">
        <v>2777410</v>
      </c>
      <c r="DE29" s="634"/>
      <c r="DF29" s="634"/>
      <c r="DG29" s="634"/>
      <c r="DH29" s="634"/>
      <c r="DI29" s="634"/>
      <c r="DJ29" s="634"/>
      <c r="DK29" s="635"/>
      <c r="DL29" s="627">
        <v>2777410</v>
      </c>
      <c r="DM29" s="634"/>
      <c r="DN29" s="634"/>
      <c r="DO29" s="634"/>
      <c r="DP29" s="634"/>
      <c r="DQ29" s="634"/>
      <c r="DR29" s="634"/>
      <c r="DS29" s="634"/>
      <c r="DT29" s="634"/>
      <c r="DU29" s="634"/>
      <c r="DV29" s="635"/>
      <c r="DW29" s="624">
        <v>13.6</v>
      </c>
      <c r="DX29" s="636"/>
      <c r="DY29" s="636"/>
      <c r="DZ29" s="636"/>
      <c r="EA29" s="636"/>
      <c r="EB29" s="636"/>
      <c r="EC29" s="648"/>
    </row>
    <row r="30" spans="2:133" ht="11.25" customHeight="1" x14ac:dyDescent="0.2">
      <c r="B30" s="618" t="s">
        <v>294</v>
      </c>
      <c r="C30" s="619"/>
      <c r="D30" s="619"/>
      <c r="E30" s="619"/>
      <c r="F30" s="619"/>
      <c r="G30" s="619"/>
      <c r="H30" s="619"/>
      <c r="I30" s="619"/>
      <c r="J30" s="619"/>
      <c r="K30" s="619"/>
      <c r="L30" s="619"/>
      <c r="M30" s="619"/>
      <c r="N30" s="619"/>
      <c r="O30" s="619"/>
      <c r="P30" s="619"/>
      <c r="Q30" s="620"/>
      <c r="R30" s="621">
        <v>6985038</v>
      </c>
      <c r="S30" s="622"/>
      <c r="T30" s="622"/>
      <c r="U30" s="622"/>
      <c r="V30" s="622"/>
      <c r="W30" s="622"/>
      <c r="X30" s="622"/>
      <c r="Y30" s="623"/>
      <c r="Z30" s="659">
        <v>18.399999999999999</v>
      </c>
      <c r="AA30" s="659"/>
      <c r="AB30" s="659"/>
      <c r="AC30" s="659"/>
      <c r="AD30" s="660" t="s">
        <v>122</v>
      </c>
      <c r="AE30" s="660"/>
      <c r="AF30" s="660"/>
      <c r="AG30" s="660"/>
      <c r="AH30" s="660"/>
      <c r="AI30" s="660"/>
      <c r="AJ30" s="660"/>
      <c r="AK30" s="660"/>
      <c r="AL30" s="624" t="s">
        <v>122</v>
      </c>
      <c r="AM30" s="625"/>
      <c r="AN30" s="625"/>
      <c r="AO30" s="661"/>
      <c r="AP30" s="679" t="s">
        <v>212</v>
      </c>
      <c r="AQ30" s="680"/>
      <c r="AR30" s="680"/>
      <c r="AS30" s="680"/>
      <c r="AT30" s="680"/>
      <c r="AU30" s="680"/>
      <c r="AV30" s="680"/>
      <c r="AW30" s="680"/>
      <c r="AX30" s="680"/>
      <c r="AY30" s="680"/>
      <c r="AZ30" s="680"/>
      <c r="BA30" s="680"/>
      <c r="BB30" s="680"/>
      <c r="BC30" s="680"/>
      <c r="BD30" s="680"/>
      <c r="BE30" s="680"/>
      <c r="BF30" s="681"/>
      <c r="BG30" s="679" t="s">
        <v>295</v>
      </c>
      <c r="BH30" s="693"/>
      <c r="BI30" s="693"/>
      <c r="BJ30" s="693"/>
      <c r="BK30" s="693"/>
      <c r="BL30" s="693"/>
      <c r="BM30" s="693"/>
      <c r="BN30" s="693"/>
      <c r="BO30" s="693"/>
      <c r="BP30" s="693"/>
      <c r="BQ30" s="694"/>
      <c r="BR30" s="679" t="s">
        <v>296</v>
      </c>
      <c r="BS30" s="693"/>
      <c r="BT30" s="693"/>
      <c r="BU30" s="693"/>
      <c r="BV30" s="693"/>
      <c r="BW30" s="693"/>
      <c r="BX30" s="693"/>
      <c r="BY30" s="693"/>
      <c r="BZ30" s="693"/>
      <c r="CA30" s="693"/>
      <c r="CB30" s="694"/>
      <c r="CD30" s="642"/>
      <c r="CE30" s="643"/>
      <c r="CF30" s="618" t="s">
        <v>297</v>
      </c>
      <c r="CG30" s="619"/>
      <c r="CH30" s="619"/>
      <c r="CI30" s="619"/>
      <c r="CJ30" s="619"/>
      <c r="CK30" s="619"/>
      <c r="CL30" s="619"/>
      <c r="CM30" s="619"/>
      <c r="CN30" s="619"/>
      <c r="CO30" s="619"/>
      <c r="CP30" s="619"/>
      <c r="CQ30" s="620"/>
      <c r="CR30" s="621">
        <v>2636423</v>
      </c>
      <c r="CS30" s="622"/>
      <c r="CT30" s="622"/>
      <c r="CU30" s="622"/>
      <c r="CV30" s="622"/>
      <c r="CW30" s="622"/>
      <c r="CX30" s="622"/>
      <c r="CY30" s="623"/>
      <c r="CZ30" s="624">
        <v>7.1</v>
      </c>
      <c r="DA30" s="636"/>
      <c r="DB30" s="636"/>
      <c r="DC30" s="637"/>
      <c r="DD30" s="627">
        <v>2610862</v>
      </c>
      <c r="DE30" s="622"/>
      <c r="DF30" s="622"/>
      <c r="DG30" s="622"/>
      <c r="DH30" s="622"/>
      <c r="DI30" s="622"/>
      <c r="DJ30" s="622"/>
      <c r="DK30" s="623"/>
      <c r="DL30" s="627">
        <v>2610862</v>
      </c>
      <c r="DM30" s="622"/>
      <c r="DN30" s="622"/>
      <c r="DO30" s="622"/>
      <c r="DP30" s="622"/>
      <c r="DQ30" s="622"/>
      <c r="DR30" s="622"/>
      <c r="DS30" s="622"/>
      <c r="DT30" s="622"/>
      <c r="DU30" s="622"/>
      <c r="DV30" s="623"/>
      <c r="DW30" s="624">
        <v>12.8</v>
      </c>
      <c r="DX30" s="636"/>
      <c r="DY30" s="636"/>
      <c r="DZ30" s="636"/>
      <c r="EA30" s="636"/>
      <c r="EB30" s="636"/>
      <c r="EC30" s="648"/>
    </row>
    <row r="31" spans="2:133" ht="11.25" customHeight="1" x14ac:dyDescent="0.2">
      <c r="B31" s="696" t="s">
        <v>298</v>
      </c>
      <c r="C31" s="697"/>
      <c r="D31" s="697"/>
      <c r="E31" s="697"/>
      <c r="F31" s="697"/>
      <c r="G31" s="697"/>
      <c r="H31" s="697"/>
      <c r="I31" s="697"/>
      <c r="J31" s="697"/>
      <c r="K31" s="697"/>
      <c r="L31" s="697"/>
      <c r="M31" s="697"/>
      <c r="N31" s="697"/>
      <c r="O31" s="697"/>
      <c r="P31" s="697"/>
      <c r="Q31" s="698"/>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87" t="s">
        <v>299</v>
      </c>
      <c r="AQ31" s="688"/>
      <c r="AR31" s="688"/>
      <c r="AS31" s="688"/>
      <c r="AT31" s="689" t="s">
        <v>300</v>
      </c>
      <c r="AU31" s="206"/>
      <c r="AV31" s="206"/>
      <c r="AW31" s="206"/>
      <c r="AX31" s="676" t="s">
        <v>178</v>
      </c>
      <c r="AY31" s="677"/>
      <c r="AZ31" s="677"/>
      <c r="BA31" s="677"/>
      <c r="BB31" s="677"/>
      <c r="BC31" s="677"/>
      <c r="BD31" s="677"/>
      <c r="BE31" s="677"/>
      <c r="BF31" s="678"/>
      <c r="BG31" s="683">
        <v>99.4</v>
      </c>
      <c r="BH31" s="684"/>
      <c r="BI31" s="684"/>
      <c r="BJ31" s="684"/>
      <c r="BK31" s="684"/>
      <c r="BL31" s="684"/>
      <c r="BM31" s="685">
        <v>97.3</v>
      </c>
      <c r="BN31" s="684"/>
      <c r="BO31" s="684"/>
      <c r="BP31" s="684"/>
      <c r="BQ31" s="686"/>
      <c r="BR31" s="683">
        <v>99.4</v>
      </c>
      <c r="BS31" s="684"/>
      <c r="BT31" s="684"/>
      <c r="BU31" s="684"/>
      <c r="BV31" s="684"/>
      <c r="BW31" s="684"/>
      <c r="BX31" s="685">
        <v>97.3</v>
      </c>
      <c r="BY31" s="684"/>
      <c r="BZ31" s="684"/>
      <c r="CA31" s="684"/>
      <c r="CB31" s="686"/>
      <c r="CD31" s="642"/>
      <c r="CE31" s="643"/>
      <c r="CF31" s="618" t="s">
        <v>301</v>
      </c>
      <c r="CG31" s="619"/>
      <c r="CH31" s="619"/>
      <c r="CI31" s="619"/>
      <c r="CJ31" s="619"/>
      <c r="CK31" s="619"/>
      <c r="CL31" s="619"/>
      <c r="CM31" s="619"/>
      <c r="CN31" s="619"/>
      <c r="CO31" s="619"/>
      <c r="CP31" s="619"/>
      <c r="CQ31" s="620"/>
      <c r="CR31" s="621">
        <v>168316</v>
      </c>
      <c r="CS31" s="634"/>
      <c r="CT31" s="634"/>
      <c r="CU31" s="634"/>
      <c r="CV31" s="634"/>
      <c r="CW31" s="634"/>
      <c r="CX31" s="634"/>
      <c r="CY31" s="635"/>
      <c r="CZ31" s="624">
        <v>0.5</v>
      </c>
      <c r="DA31" s="636"/>
      <c r="DB31" s="636"/>
      <c r="DC31" s="637"/>
      <c r="DD31" s="627">
        <v>166548</v>
      </c>
      <c r="DE31" s="634"/>
      <c r="DF31" s="634"/>
      <c r="DG31" s="634"/>
      <c r="DH31" s="634"/>
      <c r="DI31" s="634"/>
      <c r="DJ31" s="634"/>
      <c r="DK31" s="635"/>
      <c r="DL31" s="627">
        <v>166548</v>
      </c>
      <c r="DM31" s="634"/>
      <c r="DN31" s="634"/>
      <c r="DO31" s="634"/>
      <c r="DP31" s="634"/>
      <c r="DQ31" s="634"/>
      <c r="DR31" s="634"/>
      <c r="DS31" s="634"/>
      <c r="DT31" s="634"/>
      <c r="DU31" s="634"/>
      <c r="DV31" s="635"/>
      <c r="DW31" s="624">
        <v>0.8</v>
      </c>
      <c r="DX31" s="636"/>
      <c r="DY31" s="636"/>
      <c r="DZ31" s="636"/>
      <c r="EA31" s="636"/>
      <c r="EB31" s="636"/>
      <c r="EC31" s="648"/>
    </row>
    <row r="32" spans="2:133" ht="11.25" customHeight="1" x14ac:dyDescent="0.2">
      <c r="B32" s="618" t="s">
        <v>302</v>
      </c>
      <c r="C32" s="619"/>
      <c r="D32" s="619"/>
      <c r="E32" s="619"/>
      <c r="F32" s="619"/>
      <c r="G32" s="619"/>
      <c r="H32" s="619"/>
      <c r="I32" s="619"/>
      <c r="J32" s="619"/>
      <c r="K32" s="619"/>
      <c r="L32" s="619"/>
      <c r="M32" s="619"/>
      <c r="N32" s="619"/>
      <c r="O32" s="619"/>
      <c r="P32" s="619"/>
      <c r="Q32" s="620"/>
      <c r="R32" s="621">
        <v>2605910</v>
      </c>
      <c r="S32" s="622"/>
      <c r="T32" s="622"/>
      <c r="U32" s="622"/>
      <c r="V32" s="622"/>
      <c r="W32" s="622"/>
      <c r="X32" s="622"/>
      <c r="Y32" s="623"/>
      <c r="Z32" s="659">
        <v>6.9</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0"/>
      <c r="AU32" s="202" t="s">
        <v>303</v>
      </c>
      <c r="AX32" s="618" t="s">
        <v>304</v>
      </c>
      <c r="AY32" s="619"/>
      <c r="AZ32" s="619"/>
      <c r="BA32" s="619"/>
      <c r="BB32" s="619"/>
      <c r="BC32" s="619"/>
      <c r="BD32" s="619"/>
      <c r="BE32" s="619"/>
      <c r="BF32" s="620"/>
      <c r="BG32" s="692">
        <v>99.4</v>
      </c>
      <c r="BH32" s="634"/>
      <c r="BI32" s="634"/>
      <c r="BJ32" s="634"/>
      <c r="BK32" s="634"/>
      <c r="BL32" s="634"/>
      <c r="BM32" s="625">
        <v>97.7</v>
      </c>
      <c r="BN32" s="634"/>
      <c r="BO32" s="634"/>
      <c r="BP32" s="634"/>
      <c r="BQ32" s="657"/>
      <c r="BR32" s="692">
        <v>99.4</v>
      </c>
      <c r="BS32" s="634"/>
      <c r="BT32" s="634"/>
      <c r="BU32" s="634"/>
      <c r="BV32" s="634"/>
      <c r="BW32" s="634"/>
      <c r="BX32" s="625">
        <v>98</v>
      </c>
      <c r="BY32" s="634"/>
      <c r="BZ32" s="634"/>
      <c r="CA32" s="634"/>
      <c r="CB32" s="657"/>
      <c r="CD32" s="644"/>
      <c r="CE32" s="645"/>
      <c r="CF32" s="618" t="s">
        <v>305</v>
      </c>
      <c r="CG32" s="619"/>
      <c r="CH32" s="619"/>
      <c r="CI32" s="619"/>
      <c r="CJ32" s="619"/>
      <c r="CK32" s="619"/>
      <c r="CL32" s="619"/>
      <c r="CM32" s="619"/>
      <c r="CN32" s="619"/>
      <c r="CO32" s="619"/>
      <c r="CP32" s="619"/>
      <c r="CQ32" s="620"/>
      <c r="CR32" s="621">
        <v>690</v>
      </c>
      <c r="CS32" s="622"/>
      <c r="CT32" s="622"/>
      <c r="CU32" s="622"/>
      <c r="CV32" s="622"/>
      <c r="CW32" s="622"/>
      <c r="CX32" s="622"/>
      <c r="CY32" s="623"/>
      <c r="CZ32" s="624">
        <v>0</v>
      </c>
      <c r="DA32" s="636"/>
      <c r="DB32" s="636"/>
      <c r="DC32" s="637"/>
      <c r="DD32" s="627">
        <v>690</v>
      </c>
      <c r="DE32" s="622"/>
      <c r="DF32" s="622"/>
      <c r="DG32" s="622"/>
      <c r="DH32" s="622"/>
      <c r="DI32" s="622"/>
      <c r="DJ32" s="622"/>
      <c r="DK32" s="623"/>
      <c r="DL32" s="627">
        <v>690</v>
      </c>
      <c r="DM32" s="622"/>
      <c r="DN32" s="622"/>
      <c r="DO32" s="622"/>
      <c r="DP32" s="622"/>
      <c r="DQ32" s="622"/>
      <c r="DR32" s="622"/>
      <c r="DS32" s="622"/>
      <c r="DT32" s="622"/>
      <c r="DU32" s="622"/>
      <c r="DV32" s="623"/>
      <c r="DW32" s="624">
        <v>0</v>
      </c>
      <c r="DX32" s="636"/>
      <c r="DY32" s="636"/>
      <c r="DZ32" s="636"/>
      <c r="EA32" s="636"/>
      <c r="EB32" s="636"/>
      <c r="EC32" s="648"/>
    </row>
    <row r="33" spans="2:133" ht="11.25" customHeight="1" x14ac:dyDescent="0.2">
      <c r="B33" s="618" t="s">
        <v>306</v>
      </c>
      <c r="C33" s="619"/>
      <c r="D33" s="619"/>
      <c r="E33" s="619"/>
      <c r="F33" s="619"/>
      <c r="G33" s="619"/>
      <c r="H33" s="619"/>
      <c r="I33" s="619"/>
      <c r="J33" s="619"/>
      <c r="K33" s="619"/>
      <c r="L33" s="619"/>
      <c r="M33" s="619"/>
      <c r="N33" s="619"/>
      <c r="O33" s="619"/>
      <c r="P33" s="619"/>
      <c r="Q33" s="620"/>
      <c r="R33" s="621">
        <v>349998</v>
      </c>
      <c r="S33" s="622"/>
      <c r="T33" s="622"/>
      <c r="U33" s="622"/>
      <c r="V33" s="622"/>
      <c r="W33" s="622"/>
      <c r="X33" s="622"/>
      <c r="Y33" s="623"/>
      <c r="Z33" s="659">
        <v>0.9</v>
      </c>
      <c r="AA33" s="659"/>
      <c r="AB33" s="659"/>
      <c r="AC33" s="659"/>
      <c r="AD33" s="660">
        <v>16784</v>
      </c>
      <c r="AE33" s="660"/>
      <c r="AF33" s="660"/>
      <c r="AG33" s="660"/>
      <c r="AH33" s="660"/>
      <c r="AI33" s="660"/>
      <c r="AJ33" s="660"/>
      <c r="AK33" s="660"/>
      <c r="AL33" s="624">
        <v>0.1</v>
      </c>
      <c r="AM33" s="625"/>
      <c r="AN33" s="625"/>
      <c r="AO33" s="661"/>
      <c r="AP33" s="664"/>
      <c r="AQ33" s="665"/>
      <c r="AR33" s="665"/>
      <c r="AS33" s="665"/>
      <c r="AT33" s="691"/>
      <c r="AU33" s="207"/>
      <c r="AV33" s="207"/>
      <c r="AW33" s="207"/>
      <c r="AX33" s="602" t="s">
        <v>307</v>
      </c>
      <c r="AY33" s="603"/>
      <c r="AZ33" s="603"/>
      <c r="BA33" s="603"/>
      <c r="BB33" s="603"/>
      <c r="BC33" s="603"/>
      <c r="BD33" s="603"/>
      <c r="BE33" s="603"/>
      <c r="BF33" s="604"/>
      <c r="BG33" s="682">
        <v>99.3</v>
      </c>
      <c r="BH33" s="606"/>
      <c r="BI33" s="606"/>
      <c r="BJ33" s="606"/>
      <c r="BK33" s="606"/>
      <c r="BL33" s="606"/>
      <c r="BM33" s="652">
        <v>96.8</v>
      </c>
      <c r="BN33" s="606"/>
      <c r="BO33" s="606"/>
      <c r="BP33" s="606"/>
      <c r="BQ33" s="669"/>
      <c r="BR33" s="682">
        <v>99.3</v>
      </c>
      <c r="BS33" s="606"/>
      <c r="BT33" s="606"/>
      <c r="BU33" s="606"/>
      <c r="BV33" s="606"/>
      <c r="BW33" s="606"/>
      <c r="BX33" s="652">
        <v>96.5</v>
      </c>
      <c r="BY33" s="606"/>
      <c r="BZ33" s="606"/>
      <c r="CA33" s="606"/>
      <c r="CB33" s="669"/>
      <c r="CD33" s="618" t="s">
        <v>308</v>
      </c>
      <c r="CE33" s="619"/>
      <c r="CF33" s="619"/>
      <c r="CG33" s="619"/>
      <c r="CH33" s="619"/>
      <c r="CI33" s="619"/>
      <c r="CJ33" s="619"/>
      <c r="CK33" s="619"/>
      <c r="CL33" s="619"/>
      <c r="CM33" s="619"/>
      <c r="CN33" s="619"/>
      <c r="CO33" s="619"/>
      <c r="CP33" s="619"/>
      <c r="CQ33" s="620"/>
      <c r="CR33" s="621">
        <v>12368707</v>
      </c>
      <c r="CS33" s="634"/>
      <c r="CT33" s="634"/>
      <c r="CU33" s="634"/>
      <c r="CV33" s="634"/>
      <c r="CW33" s="634"/>
      <c r="CX33" s="634"/>
      <c r="CY33" s="635"/>
      <c r="CZ33" s="624">
        <v>33.299999999999997</v>
      </c>
      <c r="DA33" s="636"/>
      <c r="DB33" s="636"/>
      <c r="DC33" s="637"/>
      <c r="DD33" s="627">
        <v>9636554</v>
      </c>
      <c r="DE33" s="634"/>
      <c r="DF33" s="634"/>
      <c r="DG33" s="634"/>
      <c r="DH33" s="634"/>
      <c r="DI33" s="634"/>
      <c r="DJ33" s="634"/>
      <c r="DK33" s="635"/>
      <c r="DL33" s="627">
        <v>7935971</v>
      </c>
      <c r="DM33" s="634"/>
      <c r="DN33" s="634"/>
      <c r="DO33" s="634"/>
      <c r="DP33" s="634"/>
      <c r="DQ33" s="634"/>
      <c r="DR33" s="634"/>
      <c r="DS33" s="634"/>
      <c r="DT33" s="634"/>
      <c r="DU33" s="634"/>
      <c r="DV33" s="635"/>
      <c r="DW33" s="624">
        <v>38.9</v>
      </c>
      <c r="DX33" s="636"/>
      <c r="DY33" s="636"/>
      <c r="DZ33" s="636"/>
      <c r="EA33" s="636"/>
      <c r="EB33" s="636"/>
      <c r="EC33" s="648"/>
    </row>
    <row r="34" spans="2:133" ht="11.25" customHeight="1" x14ac:dyDescent="0.2">
      <c r="B34" s="618" t="s">
        <v>309</v>
      </c>
      <c r="C34" s="619"/>
      <c r="D34" s="619"/>
      <c r="E34" s="619"/>
      <c r="F34" s="619"/>
      <c r="G34" s="619"/>
      <c r="H34" s="619"/>
      <c r="I34" s="619"/>
      <c r="J34" s="619"/>
      <c r="K34" s="619"/>
      <c r="L34" s="619"/>
      <c r="M34" s="619"/>
      <c r="N34" s="619"/>
      <c r="O34" s="619"/>
      <c r="P34" s="619"/>
      <c r="Q34" s="620"/>
      <c r="R34" s="621">
        <v>314867</v>
      </c>
      <c r="S34" s="622"/>
      <c r="T34" s="622"/>
      <c r="U34" s="622"/>
      <c r="V34" s="622"/>
      <c r="W34" s="622"/>
      <c r="X34" s="622"/>
      <c r="Y34" s="623"/>
      <c r="Z34" s="659">
        <v>0.8</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310</v>
      </c>
      <c r="CE34" s="619"/>
      <c r="CF34" s="619"/>
      <c r="CG34" s="619"/>
      <c r="CH34" s="619"/>
      <c r="CI34" s="619"/>
      <c r="CJ34" s="619"/>
      <c r="CK34" s="619"/>
      <c r="CL34" s="619"/>
      <c r="CM34" s="619"/>
      <c r="CN34" s="619"/>
      <c r="CO34" s="619"/>
      <c r="CP34" s="619"/>
      <c r="CQ34" s="620"/>
      <c r="CR34" s="621">
        <v>5683572</v>
      </c>
      <c r="CS34" s="622"/>
      <c r="CT34" s="622"/>
      <c r="CU34" s="622"/>
      <c r="CV34" s="622"/>
      <c r="CW34" s="622"/>
      <c r="CX34" s="622"/>
      <c r="CY34" s="623"/>
      <c r="CZ34" s="624">
        <v>15.3</v>
      </c>
      <c r="DA34" s="636"/>
      <c r="DB34" s="636"/>
      <c r="DC34" s="637"/>
      <c r="DD34" s="627">
        <v>4294483</v>
      </c>
      <c r="DE34" s="622"/>
      <c r="DF34" s="622"/>
      <c r="DG34" s="622"/>
      <c r="DH34" s="622"/>
      <c r="DI34" s="622"/>
      <c r="DJ34" s="622"/>
      <c r="DK34" s="623"/>
      <c r="DL34" s="627">
        <v>3747839</v>
      </c>
      <c r="DM34" s="622"/>
      <c r="DN34" s="622"/>
      <c r="DO34" s="622"/>
      <c r="DP34" s="622"/>
      <c r="DQ34" s="622"/>
      <c r="DR34" s="622"/>
      <c r="DS34" s="622"/>
      <c r="DT34" s="622"/>
      <c r="DU34" s="622"/>
      <c r="DV34" s="623"/>
      <c r="DW34" s="624">
        <v>18.399999999999999</v>
      </c>
      <c r="DX34" s="636"/>
      <c r="DY34" s="636"/>
      <c r="DZ34" s="636"/>
      <c r="EA34" s="636"/>
      <c r="EB34" s="636"/>
      <c r="EC34" s="648"/>
    </row>
    <row r="35" spans="2:133" ht="11.25" customHeight="1" x14ac:dyDescent="0.2">
      <c r="B35" s="618" t="s">
        <v>311</v>
      </c>
      <c r="C35" s="619"/>
      <c r="D35" s="619"/>
      <c r="E35" s="619"/>
      <c r="F35" s="619"/>
      <c r="G35" s="619"/>
      <c r="H35" s="619"/>
      <c r="I35" s="619"/>
      <c r="J35" s="619"/>
      <c r="K35" s="619"/>
      <c r="L35" s="619"/>
      <c r="M35" s="619"/>
      <c r="N35" s="619"/>
      <c r="O35" s="619"/>
      <c r="P35" s="619"/>
      <c r="Q35" s="620"/>
      <c r="R35" s="621">
        <v>1414154</v>
      </c>
      <c r="S35" s="622"/>
      <c r="T35" s="622"/>
      <c r="U35" s="622"/>
      <c r="V35" s="622"/>
      <c r="W35" s="622"/>
      <c r="X35" s="622"/>
      <c r="Y35" s="623"/>
      <c r="Z35" s="659">
        <v>3.7</v>
      </c>
      <c r="AA35" s="659"/>
      <c r="AB35" s="659"/>
      <c r="AC35" s="659"/>
      <c r="AD35" s="660" t="s">
        <v>122</v>
      </c>
      <c r="AE35" s="660"/>
      <c r="AF35" s="660"/>
      <c r="AG35" s="660"/>
      <c r="AH35" s="660"/>
      <c r="AI35" s="660"/>
      <c r="AJ35" s="660"/>
      <c r="AK35" s="660"/>
      <c r="AL35" s="624" t="s">
        <v>122</v>
      </c>
      <c r="AM35" s="625"/>
      <c r="AN35" s="625"/>
      <c r="AO35" s="661"/>
      <c r="AP35" s="210"/>
      <c r="AQ35" s="679" t="s">
        <v>312</v>
      </c>
      <c r="AR35" s="680"/>
      <c r="AS35" s="680"/>
      <c r="AT35" s="680"/>
      <c r="AU35" s="680"/>
      <c r="AV35" s="680"/>
      <c r="AW35" s="680"/>
      <c r="AX35" s="680"/>
      <c r="AY35" s="680"/>
      <c r="AZ35" s="680"/>
      <c r="BA35" s="680"/>
      <c r="BB35" s="680"/>
      <c r="BC35" s="680"/>
      <c r="BD35" s="680"/>
      <c r="BE35" s="680"/>
      <c r="BF35" s="681"/>
      <c r="BG35" s="679" t="s">
        <v>313</v>
      </c>
      <c r="BH35" s="680"/>
      <c r="BI35" s="680"/>
      <c r="BJ35" s="680"/>
      <c r="BK35" s="680"/>
      <c r="BL35" s="680"/>
      <c r="BM35" s="680"/>
      <c r="BN35" s="680"/>
      <c r="BO35" s="680"/>
      <c r="BP35" s="680"/>
      <c r="BQ35" s="680"/>
      <c r="BR35" s="680"/>
      <c r="BS35" s="680"/>
      <c r="BT35" s="680"/>
      <c r="BU35" s="680"/>
      <c r="BV35" s="680"/>
      <c r="BW35" s="680"/>
      <c r="BX35" s="680"/>
      <c r="BY35" s="680"/>
      <c r="BZ35" s="680"/>
      <c r="CA35" s="680"/>
      <c r="CB35" s="681"/>
      <c r="CD35" s="618" t="s">
        <v>314</v>
      </c>
      <c r="CE35" s="619"/>
      <c r="CF35" s="619"/>
      <c r="CG35" s="619"/>
      <c r="CH35" s="619"/>
      <c r="CI35" s="619"/>
      <c r="CJ35" s="619"/>
      <c r="CK35" s="619"/>
      <c r="CL35" s="619"/>
      <c r="CM35" s="619"/>
      <c r="CN35" s="619"/>
      <c r="CO35" s="619"/>
      <c r="CP35" s="619"/>
      <c r="CQ35" s="620"/>
      <c r="CR35" s="621">
        <v>92726</v>
      </c>
      <c r="CS35" s="634"/>
      <c r="CT35" s="634"/>
      <c r="CU35" s="634"/>
      <c r="CV35" s="634"/>
      <c r="CW35" s="634"/>
      <c r="CX35" s="634"/>
      <c r="CY35" s="635"/>
      <c r="CZ35" s="624">
        <v>0.2</v>
      </c>
      <c r="DA35" s="636"/>
      <c r="DB35" s="636"/>
      <c r="DC35" s="637"/>
      <c r="DD35" s="627">
        <v>72436</v>
      </c>
      <c r="DE35" s="634"/>
      <c r="DF35" s="634"/>
      <c r="DG35" s="634"/>
      <c r="DH35" s="634"/>
      <c r="DI35" s="634"/>
      <c r="DJ35" s="634"/>
      <c r="DK35" s="635"/>
      <c r="DL35" s="627">
        <v>72436</v>
      </c>
      <c r="DM35" s="634"/>
      <c r="DN35" s="634"/>
      <c r="DO35" s="634"/>
      <c r="DP35" s="634"/>
      <c r="DQ35" s="634"/>
      <c r="DR35" s="634"/>
      <c r="DS35" s="634"/>
      <c r="DT35" s="634"/>
      <c r="DU35" s="634"/>
      <c r="DV35" s="635"/>
      <c r="DW35" s="624">
        <v>0.4</v>
      </c>
      <c r="DX35" s="636"/>
      <c r="DY35" s="636"/>
      <c r="DZ35" s="636"/>
      <c r="EA35" s="636"/>
      <c r="EB35" s="636"/>
      <c r="EC35" s="648"/>
    </row>
    <row r="36" spans="2:133" ht="11.25" customHeight="1" x14ac:dyDescent="0.2">
      <c r="B36" s="618" t="s">
        <v>315</v>
      </c>
      <c r="C36" s="619"/>
      <c r="D36" s="619"/>
      <c r="E36" s="619"/>
      <c r="F36" s="619"/>
      <c r="G36" s="619"/>
      <c r="H36" s="619"/>
      <c r="I36" s="619"/>
      <c r="J36" s="619"/>
      <c r="K36" s="619"/>
      <c r="L36" s="619"/>
      <c r="M36" s="619"/>
      <c r="N36" s="619"/>
      <c r="O36" s="619"/>
      <c r="P36" s="619"/>
      <c r="Q36" s="620"/>
      <c r="R36" s="621">
        <v>803657</v>
      </c>
      <c r="S36" s="622"/>
      <c r="T36" s="622"/>
      <c r="U36" s="622"/>
      <c r="V36" s="622"/>
      <c r="W36" s="622"/>
      <c r="X36" s="622"/>
      <c r="Y36" s="623"/>
      <c r="Z36" s="659">
        <v>2.1</v>
      </c>
      <c r="AA36" s="659"/>
      <c r="AB36" s="659"/>
      <c r="AC36" s="659"/>
      <c r="AD36" s="660" t="s">
        <v>122</v>
      </c>
      <c r="AE36" s="660"/>
      <c r="AF36" s="660"/>
      <c r="AG36" s="660"/>
      <c r="AH36" s="660"/>
      <c r="AI36" s="660"/>
      <c r="AJ36" s="660"/>
      <c r="AK36" s="660"/>
      <c r="AL36" s="624" t="s">
        <v>122</v>
      </c>
      <c r="AM36" s="625"/>
      <c r="AN36" s="625"/>
      <c r="AO36" s="661"/>
      <c r="AP36" s="210"/>
      <c r="AQ36" s="670" t="s">
        <v>316</v>
      </c>
      <c r="AR36" s="671"/>
      <c r="AS36" s="671"/>
      <c r="AT36" s="671"/>
      <c r="AU36" s="671"/>
      <c r="AV36" s="671"/>
      <c r="AW36" s="671"/>
      <c r="AX36" s="671"/>
      <c r="AY36" s="672"/>
      <c r="AZ36" s="673">
        <v>3294071</v>
      </c>
      <c r="BA36" s="674"/>
      <c r="BB36" s="674"/>
      <c r="BC36" s="674"/>
      <c r="BD36" s="674"/>
      <c r="BE36" s="674"/>
      <c r="BF36" s="675"/>
      <c r="BG36" s="676" t="s">
        <v>317</v>
      </c>
      <c r="BH36" s="677"/>
      <c r="BI36" s="677"/>
      <c r="BJ36" s="677"/>
      <c r="BK36" s="677"/>
      <c r="BL36" s="677"/>
      <c r="BM36" s="677"/>
      <c r="BN36" s="677"/>
      <c r="BO36" s="677"/>
      <c r="BP36" s="677"/>
      <c r="BQ36" s="677"/>
      <c r="BR36" s="677"/>
      <c r="BS36" s="677"/>
      <c r="BT36" s="677"/>
      <c r="BU36" s="678"/>
      <c r="BV36" s="673">
        <v>38005</v>
      </c>
      <c r="BW36" s="674"/>
      <c r="BX36" s="674"/>
      <c r="BY36" s="674"/>
      <c r="BZ36" s="674"/>
      <c r="CA36" s="674"/>
      <c r="CB36" s="675"/>
      <c r="CD36" s="618" t="s">
        <v>318</v>
      </c>
      <c r="CE36" s="619"/>
      <c r="CF36" s="619"/>
      <c r="CG36" s="619"/>
      <c r="CH36" s="619"/>
      <c r="CI36" s="619"/>
      <c r="CJ36" s="619"/>
      <c r="CK36" s="619"/>
      <c r="CL36" s="619"/>
      <c r="CM36" s="619"/>
      <c r="CN36" s="619"/>
      <c r="CO36" s="619"/>
      <c r="CP36" s="619"/>
      <c r="CQ36" s="620"/>
      <c r="CR36" s="621">
        <v>3606590</v>
      </c>
      <c r="CS36" s="622"/>
      <c r="CT36" s="622"/>
      <c r="CU36" s="622"/>
      <c r="CV36" s="622"/>
      <c r="CW36" s="622"/>
      <c r="CX36" s="622"/>
      <c r="CY36" s="623"/>
      <c r="CZ36" s="624">
        <v>9.6999999999999993</v>
      </c>
      <c r="DA36" s="636"/>
      <c r="DB36" s="636"/>
      <c r="DC36" s="637"/>
      <c r="DD36" s="627">
        <v>3074771</v>
      </c>
      <c r="DE36" s="622"/>
      <c r="DF36" s="622"/>
      <c r="DG36" s="622"/>
      <c r="DH36" s="622"/>
      <c r="DI36" s="622"/>
      <c r="DJ36" s="622"/>
      <c r="DK36" s="623"/>
      <c r="DL36" s="627">
        <v>2160858</v>
      </c>
      <c r="DM36" s="622"/>
      <c r="DN36" s="622"/>
      <c r="DO36" s="622"/>
      <c r="DP36" s="622"/>
      <c r="DQ36" s="622"/>
      <c r="DR36" s="622"/>
      <c r="DS36" s="622"/>
      <c r="DT36" s="622"/>
      <c r="DU36" s="622"/>
      <c r="DV36" s="623"/>
      <c r="DW36" s="624">
        <v>10.6</v>
      </c>
      <c r="DX36" s="636"/>
      <c r="DY36" s="636"/>
      <c r="DZ36" s="636"/>
      <c r="EA36" s="636"/>
      <c r="EB36" s="636"/>
      <c r="EC36" s="648"/>
    </row>
    <row r="37" spans="2:133" ht="11.25" customHeight="1" x14ac:dyDescent="0.2">
      <c r="B37" s="618" t="s">
        <v>319</v>
      </c>
      <c r="C37" s="619"/>
      <c r="D37" s="619"/>
      <c r="E37" s="619"/>
      <c r="F37" s="619"/>
      <c r="G37" s="619"/>
      <c r="H37" s="619"/>
      <c r="I37" s="619"/>
      <c r="J37" s="619"/>
      <c r="K37" s="619"/>
      <c r="L37" s="619"/>
      <c r="M37" s="619"/>
      <c r="N37" s="619"/>
      <c r="O37" s="619"/>
      <c r="P37" s="619"/>
      <c r="Q37" s="620"/>
      <c r="R37" s="621">
        <v>1458223</v>
      </c>
      <c r="S37" s="622"/>
      <c r="T37" s="622"/>
      <c r="U37" s="622"/>
      <c r="V37" s="622"/>
      <c r="W37" s="622"/>
      <c r="X37" s="622"/>
      <c r="Y37" s="623"/>
      <c r="Z37" s="659">
        <v>3.8</v>
      </c>
      <c r="AA37" s="659"/>
      <c r="AB37" s="659"/>
      <c r="AC37" s="659"/>
      <c r="AD37" s="660">
        <v>80057</v>
      </c>
      <c r="AE37" s="660"/>
      <c r="AF37" s="660"/>
      <c r="AG37" s="660"/>
      <c r="AH37" s="660"/>
      <c r="AI37" s="660"/>
      <c r="AJ37" s="660"/>
      <c r="AK37" s="660"/>
      <c r="AL37" s="624">
        <v>0.4</v>
      </c>
      <c r="AM37" s="625"/>
      <c r="AN37" s="625"/>
      <c r="AO37" s="661"/>
      <c r="AQ37" s="654" t="s">
        <v>320</v>
      </c>
      <c r="AR37" s="655"/>
      <c r="AS37" s="655"/>
      <c r="AT37" s="655"/>
      <c r="AU37" s="655"/>
      <c r="AV37" s="655"/>
      <c r="AW37" s="655"/>
      <c r="AX37" s="655"/>
      <c r="AY37" s="656"/>
      <c r="AZ37" s="621">
        <v>546421</v>
      </c>
      <c r="BA37" s="622"/>
      <c r="BB37" s="622"/>
      <c r="BC37" s="622"/>
      <c r="BD37" s="634"/>
      <c r="BE37" s="634"/>
      <c r="BF37" s="657"/>
      <c r="BG37" s="618" t="s">
        <v>321</v>
      </c>
      <c r="BH37" s="619"/>
      <c r="BI37" s="619"/>
      <c r="BJ37" s="619"/>
      <c r="BK37" s="619"/>
      <c r="BL37" s="619"/>
      <c r="BM37" s="619"/>
      <c r="BN37" s="619"/>
      <c r="BO37" s="619"/>
      <c r="BP37" s="619"/>
      <c r="BQ37" s="619"/>
      <c r="BR37" s="619"/>
      <c r="BS37" s="619"/>
      <c r="BT37" s="619"/>
      <c r="BU37" s="620"/>
      <c r="BV37" s="621">
        <v>8497</v>
      </c>
      <c r="BW37" s="622"/>
      <c r="BX37" s="622"/>
      <c r="BY37" s="622"/>
      <c r="BZ37" s="622"/>
      <c r="CA37" s="622"/>
      <c r="CB37" s="658"/>
      <c r="CD37" s="618" t="s">
        <v>322</v>
      </c>
      <c r="CE37" s="619"/>
      <c r="CF37" s="619"/>
      <c r="CG37" s="619"/>
      <c r="CH37" s="619"/>
      <c r="CI37" s="619"/>
      <c r="CJ37" s="619"/>
      <c r="CK37" s="619"/>
      <c r="CL37" s="619"/>
      <c r="CM37" s="619"/>
      <c r="CN37" s="619"/>
      <c r="CO37" s="619"/>
      <c r="CP37" s="619"/>
      <c r="CQ37" s="620"/>
      <c r="CR37" s="621">
        <v>1102167</v>
      </c>
      <c r="CS37" s="634"/>
      <c r="CT37" s="634"/>
      <c r="CU37" s="634"/>
      <c r="CV37" s="634"/>
      <c r="CW37" s="634"/>
      <c r="CX37" s="634"/>
      <c r="CY37" s="635"/>
      <c r="CZ37" s="624">
        <v>3</v>
      </c>
      <c r="DA37" s="636"/>
      <c r="DB37" s="636"/>
      <c r="DC37" s="637"/>
      <c r="DD37" s="627">
        <v>1102167</v>
      </c>
      <c r="DE37" s="634"/>
      <c r="DF37" s="634"/>
      <c r="DG37" s="634"/>
      <c r="DH37" s="634"/>
      <c r="DI37" s="634"/>
      <c r="DJ37" s="634"/>
      <c r="DK37" s="635"/>
      <c r="DL37" s="627">
        <v>1049199</v>
      </c>
      <c r="DM37" s="634"/>
      <c r="DN37" s="634"/>
      <c r="DO37" s="634"/>
      <c r="DP37" s="634"/>
      <c r="DQ37" s="634"/>
      <c r="DR37" s="634"/>
      <c r="DS37" s="634"/>
      <c r="DT37" s="634"/>
      <c r="DU37" s="634"/>
      <c r="DV37" s="635"/>
      <c r="DW37" s="624">
        <v>5.0999999999999996</v>
      </c>
      <c r="DX37" s="636"/>
      <c r="DY37" s="636"/>
      <c r="DZ37" s="636"/>
      <c r="EA37" s="636"/>
      <c r="EB37" s="636"/>
      <c r="EC37" s="648"/>
    </row>
    <row r="38" spans="2:133" ht="11.25" customHeight="1" x14ac:dyDescent="0.2">
      <c r="B38" s="618" t="s">
        <v>323</v>
      </c>
      <c r="C38" s="619"/>
      <c r="D38" s="619"/>
      <c r="E38" s="619"/>
      <c r="F38" s="619"/>
      <c r="G38" s="619"/>
      <c r="H38" s="619"/>
      <c r="I38" s="619"/>
      <c r="J38" s="619"/>
      <c r="K38" s="619"/>
      <c r="L38" s="619"/>
      <c r="M38" s="619"/>
      <c r="N38" s="619"/>
      <c r="O38" s="619"/>
      <c r="P38" s="619"/>
      <c r="Q38" s="620"/>
      <c r="R38" s="621">
        <v>1751900</v>
      </c>
      <c r="S38" s="622"/>
      <c r="T38" s="622"/>
      <c r="U38" s="622"/>
      <c r="V38" s="622"/>
      <c r="W38" s="622"/>
      <c r="X38" s="622"/>
      <c r="Y38" s="623"/>
      <c r="Z38" s="659">
        <v>4.5999999999999996</v>
      </c>
      <c r="AA38" s="659"/>
      <c r="AB38" s="659"/>
      <c r="AC38" s="659"/>
      <c r="AD38" s="660" t="s">
        <v>122</v>
      </c>
      <c r="AE38" s="660"/>
      <c r="AF38" s="660"/>
      <c r="AG38" s="660"/>
      <c r="AH38" s="660"/>
      <c r="AI38" s="660"/>
      <c r="AJ38" s="660"/>
      <c r="AK38" s="660"/>
      <c r="AL38" s="624" t="s">
        <v>122</v>
      </c>
      <c r="AM38" s="625"/>
      <c r="AN38" s="625"/>
      <c r="AO38" s="661"/>
      <c r="AQ38" s="654" t="s">
        <v>324</v>
      </c>
      <c r="AR38" s="655"/>
      <c r="AS38" s="655"/>
      <c r="AT38" s="655"/>
      <c r="AU38" s="655"/>
      <c r="AV38" s="655"/>
      <c r="AW38" s="655"/>
      <c r="AX38" s="655"/>
      <c r="AY38" s="656"/>
      <c r="AZ38" s="621">
        <v>244158</v>
      </c>
      <c r="BA38" s="622"/>
      <c r="BB38" s="622"/>
      <c r="BC38" s="622"/>
      <c r="BD38" s="634"/>
      <c r="BE38" s="634"/>
      <c r="BF38" s="657"/>
      <c r="BG38" s="618" t="s">
        <v>325</v>
      </c>
      <c r="BH38" s="619"/>
      <c r="BI38" s="619"/>
      <c r="BJ38" s="619"/>
      <c r="BK38" s="619"/>
      <c r="BL38" s="619"/>
      <c r="BM38" s="619"/>
      <c r="BN38" s="619"/>
      <c r="BO38" s="619"/>
      <c r="BP38" s="619"/>
      <c r="BQ38" s="619"/>
      <c r="BR38" s="619"/>
      <c r="BS38" s="619"/>
      <c r="BT38" s="619"/>
      <c r="BU38" s="620"/>
      <c r="BV38" s="621">
        <v>7872</v>
      </c>
      <c r="BW38" s="622"/>
      <c r="BX38" s="622"/>
      <c r="BY38" s="622"/>
      <c r="BZ38" s="622"/>
      <c r="CA38" s="622"/>
      <c r="CB38" s="658"/>
      <c r="CD38" s="618" t="s">
        <v>326</v>
      </c>
      <c r="CE38" s="619"/>
      <c r="CF38" s="619"/>
      <c r="CG38" s="619"/>
      <c r="CH38" s="619"/>
      <c r="CI38" s="619"/>
      <c r="CJ38" s="619"/>
      <c r="CK38" s="619"/>
      <c r="CL38" s="619"/>
      <c r="CM38" s="619"/>
      <c r="CN38" s="619"/>
      <c r="CO38" s="619"/>
      <c r="CP38" s="619"/>
      <c r="CQ38" s="620"/>
      <c r="CR38" s="621">
        <v>2458825</v>
      </c>
      <c r="CS38" s="622"/>
      <c r="CT38" s="622"/>
      <c r="CU38" s="622"/>
      <c r="CV38" s="622"/>
      <c r="CW38" s="622"/>
      <c r="CX38" s="622"/>
      <c r="CY38" s="623"/>
      <c r="CZ38" s="624">
        <v>6.6</v>
      </c>
      <c r="DA38" s="636"/>
      <c r="DB38" s="636"/>
      <c r="DC38" s="637"/>
      <c r="DD38" s="627">
        <v>2037143</v>
      </c>
      <c r="DE38" s="622"/>
      <c r="DF38" s="622"/>
      <c r="DG38" s="622"/>
      <c r="DH38" s="622"/>
      <c r="DI38" s="622"/>
      <c r="DJ38" s="622"/>
      <c r="DK38" s="623"/>
      <c r="DL38" s="627">
        <v>1947822</v>
      </c>
      <c r="DM38" s="622"/>
      <c r="DN38" s="622"/>
      <c r="DO38" s="622"/>
      <c r="DP38" s="622"/>
      <c r="DQ38" s="622"/>
      <c r="DR38" s="622"/>
      <c r="DS38" s="622"/>
      <c r="DT38" s="622"/>
      <c r="DU38" s="622"/>
      <c r="DV38" s="623"/>
      <c r="DW38" s="624">
        <v>9.6</v>
      </c>
      <c r="DX38" s="636"/>
      <c r="DY38" s="636"/>
      <c r="DZ38" s="636"/>
      <c r="EA38" s="636"/>
      <c r="EB38" s="636"/>
      <c r="EC38" s="648"/>
    </row>
    <row r="39" spans="2:133" ht="11.25" customHeight="1" x14ac:dyDescent="0.2">
      <c r="B39" s="618" t="s">
        <v>327</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328</v>
      </c>
      <c r="AR39" s="655"/>
      <c r="AS39" s="655"/>
      <c r="AT39" s="655"/>
      <c r="AU39" s="655"/>
      <c r="AV39" s="655"/>
      <c r="AW39" s="655"/>
      <c r="AX39" s="655"/>
      <c r="AY39" s="656"/>
      <c r="AZ39" s="621">
        <v>64375</v>
      </c>
      <c r="BA39" s="622"/>
      <c r="BB39" s="622"/>
      <c r="BC39" s="622"/>
      <c r="BD39" s="634"/>
      <c r="BE39" s="634"/>
      <c r="BF39" s="657"/>
      <c r="BG39" s="618" t="s">
        <v>329</v>
      </c>
      <c r="BH39" s="619"/>
      <c r="BI39" s="619"/>
      <c r="BJ39" s="619"/>
      <c r="BK39" s="619"/>
      <c r="BL39" s="619"/>
      <c r="BM39" s="619"/>
      <c r="BN39" s="619"/>
      <c r="BO39" s="619"/>
      <c r="BP39" s="619"/>
      <c r="BQ39" s="619"/>
      <c r="BR39" s="619"/>
      <c r="BS39" s="619"/>
      <c r="BT39" s="619"/>
      <c r="BU39" s="620"/>
      <c r="BV39" s="621">
        <v>11909</v>
      </c>
      <c r="BW39" s="622"/>
      <c r="BX39" s="622"/>
      <c r="BY39" s="622"/>
      <c r="BZ39" s="622"/>
      <c r="CA39" s="622"/>
      <c r="CB39" s="658"/>
      <c r="CD39" s="618" t="s">
        <v>330</v>
      </c>
      <c r="CE39" s="619"/>
      <c r="CF39" s="619"/>
      <c r="CG39" s="619"/>
      <c r="CH39" s="619"/>
      <c r="CI39" s="619"/>
      <c r="CJ39" s="619"/>
      <c r="CK39" s="619"/>
      <c r="CL39" s="619"/>
      <c r="CM39" s="619"/>
      <c r="CN39" s="619"/>
      <c r="CO39" s="619"/>
      <c r="CP39" s="619"/>
      <c r="CQ39" s="620"/>
      <c r="CR39" s="621">
        <v>462371</v>
      </c>
      <c r="CS39" s="634"/>
      <c r="CT39" s="634"/>
      <c r="CU39" s="634"/>
      <c r="CV39" s="634"/>
      <c r="CW39" s="634"/>
      <c r="CX39" s="634"/>
      <c r="CY39" s="635"/>
      <c r="CZ39" s="624">
        <v>1.2</v>
      </c>
      <c r="DA39" s="636"/>
      <c r="DB39" s="636"/>
      <c r="DC39" s="637"/>
      <c r="DD39" s="627">
        <v>147198</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2">
      <c r="B40" s="618" t="s">
        <v>331</v>
      </c>
      <c r="C40" s="619"/>
      <c r="D40" s="619"/>
      <c r="E40" s="619"/>
      <c r="F40" s="619"/>
      <c r="G40" s="619"/>
      <c r="H40" s="619"/>
      <c r="I40" s="619"/>
      <c r="J40" s="619"/>
      <c r="K40" s="619"/>
      <c r="L40" s="619"/>
      <c r="M40" s="619"/>
      <c r="N40" s="619"/>
      <c r="O40" s="619"/>
      <c r="P40" s="619"/>
      <c r="Q40" s="620"/>
      <c r="R40" s="621">
        <v>98500</v>
      </c>
      <c r="S40" s="622"/>
      <c r="T40" s="622"/>
      <c r="U40" s="622"/>
      <c r="V40" s="622"/>
      <c r="W40" s="622"/>
      <c r="X40" s="622"/>
      <c r="Y40" s="623"/>
      <c r="Z40" s="659">
        <v>0.3</v>
      </c>
      <c r="AA40" s="659"/>
      <c r="AB40" s="659"/>
      <c r="AC40" s="659"/>
      <c r="AD40" s="660" t="s">
        <v>122</v>
      </c>
      <c r="AE40" s="660"/>
      <c r="AF40" s="660"/>
      <c r="AG40" s="660"/>
      <c r="AH40" s="660"/>
      <c r="AI40" s="660"/>
      <c r="AJ40" s="660"/>
      <c r="AK40" s="660"/>
      <c r="AL40" s="624" t="s">
        <v>122</v>
      </c>
      <c r="AM40" s="625"/>
      <c r="AN40" s="625"/>
      <c r="AO40" s="661"/>
      <c r="AQ40" s="654" t="s">
        <v>332</v>
      </c>
      <c r="AR40" s="655"/>
      <c r="AS40" s="655"/>
      <c r="AT40" s="655"/>
      <c r="AU40" s="655"/>
      <c r="AV40" s="655"/>
      <c r="AW40" s="655"/>
      <c r="AX40" s="655"/>
      <c r="AY40" s="656"/>
      <c r="AZ40" s="621" t="s">
        <v>122</v>
      </c>
      <c r="BA40" s="622"/>
      <c r="BB40" s="622"/>
      <c r="BC40" s="622"/>
      <c r="BD40" s="634"/>
      <c r="BE40" s="634"/>
      <c r="BF40" s="657"/>
      <c r="BG40" s="662" t="s">
        <v>333</v>
      </c>
      <c r="BH40" s="663"/>
      <c r="BI40" s="663"/>
      <c r="BJ40" s="663"/>
      <c r="BK40" s="663"/>
      <c r="BL40" s="211"/>
      <c r="BM40" s="619" t="s">
        <v>334</v>
      </c>
      <c r="BN40" s="619"/>
      <c r="BO40" s="619"/>
      <c r="BP40" s="619"/>
      <c r="BQ40" s="619"/>
      <c r="BR40" s="619"/>
      <c r="BS40" s="619"/>
      <c r="BT40" s="619"/>
      <c r="BU40" s="620"/>
      <c r="BV40" s="621">
        <v>116</v>
      </c>
      <c r="BW40" s="622"/>
      <c r="BX40" s="622"/>
      <c r="BY40" s="622"/>
      <c r="BZ40" s="622"/>
      <c r="CA40" s="622"/>
      <c r="CB40" s="658"/>
      <c r="CD40" s="618" t="s">
        <v>335</v>
      </c>
      <c r="CE40" s="619"/>
      <c r="CF40" s="619"/>
      <c r="CG40" s="619"/>
      <c r="CH40" s="619"/>
      <c r="CI40" s="619"/>
      <c r="CJ40" s="619"/>
      <c r="CK40" s="619"/>
      <c r="CL40" s="619"/>
      <c r="CM40" s="619"/>
      <c r="CN40" s="619"/>
      <c r="CO40" s="619"/>
      <c r="CP40" s="619"/>
      <c r="CQ40" s="620"/>
      <c r="CR40" s="621">
        <v>64623</v>
      </c>
      <c r="CS40" s="622"/>
      <c r="CT40" s="622"/>
      <c r="CU40" s="622"/>
      <c r="CV40" s="622"/>
      <c r="CW40" s="622"/>
      <c r="CX40" s="622"/>
      <c r="CY40" s="623"/>
      <c r="CZ40" s="624">
        <v>0.2</v>
      </c>
      <c r="DA40" s="636"/>
      <c r="DB40" s="636"/>
      <c r="DC40" s="637"/>
      <c r="DD40" s="627">
        <v>10523</v>
      </c>
      <c r="DE40" s="622"/>
      <c r="DF40" s="622"/>
      <c r="DG40" s="622"/>
      <c r="DH40" s="622"/>
      <c r="DI40" s="622"/>
      <c r="DJ40" s="622"/>
      <c r="DK40" s="623"/>
      <c r="DL40" s="627">
        <v>7016</v>
      </c>
      <c r="DM40" s="622"/>
      <c r="DN40" s="622"/>
      <c r="DO40" s="622"/>
      <c r="DP40" s="622"/>
      <c r="DQ40" s="622"/>
      <c r="DR40" s="622"/>
      <c r="DS40" s="622"/>
      <c r="DT40" s="622"/>
      <c r="DU40" s="622"/>
      <c r="DV40" s="623"/>
      <c r="DW40" s="624">
        <v>0</v>
      </c>
      <c r="DX40" s="636"/>
      <c r="DY40" s="636"/>
      <c r="DZ40" s="636"/>
      <c r="EA40" s="636"/>
      <c r="EB40" s="636"/>
      <c r="EC40" s="648"/>
    </row>
    <row r="41" spans="2:133" ht="11.25" customHeight="1" x14ac:dyDescent="0.2">
      <c r="B41" s="602" t="s">
        <v>336</v>
      </c>
      <c r="C41" s="603"/>
      <c r="D41" s="603"/>
      <c r="E41" s="603"/>
      <c r="F41" s="603"/>
      <c r="G41" s="603"/>
      <c r="H41" s="603"/>
      <c r="I41" s="603"/>
      <c r="J41" s="603"/>
      <c r="K41" s="603"/>
      <c r="L41" s="603"/>
      <c r="M41" s="603"/>
      <c r="N41" s="603"/>
      <c r="O41" s="603"/>
      <c r="P41" s="603"/>
      <c r="Q41" s="604"/>
      <c r="R41" s="605">
        <v>38007168</v>
      </c>
      <c r="S41" s="646"/>
      <c r="T41" s="646"/>
      <c r="U41" s="646"/>
      <c r="V41" s="646"/>
      <c r="W41" s="646"/>
      <c r="X41" s="646"/>
      <c r="Y41" s="649"/>
      <c r="Z41" s="650">
        <v>100</v>
      </c>
      <c r="AA41" s="650"/>
      <c r="AB41" s="650"/>
      <c r="AC41" s="650"/>
      <c r="AD41" s="651">
        <v>20286318</v>
      </c>
      <c r="AE41" s="651"/>
      <c r="AF41" s="651"/>
      <c r="AG41" s="651"/>
      <c r="AH41" s="651"/>
      <c r="AI41" s="651"/>
      <c r="AJ41" s="651"/>
      <c r="AK41" s="651"/>
      <c r="AL41" s="608">
        <v>100</v>
      </c>
      <c r="AM41" s="652"/>
      <c r="AN41" s="652"/>
      <c r="AO41" s="653"/>
      <c r="AQ41" s="654" t="s">
        <v>337</v>
      </c>
      <c r="AR41" s="655"/>
      <c r="AS41" s="655"/>
      <c r="AT41" s="655"/>
      <c r="AU41" s="655"/>
      <c r="AV41" s="655"/>
      <c r="AW41" s="655"/>
      <c r="AX41" s="655"/>
      <c r="AY41" s="656"/>
      <c r="AZ41" s="621">
        <v>508851</v>
      </c>
      <c r="BA41" s="622"/>
      <c r="BB41" s="622"/>
      <c r="BC41" s="622"/>
      <c r="BD41" s="634"/>
      <c r="BE41" s="634"/>
      <c r="BF41" s="657"/>
      <c r="BG41" s="662"/>
      <c r="BH41" s="663"/>
      <c r="BI41" s="663"/>
      <c r="BJ41" s="663"/>
      <c r="BK41" s="663"/>
      <c r="BL41" s="211"/>
      <c r="BM41" s="619" t="s">
        <v>338</v>
      </c>
      <c r="BN41" s="619"/>
      <c r="BO41" s="619"/>
      <c r="BP41" s="619"/>
      <c r="BQ41" s="619"/>
      <c r="BR41" s="619"/>
      <c r="BS41" s="619"/>
      <c r="BT41" s="619"/>
      <c r="BU41" s="620"/>
      <c r="BV41" s="621" t="s">
        <v>122</v>
      </c>
      <c r="BW41" s="622"/>
      <c r="BX41" s="622"/>
      <c r="BY41" s="622"/>
      <c r="BZ41" s="622"/>
      <c r="CA41" s="622"/>
      <c r="CB41" s="658"/>
      <c r="CD41" s="618" t="s">
        <v>339</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340</v>
      </c>
      <c r="AR42" s="667"/>
      <c r="AS42" s="667"/>
      <c r="AT42" s="667"/>
      <c r="AU42" s="667"/>
      <c r="AV42" s="667"/>
      <c r="AW42" s="667"/>
      <c r="AX42" s="667"/>
      <c r="AY42" s="668"/>
      <c r="AZ42" s="605">
        <v>1930266</v>
      </c>
      <c r="BA42" s="646"/>
      <c r="BB42" s="646"/>
      <c r="BC42" s="646"/>
      <c r="BD42" s="606"/>
      <c r="BE42" s="606"/>
      <c r="BF42" s="669"/>
      <c r="BG42" s="664"/>
      <c r="BH42" s="665"/>
      <c r="BI42" s="665"/>
      <c r="BJ42" s="665"/>
      <c r="BK42" s="665"/>
      <c r="BL42" s="212"/>
      <c r="BM42" s="603" t="s">
        <v>341</v>
      </c>
      <c r="BN42" s="603"/>
      <c r="BO42" s="603"/>
      <c r="BP42" s="603"/>
      <c r="BQ42" s="603"/>
      <c r="BR42" s="603"/>
      <c r="BS42" s="603"/>
      <c r="BT42" s="603"/>
      <c r="BU42" s="604"/>
      <c r="BV42" s="605">
        <v>385</v>
      </c>
      <c r="BW42" s="646"/>
      <c r="BX42" s="646"/>
      <c r="BY42" s="646"/>
      <c r="BZ42" s="646"/>
      <c r="CA42" s="646"/>
      <c r="CB42" s="647"/>
      <c r="CD42" s="618" t="s">
        <v>342</v>
      </c>
      <c r="CE42" s="619"/>
      <c r="CF42" s="619"/>
      <c r="CG42" s="619"/>
      <c r="CH42" s="619"/>
      <c r="CI42" s="619"/>
      <c r="CJ42" s="619"/>
      <c r="CK42" s="619"/>
      <c r="CL42" s="619"/>
      <c r="CM42" s="619"/>
      <c r="CN42" s="619"/>
      <c r="CO42" s="619"/>
      <c r="CP42" s="619"/>
      <c r="CQ42" s="620"/>
      <c r="CR42" s="621">
        <v>4738374</v>
      </c>
      <c r="CS42" s="634"/>
      <c r="CT42" s="634"/>
      <c r="CU42" s="634"/>
      <c r="CV42" s="634"/>
      <c r="CW42" s="634"/>
      <c r="CX42" s="634"/>
      <c r="CY42" s="635"/>
      <c r="CZ42" s="624">
        <v>12.8</v>
      </c>
      <c r="DA42" s="636"/>
      <c r="DB42" s="636"/>
      <c r="DC42" s="637"/>
      <c r="DD42" s="627">
        <v>1077138</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02" t="s">
        <v>343</v>
      </c>
      <c r="CD43" s="618" t="s">
        <v>344</v>
      </c>
      <c r="CE43" s="619"/>
      <c r="CF43" s="619"/>
      <c r="CG43" s="619"/>
      <c r="CH43" s="619"/>
      <c r="CI43" s="619"/>
      <c r="CJ43" s="619"/>
      <c r="CK43" s="619"/>
      <c r="CL43" s="619"/>
      <c r="CM43" s="619"/>
      <c r="CN43" s="619"/>
      <c r="CO43" s="619"/>
      <c r="CP43" s="619"/>
      <c r="CQ43" s="620"/>
      <c r="CR43" s="621">
        <v>124728</v>
      </c>
      <c r="CS43" s="634"/>
      <c r="CT43" s="634"/>
      <c r="CU43" s="634"/>
      <c r="CV43" s="634"/>
      <c r="CW43" s="634"/>
      <c r="CX43" s="634"/>
      <c r="CY43" s="635"/>
      <c r="CZ43" s="624">
        <v>0.3</v>
      </c>
      <c r="DA43" s="636"/>
      <c r="DB43" s="636"/>
      <c r="DC43" s="637"/>
      <c r="DD43" s="627">
        <v>124728</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345</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293</v>
      </c>
      <c r="CE44" s="641"/>
      <c r="CF44" s="618" t="s">
        <v>346</v>
      </c>
      <c r="CG44" s="619"/>
      <c r="CH44" s="619"/>
      <c r="CI44" s="619"/>
      <c r="CJ44" s="619"/>
      <c r="CK44" s="619"/>
      <c r="CL44" s="619"/>
      <c r="CM44" s="619"/>
      <c r="CN44" s="619"/>
      <c r="CO44" s="619"/>
      <c r="CP44" s="619"/>
      <c r="CQ44" s="620"/>
      <c r="CR44" s="621">
        <v>4738374</v>
      </c>
      <c r="CS44" s="622"/>
      <c r="CT44" s="622"/>
      <c r="CU44" s="622"/>
      <c r="CV44" s="622"/>
      <c r="CW44" s="622"/>
      <c r="CX44" s="622"/>
      <c r="CY44" s="623"/>
      <c r="CZ44" s="624">
        <v>12.8</v>
      </c>
      <c r="DA44" s="625"/>
      <c r="DB44" s="625"/>
      <c r="DC44" s="626"/>
      <c r="DD44" s="627">
        <v>1077138</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347</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348</v>
      </c>
      <c r="CG45" s="619"/>
      <c r="CH45" s="619"/>
      <c r="CI45" s="619"/>
      <c r="CJ45" s="619"/>
      <c r="CK45" s="619"/>
      <c r="CL45" s="619"/>
      <c r="CM45" s="619"/>
      <c r="CN45" s="619"/>
      <c r="CO45" s="619"/>
      <c r="CP45" s="619"/>
      <c r="CQ45" s="620"/>
      <c r="CR45" s="621">
        <v>1550654</v>
      </c>
      <c r="CS45" s="634"/>
      <c r="CT45" s="634"/>
      <c r="CU45" s="634"/>
      <c r="CV45" s="634"/>
      <c r="CW45" s="634"/>
      <c r="CX45" s="634"/>
      <c r="CY45" s="635"/>
      <c r="CZ45" s="624">
        <v>4.2</v>
      </c>
      <c r="DA45" s="636"/>
      <c r="DB45" s="636"/>
      <c r="DC45" s="637"/>
      <c r="DD45" s="627">
        <v>109352</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13"/>
      <c r="CD46" s="642"/>
      <c r="CE46" s="643"/>
      <c r="CF46" s="618" t="s">
        <v>349</v>
      </c>
      <c r="CG46" s="619"/>
      <c r="CH46" s="619"/>
      <c r="CI46" s="619"/>
      <c r="CJ46" s="619"/>
      <c r="CK46" s="619"/>
      <c r="CL46" s="619"/>
      <c r="CM46" s="619"/>
      <c r="CN46" s="619"/>
      <c r="CO46" s="619"/>
      <c r="CP46" s="619"/>
      <c r="CQ46" s="620"/>
      <c r="CR46" s="621">
        <v>3056769</v>
      </c>
      <c r="CS46" s="622"/>
      <c r="CT46" s="622"/>
      <c r="CU46" s="622"/>
      <c r="CV46" s="622"/>
      <c r="CW46" s="622"/>
      <c r="CX46" s="622"/>
      <c r="CY46" s="623"/>
      <c r="CZ46" s="624">
        <v>8.1999999999999993</v>
      </c>
      <c r="DA46" s="625"/>
      <c r="DB46" s="625"/>
      <c r="DC46" s="626"/>
      <c r="DD46" s="627">
        <v>948235</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13"/>
      <c r="CD47" s="642"/>
      <c r="CE47" s="643"/>
      <c r="CF47" s="618" t="s">
        <v>350</v>
      </c>
      <c r="CG47" s="619"/>
      <c r="CH47" s="619"/>
      <c r="CI47" s="619"/>
      <c r="CJ47" s="619"/>
      <c r="CK47" s="619"/>
      <c r="CL47" s="619"/>
      <c r="CM47" s="619"/>
      <c r="CN47" s="619"/>
      <c r="CO47" s="619"/>
      <c r="CP47" s="619"/>
      <c r="CQ47" s="620"/>
      <c r="CR47" s="621" t="s">
        <v>122</v>
      </c>
      <c r="CS47" s="634"/>
      <c r="CT47" s="634"/>
      <c r="CU47" s="634"/>
      <c r="CV47" s="634"/>
      <c r="CW47" s="634"/>
      <c r="CX47" s="634"/>
      <c r="CY47" s="635"/>
      <c r="CZ47" s="624" t="s">
        <v>122</v>
      </c>
      <c r="DA47" s="636"/>
      <c r="DB47" s="636"/>
      <c r="DC47" s="637"/>
      <c r="DD47" s="627" t="s">
        <v>122</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0.8" x14ac:dyDescent="0.2">
      <c r="B48" s="213"/>
      <c r="CD48" s="644"/>
      <c r="CE48" s="645"/>
      <c r="CF48" s="618" t="s">
        <v>351</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13"/>
      <c r="CD49" s="602" t="s">
        <v>352</v>
      </c>
      <c r="CE49" s="603"/>
      <c r="CF49" s="603"/>
      <c r="CG49" s="603"/>
      <c r="CH49" s="603"/>
      <c r="CI49" s="603"/>
      <c r="CJ49" s="603"/>
      <c r="CK49" s="603"/>
      <c r="CL49" s="603"/>
      <c r="CM49" s="603"/>
      <c r="CN49" s="603"/>
      <c r="CO49" s="603"/>
      <c r="CP49" s="603"/>
      <c r="CQ49" s="604"/>
      <c r="CR49" s="605">
        <v>37108151</v>
      </c>
      <c r="CS49" s="606"/>
      <c r="CT49" s="606"/>
      <c r="CU49" s="606"/>
      <c r="CV49" s="606"/>
      <c r="CW49" s="606"/>
      <c r="CX49" s="606"/>
      <c r="CY49" s="607"/>
      <c r="CZ49" s="608">
        <v>100</v>
      </c>
      <c r="DA49" s="609"/>
      <c r="DB49" s="609"/>
      <c r="DC49" s="610"/>
      <c r="DD49" s="611">
        <v>23519509</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1QRRmLSkJc8zk7zjnCx5uUkWMpShGP+OV116f4df/e8X8VU2nXd0XvQGdwF1kQDI+rGjNMuS+vplGKEJoLu/UQ==" saltValue="4iIbeIkt6wEMav6lzy6yi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1090" t="s">
        <v>353</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354</v>
      </c>
      <c r="DK2" s="1092"/>
      <c r="DL2" s="1092"/>
      <c r="DM2" s="1092"/>
      <c r="DN2" s="1092"/>
      <c r="DO2" s="1093"/>
      <c r="DP2" s="216"/>
      <c r="DQ2" s="1091" t="s">
        <v>355</v>
      </c>
      <c r="DR2" s="1092"/>
      <c r="DS2" s="1092"/>
      <c r="DT2" s="1092"/>
      <c r="DU2" s="1092"/>
      <c r="DV2" s="1092"/>
      <c r="DW2" s="1092"/>
      <c r="DX2" s="1092"/>
      <c r="DY2" s="1092"/>
      <c r="DZ2" s="1093"/>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1059" t="s">
        <v>356</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357</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2">
      <c r="A5" s="995" t="s">
        <v>358</v>
      </c>
      <c r="B5" s="996"/>
      <c r="C5" s="996"/>
      <c r="D5" s="996"/>
      <c r="E5" s="996"/>
      <c r="F5" s="996"/>
      <c r="G5" s="996"/>
      <c r="H5" s="996"/>
      <c r="I5" s="996"/>
      <c r="J5" s="996"/>
      <c r="K5" s="996"/>
      <c r="L5" s="996"/>
      <c r="M5" s="996"/>
      <c r="N5" s="996"/>
      <c r="O5" s="996"/>
      <c r="P5" s="997"/>
      <c r="Q5" s="1001" t="s">
        <v>359</v>
      </c>
      <c r="R5" s="1002"/>
      <c r="S5" s="1002"/>
      <c r="T5" s="1002"/>
      <c r="U5" s="1003"/>
      <c r="V5" s="1001" t="s">
        <v>360</v>
      </c>
      <c r="W5" s="1002"/>
      <c r="X5" s="1002"/>
      <c r="Y5" s="1002"/>
      <c r="Z5" s="1003"/>
      <c r="AA5" s="1001" t="s">
        <v>361</v>
      </c>
      <c r="AB5" s="1002"/>
      <c r="AC5" s="1002"/>
      <c r="AD5" s="1002"/>
      <c r="AE5" s="1002"/>
      <c r="AF5" s="1094" t="s">
        <v>362</v>
      </c>
      <c r="AG5" s="1002"/>
      <c r="AH5" s="1002"/>
      <c r="AI5" s="1002"/>
      <c r="AJ5" s="1015"/>
      <c r="AK5" s="1002" t="s">
        <v>363</v>
      </c>
      <c r="AL5" s="1002"/>
      <c r="AM5" s="1002"/>
      <c r="AN5" s="1002"/>
      <c r="AO5" s="1003"/>
      <c r="AP5" s="1001" t="s">
        <v>364</v>
      </c>
      <c r="AQ5" s="1002"/>
      <c r="AR5" s="1002"/>
      <c r="AS5" s="1002"/>
      <c r="AT5" s="1003"/>
      <c r="AU5" s="1001" t="s">
        <v>365</v>
      </c>
      <c r="AV5" s="1002"/>
      <c r="AW5" s="1002"/>
      <c r="AX5" s="1002"/>
      <c r="AY5" s="1015"/>
      <c r="AZ5" s="220"/>
      <c r="BA5" s="220"/>
      <c r="BB5" s="220"/>
      <c r="BC5" s="220"/>
      <c r="BD5" s="220"/>
      <c r="BE5" s="221"/>
      <c r="BF5" s="221"/>
      <c r="BG5" s="221"/>
      <c r="BH5" s="221"/>
      <c r="BI5" s="221"/>
      <c r="BJ5" s="221"/>
      <c r="BK5" s="221"/>
      <c r="BL5" s="221"/>
      <c r="BM5" s="221"/>
      <c r="BN5" s="221"/>
      <c r="BO5" s="221"/>
      <c r="BP5" s="221"/>
      <c r="BQ5" s="995" t="s">
        <v>366</v>
      </c>
      <c r="BR5" s="996"/>
      <c r="BS5" s="996"/>
      <c r="BT5" s="996"/>
      <c r="BU5" s="996"/>
      <c r="BV5" s="996"/>
      <c r="BW5" s="996"/>
      <c r="BX5" s="996"/>
      <c r="BY5" s="996"/>
      <c r="BZ5" s="996"/>
      <c r="CA5" s="996"/>
      <c r="CB5" s="996"/>
      <c r="CC5" s="996"/>
      <c r="CD5" s="996"/>
      <c r="CE5" s="996"/>
      <c r="CF5" s="996"/>
      <c r="CG5" s="997"/>
      <c r="CH5" s="1001" t="s">
        <v>367</v>
      </c>
      <c r="CI5" s="1002"/>
      <c r="CJ5" s="1002"/>
      <c r="CK5" s="1002"/>
      <c r="CL5" s="1003"/>
      <c r="CM5" s="1001" t="s">
        <v>368</v>
      </c>
      <c r="CN5" s="1002"/>
      <c r="CO5" s="1002"/>
      <c r="CP5" s="1002"/>
      <c r="CQ5" s="1003"/>
      <c r="CR5" s="1001" t="s">
        <v>369</v>
      </c>
      <c r="CS5" s="1002"/>
      <c r="CT5" s="1002"/>
      <c r="CU5" s="1002"/>
      <c r="CV5" s="1003"/>
      <c r="CW5" s="1001" t="s">
        <v>370</v>
      </c>
      <c r="CX5" s="1002"/>
      <c r="CY5" s="1002"/>
      <c r="CZ5" s="1002"/>
      <c r="DA5" s="1003"/>
      <c r="DB5" s="1001" t="s">
        <v>371</v>
      </c>
      <c r="DC5" s="1002"/>
      <c r="DD5" s="1002"/>
      <c r="DE5" s="1002"/>
      <c r="DF5" s="1003"/>
      <c r="DG5" s="1084" t="s">
        <v>372</v>
      </c>
      <c r="DH5" s="1085"/>
      <c r="DI5" s="1085"/>
      <c r="DJ5" s="1085"/>
      <c r="DK5" s="1086"/>
      <c r="DL5" s="1084" t="s">
        <v>373</v>
      </c>
      <c r="DM5" s="1085"/>
      <c r="DN5" s="1085"/>
      <c r="DO5" s="1085"/>
      <c r="DP5" s="1086"/>
      <c r="DQ5" s="1001" t="s">
        <v>374</v>
      </c>
      <c r="DR5" s="1002"/>
      <c r="DS5" s="1002"/>
      <c r="DT5" s="1002"/>
      <c r="DU5" s="1003"/>
      <c r="DV5" s="1001" t="s">
        <v>365</v>
      </c>
      <c r="DW5" s="1002"/>
      <c r="DX5" s="1002"/>
      <c r="DY5" s="1002"/>
      <c r="DZ5" s="1015"/>
      <c r="EA5" s="222"/>
    </row>
    <row r="6" spans="1:131" s="223"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x14ac:dyDescent="0.2">
      <c r="A7" s="224">
        <v>1</v>
      </c>
      <c r="B7" s="1047" t="s">
        <v>375</v>
      </c>
      <c r="C7" s="1048"/>
      <c r="D7" s="1048"/>
      <c r="E7" s="1048"/>
      <c r="F7" s="1048"/>
      <c r="G7" s="1048"/>
      <c r="H7" s="1048"/>
      <c r="I7" s="1048"/>
      <c r="J7" s="1048"/>
      <c r="K7" s="1048"/>
      <c r="L7" s="1048"/>
      <c r="M7" s="1048"/>
      <c r="N7" s="1048"/>
      <c r="O7" s="1048"/>
      <c r="P7" s="1049"/>
      <c r="Q7" s="1102">
        <v>38007</v>
      </c>
      <c r="R7" s="1103"/>
      <c r="S7" s="1103"/>
      <c r="T7" s="1103"/>
      <c r="U7" s="1103"/>
      <c r="V7" s="1103">
        <v>37108</v>
      </c>
      <c r="W7" s="1103"/>
      <c r="X7" s="1103"/>
      <c r="Y7" s="1103"/>
      <c r="Z7" s="1103"/>
      <c r="AA7" s="1103">
        <v>899</v>
      </c>
      <c r="AB7" s="1103"/>
      <c r="AC7" s="1103"/>
      <c r="AD7" s="1103"/>
      <c r="AE7" s="1104"/>
      <c r="AF7" s="1105">
        <v>631</v>
      </c>
      <c r="AG7" s="1106"/>
      <c r="AH7" s="1106"/>
      <c r="AI7" s="1106"/>
      <c r="AJ7" s="1107"/>
      <c r="AK7" s="1108">
        <v>1389</v>
      </c>
      <c r="AL7" s="1109"/>
      <c r="AM7" s="1109"/>
      <c r="AN7" s="1109"/>
      <c r="AO7" s="1109"/>
      <c r="AP7" s="1109">
        <v>34970</v>
      </c>
      <c r="AQ7" s="1109"/>
      <c r="AR7" s="1109"/>
      <c r="AS7" s="1109"/>
      <c r="AT7" s="1109"/>
      <c r="AU7" s="1110"/>
      <c r="AV7" s="1110"/>
      <c r="AW7" s="1110"/>
      <c r="AX7" s="1110"/>
      <c r="AY7" s="1111"/>
      <c r="AZ7" s="220"/>
      <c r="BA7" s="220"/>
      <c r="BB7" s="220"/>
      <c r="BC7" s="220"/>
      <c r="BD7" s="220"/>
      <c r="BE7" s="221"/>
      <c r="BF7" s="221"/>
      <c r="BG7" s="221"/>
      <c r="BH7" s="221"/>
      <c r="BI7" s="221"/>
      <c r="BJ7" s="221"/>
      <c r="BK7" s="221"/>
      <c r="BL7" s="221"/>
      <c r="BM7" s="221"/>
      <c r="BN7" s="221"/>
      <c r="BO7" s="221"/>
      <c r="BP7" s="221"/>
      <c r="BQ7" s="224">
        <v>1</v>
      </c>
      <c r="BR7" s="225"/>
      <c r="BS7" s="1099" t="s">
        <v>560</v>
      </c>
      <c r="BT7" s="1100"/>
      <c r="BU7" s="1100"/>
      <c r="BV7" s="1100"/>
      <c r="BW7" s="1100"/>
      <c r="BX7" s="1100"/>
      <c r="BY7" s="1100"/>
      <c r="BZ7" s="1100"/>
      <c r="CA7" s="1100"/>
      <c r="CB7" s="1100"/>
      <c r="CC7" s="1100"/>
      <c r="CD7" s="1100"/>
      <c r="CE7" s="1100"/>
      <c r="CF7" s="1100"/>
      <c r="CG7" s="1112"/>
      <c r="CH7" s="1096">
        <v>1</v>
      </c>
      <c r="CI7" s="1097"/>
      <c r="CJ7" s="1097"/>
      <c r="CK7" s="1097"/>
      <c r="CL7" s="1098"/>
      <c r="CM7" s="1096">
        <v>1494</v>
      </c>
      <c r="CN7" s="1097"/>
      <c r="CO7" s="1097"/>
      <c r="CP7" s="1097"/>
      <c r="CQ7" s="1098"/>
      <c r="CR7" s="1096">
        <v>10</v>
      </c>
      <c r="CS7" s="1097"/>
      <c r="CT7" s="1097"/>
      <c r="CU7" s="1097"/>
      <c r="CV7" s="1098"/>
      <c r="CW7" s="1096" t="s">
        <v>492</v>
      </c>
      <c r="CX7" s="1097"/>
      <c r="CY7" s="1097"/>
      <c r="CZ7" s="1097"/>
      <c r="DA7" s="1098"/>
      <c r="DB7" s="1096" t="s">
        <v>492</v>
      </c>
      <c r="DC7" s="1097"/>
      <c r="DD7" s="1097"/>
      <c r="DE7" s="1097"/>
      <c r="DF7" s="1098"/>
      <c r="DG7" s="1096">
        <v>2965</v>
      </c>
      <c r="DH7" s="1097"/>
      <c r="DI7" s="1097"/>
      <c r="DJ7" s="1097"/>
      <c r="DK7" s="1098"/>
      <c r="DL7" s="1096" t="s">
        <v>492</v>
      </c>
      <c r="DM7" s="1097"/>
      <c r="DN7" s="1097"/>
      <c r="DO7" s="1097"/>
      <c r="DP7" s="1098"/>
      <c r="DQ7" s="1096">
        <v>842</v>
      </c>
      <c r="DR7" s="1097"/>
      <c r="DS7" s="1097"/>
      <c r="DT7" s="1097"/>
      <c r="DU7" s="1098"/>
      <c r="DV7" s="1099"/>
      <c r="DW7" s="1100"/>
      <c r="DX7" s="1100"/>
      <c r="DY7" s="1100"/>
      <c r="DZ7" s="1101"/>
      <c r="EA7" s="222"/>
    </row>
    <row r="8" spans="1:131" s="223" customFormat="1" ht="26.25" customHeight="1" x14ac:dyDescent="0.2">
      <c r="A8" s="226">
        <v>2</v>
      </c>
      <c r="B8" s="1030" t="s">
        <v>376</v>
      </c>
      <c r="C8" s="1031"/>
      <c r="D8" s="1031"/>
      <c r="E8" s="1031"/>
      <c r="F8" s="1031"/>
      <c r="G8" s="1031"/>
      <c r="H8" s="1031"/>
      <c r="I8" s="1031"/>
      <c r="J8" s="1031"/>
      <c r="K8" s="1031"/>
      <c r="L8" s="1031"/>
      <c r="M8" s="1031"/>
      <c r="N8" s="1031"/>
      <c r="O8" s="1031"/>
      <c r="P8" s="1032"/>
      <c r="Q8" s="1038">
        <v>68</v>
      </c>
      <c r="R8" s="1039"/>
      <c r="S8" s="1039"/>
      <c r="T8" s="1039"/>
      <c r="U8" s="1039"/>
      <c r="V8" s="1039">
        <v>63</v>
      </c>
      <c r="W8" s="1039"/>
      <c r="X8" s="1039"/>
      <c r="Y8" s="1039"/>
      <c r="Z8" s="1039"/>
      <c r="AA8" s="1039">
        <v>5</v>
      </c>
      <c r="AB8" s="1039"/>
      <c r="AC8" s="1039"/>
      <c r="AD8" s="1039"/>
      <c r="AE8" s="1040"/>
      <c r="AF8" s="1035">
        <v>5</v>
      </c>
      <c r="AG8" s="1036"/>
      <c r="AH8" s="1036"/>
      <c r="AI8" s="1036"/>
      <c r="AJ8" s="1037"/>
      <c r="AK8" s="1080" t="s">
        <v>554</v>
      </c>
      <c r="AL8" s="1081"/>
      <c r="AM8" s="1081"/>
      <c r="AN8" s="1081"/>
      <c r="AO8" s="1081"/>
      <c r="AP8" s="1081" t="s">
        <v>554</v>
      </c>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t="s">
        <v>561</v>
      </c>
      <c r="BT8" s="993"/>
      <c r="BU8" s="993"/>
      <c r="BV8" s="993"/>
      <c r="BW8" s="993"/>
      <c r="BX8" s="993"/>
      <c r="BY8" s="993"/>
      <c r="BZ8" s="993"/>
      <c r="CA8" s="993"/>
      <c r="CB8" s="993"/>
      <c r="CC8" s="993"/>
      <c r="CD8" s="993"/>
      <c r="CE8" s="993"/>
      <c r="CF8" s="993"/>
      <c r="CG8" s="1014"/>
      <c r="CH8" s="989">
        <v>6</v>
      </c>
      <c r="CI8" s="990"/>
      <c r="CJ8" s="990"/>
      <c r="CK8" s="990"/>
      <c r="CL8" s="991"/>
      <c r="CM8" s="989">
        <v>76</v>
      </c>
      <c r="CN8" s="990"/>
      <c r="CO8" s="990"/>
      <c r="CP8" s="990"/>
      <c r="CQ8" s="991"/>
      <c r="CR8" s="989">
        <v>30</v>
      </c>
      <c r="CS8" s="990"/>
      <c r="CT8" s="990"/>
      <c r="CU8" s="990"/>
      <c r="CV8" s="991"/>
      <c r="CW8" s="989" t="s">
        <v>492</v>
      </c>
      <c r="CX8" s="990"/>
      <c r="CY8" s="990"/>
      <c r="CZ8" s="990"/>
      <c r="DA8" s="991"/>
      <c r="DB8" s="989" t="s">
        <v>492</v>
      </c>
      <c r="DC8" s="990"/>
      <c r="DD8" s="990"/>
      <c r="DE8" s="990"/>
      <c r="DF8" s="991"/>
      <c r="DG8" s="989" t="s">
        <v>492</v>
      </c>
      <c r="DH8" s="990"/>
      <c r="DI8" s="990"/>
      <c r="DJ8" s="990"/>
      <c r="DK8" s="991"/>
      <c r="DL8" s="989" t="s">
        <v>492</v>
      </c>
      <c r="DM8" s="990"/>
      <c r="DN8" s="990"/>
      <c r="DO8" s="990"/>
      <c r="DP8" s="991"/>
      <c r="DQ8" s="989" t="s">
        <v>492</v>
      </c>
      <c r="DR8" s="990"/>
      <c r="DS8" s="990"/>
      <c r="DT8" s="990"/>
      <c r="DU8" s="991"/>
      <c r="DV8" s="992"/>
      <c r="DW8" s="993"/>
      <c r="DX8" s="993"/>
      <c r="DY8" s="993"/>
      <c r="DZ8" s="994"/>
      <c r="EA8" s="222"/>
    </row>
    <row r="9" spans="1:131" s="223" customFormat="1" ht="26.25" customHeight="1" x14ac:dyDescent="0.2">
      <c r="A9" s="226">
        <v>3</v>
      </c>
      <c r="B9" s="1030" t="s">
        <v>377</v>
      </c>
      <c r="C9" s="1031"/>
      <c r="D9" s="1031"/>
      <c r="E9" s="1031"/>
      <c r="F9" s="1031"/>
      <c r="G9" s="1031"/>
      <c r="H9" s="1031"/>
      <c r="I9" s="1031"/>
      <c r="J9" s="1031"/>
      <c r="K9" s="1031"/>
      <c r="L9" s="1031"/>
      <c r="M9" s="1031"/>
      <c r="N9" s="1031"/>
      <c r="O9" s="1031"/>
      <c r="P9" s="1032"/>
      <c r="Q9" s="1038">
        <v>22</v>
      </c>
      <c r="R9" s="1039"/>
      <c r="S9" s="1039"/>
      <c r="T9" s="1039"/>
      <c r="U9" s="1039"/>
      <c r="V9" s="1039">
        <v>19</v>
      </c>
      <c r="W9" s="1039"/>
      <c r="X9" s="1039"/>
      <c r="Y9" s="1039"/>
      <c r="Z9" s="1039"/>
      <c r="AA9" s="1039">
        <v>3</v>
      </c>
      <c r="AB9" s="1039"/>
      <c r="AC9" s="1039"/>
      <c r="AD9" s="1039"/>
      <c r="AE9" s="1040"/>
      <c r="AF9" s="1035">
        <v>3</v>
      </c>
      <c r="AG9" s="1036"/>
      <c r="AH9" s="1036"/>
      <c r="AI9" s="1036"/>
      <c r="AJ9" s="1037"/>
      <c r="AK9" s="1080" t="s">
        <v>554</v>
      </c>
      <c r="AL9" s="1081"/>
      <c r="AM9" s="1081"/>
      <c r="AN9" s="1081"/>
      <c r="AO9" s="1081"/>
      <c r="AP9" s="1081" t="s">
        <v>554</v>
      </c>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t="s">
        <v>562</v>
      </c>
      <c r="BT9" s="993"/>
      <c r="BU9" s="993"/>
      <c r="BV9" s="993"/>
      <c r="BW9" s="993"/>
      <c r="BX9" s="993"/>
      <c r="BY9" s="993"/>
      <c r="BZ9" s="993"/>
      <c r="CA9" s="993"/>
      <c r="CB9" s="993"/>
      <c r="CC9" s="993"/>
      <c r="CD9" s="993"/>
      <c r="CE9" s="993"/>
      <c r="CF9" s="993"/>
      <c r="CG9" s="1014"/>
      <c r="CH9" s="989">
        <v>0</v>
      </c>
      <c r="CI9" s="990"/>
      <c r="CJ9" s="990"/>
      <c r="CK9" s="990"/>
      <c r="CL9" s="991"/>
      <c r="CM9" s="989">
        <v>394</v>
      </c>
      <c r="CN9" s="990"/>
      <c r="CO9" s="990"/>
      <c r="CP9" s="990"/>
      <c r="CQ9" s="991"/>
      <c r="CR9" s="989">
        <v>10</v>
      </c>
      <c r="CS9" s="990"/>
      <c r="CT9" s="990"/>
      <c r="CU9" s="990"/>
      <c r="CV9" s="991"/>
      <c r="CW9" s="989" t="s">
        <v>492</v>
      </c>
      <c r="CX9" s="990"/>
      <c r="CY9" s="990"/>
      <c r="CZ9" s="990"/>
      <c r="DA9" s="991"/>
      <c r="DB9" s="989" t="s">
        <v>492</v>
      </c>
      <c r="DC9" s="990"/>
      <c r="DD9" s="990"/>
      <c r="DE9" s="990"/>
      <c r="DF9" s="991"/>
      <c r="DG9" s="989" t="s">
        <v>492</v>
      </c>
      <c r="DH9" s="990"/>
      <c r="DI9" s="990"/>
      <c r="DJ9" s="990"/>
      <c r="DK9" s="991"/>
      <c r="DL9" s="989" t="s">
        <v>492</v>
      </c>
      <c r="DM9" s="990"/>
      <c r="DN9" s="990"/>
      <c r="DO9" s="990"/>
      <c r="DP9" s="991"/>
      <c r="DQ9" s="989" t="s">
        <v>492</v>
      </c>
      <c r="DR9" s="990"/>
      <c r="DS9" s="990"/>
      <c r="DT9" s="990"/>
      <c r="DU9" s="991"/>
      <c r="DV9" s="992"/>
      <c r="DW9" s="993"/>
      <c r="DX9" s="993"/>
      <c r="DY9" s="993"/>
      <c r="DZ9" s="994"/>
      <c r="EA9" s="222"/>
    </row>
    <row r="10" spans="1:131" s="223" customFormat="1" ht="26.25" customHeight="1" x14ac:dyDescent="0.2">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t="s">
        <v>563</v>
      </c>
      <c r="BT10" s="993"/>
      <c r="BU10" s="993"/>
      <c r="BV10" s="993"/>
      <c r="BW10" s="993"/>
      <c r="BX10" s="993"/>
      <c r="BY10" s="993"/>
      <c r="BZ10" s="993"/>
      <c r="CA10" s="993"/>
      <c r="CB10" s="993"/>
      <c r="CC10" s="993"/>
      <c r="CD10" s="993"/>
      <c r="CE10" s="993"/>
      <c r="CF10" s="993"/>
      <c r="CG10" s="1014"/>
      <c r="CH10" s="989">
        <v>2</v>
      </c>
      <c r="CI10" s="990"/>
      <c r="CJ10" s="990"/>
      <c r="CK10" s="990"/>
      <c r="CL10" s="991"/>
      <c r="CM10" s="989">
        <v>80</v>
      </c>
      <c r="CN10" s="990"/>
      <c r="CO10" s="990"/>
      <c r="CP10" s="990"/>
      <c r="CQ10" s="991"/>
      <c r="CR10" s="989">
        <v>16</v>
      </c>
      <c r="CS10" s="990"/>
      <c r="CT10" s="990"/>
      <c r="CU10" s="990"/>
      <c r="CV10" s="991"/>
      <c r="CW10" s="989">
        <v>4</v>
      </c>
      <c r="CX10" s="990"/>
      <c r="CY10" s="990"/>
      <c r="CZ10" s="990"/>
      <c r="DA10" s="991"/>
      <c r="DB10" s="989" t="s">
        <v>492</v>
      </c>
      <c r="DC10" s="990"/>
      <c r="DD10" s="990"/>
      <c r="DE10" s="990"/>
      <c r="DF10" s="991"/>
      <c r="DG10" s="989" t="s">
        <v>492</v>
      </c>
      <c r="DH10" s="990"/>
      <c r="DI10" s="990"/>
      <c r="DJ10" s="990"/>
      <c r="DK10" s="991"/>
      <c r="DL10" s="989" t="s">
        <v>492</v>
      </c>
      <c r="DM10" s="990"/>
      <c r="DN10" s="990"/>
      <c r="DO10" s="990"/>
      <c r="DP10" s="991"/>
      <c r="DQ10" s="989" t="s">
        <v>492</v>
      </c>
      <c r="DR10" s="990"/>
      <c r="DS10" s="990"/>
      <c r="DT10" s="990"/>
      <c r="DU10" s="991"/>
      <c r="DV10" s="992"/>
      <c r="DW10" s="993"/>
      <c r="DX10" s="993"/>
      <c r="DY10" s="993"/>
      <c r="DZ10" s="994"/>
      <c r="EA10" s="222"/>
    </row>
    <row r="11" spans="1:131" s="223" customFormat="1" ht="26.25" customHeight="1" x14ac:dyDescent="0.2">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x14ac:dyDescent="0.2">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x14ac:dyDescent="0.2">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2">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2">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2">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2">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2">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2">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2">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5">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2">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378</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5">
      <c r="A23" s="228" t="s">
        <v>379</v>
      </c>
      <c r="B23" s="937" t="s">
        <v>380</v>
      </c>
      <c r="C23" s="938"/>
      <c r="D23" s="938"/>
      <c r="E23" s="938"/>
      <c r="F23" s="938"/>
      <c r="G23" s="938"/>
      <c r="H23" s="938"/>
      <c r="I23" s="938"/>
      <c r="J23" s="938"/>
      <c r="K23" s="938"/>
      <c r="L23" s="938"/>
      <c r="M23" s="938"/>
      <c r="N23" s="938"/>
      <c r="O23" s="938"/>
      <c r="P23" s="948"/>
      <c r="Q23" s="1067">
        <v>38153</v>
      </c>
      <c r="R23" s="1061"/>
      <c r="S23" s="1061"/>
      <c r="T23" s="1061"/>
      <c r="U23" s="1061"/>
      <c r="V23" s="1061">
        <v>37246</v>
      </c>
      <c r="W23" s="1061"/>
      <c r="X23" s="1061"/>
      <c r="Y23" s="1061"/>
      <c r="Z23" s="1061"/>
      <c r="AA23" s="1061">
        <v>907</v>
      </c>
      <c r="AB23" s="1061"/>
      <c r="AC23" s="1061"/>
      <c r="AD23" s="1061"/>
      <c r="AE23" s="1068"/>
      <c r="AF23" s="1069">
        <v>639</v>
      </c>
      <c r="AG23" s="1061"/>
      <c r="AH23" s="1061"/>
      <c r="AI23" s="1061"/>
      <c r="AJ23" s="1070"/>
      <c r="AK23" s="1071"/>
      <c r="AL23" s="1072"/>
      <c r="AM23" s="1072"/>
      <c r="AN23" s="1072"/>
      <c r="AO23" s="1072"/>
      <c r="AP23" s="1061">
        <f>AP7</f>
        <v>34970</v>
      </c>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2">
      <c r="A24" s="1060" t="s">
        <v>381</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5">
      <c r="A25" s="1059" t="s">
        <v>382</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2">
      <c r="A26" s="995" t="s">
        <v>358</v>
      </c>
      <c r="B26" s="996"/>
      <c r="C26" s="996"/>
      <c r="D26" s="996"/>
      <c r="E26" s="996"/>
      <c r="F26" s="996"/>
      <c r="G26" s="996"/>
      <c r="H26" s="996"/>
      <c r="I26" s="996"/>
      <c r="J26" s="996"/>
      <c r="K26" s="996"/>
      <c r="L26" s="996"/>
      <c r="M26" s="996"/>
      <c r="N26" s="996"/>
      <c r="O26" s="996"/>
      <c r="P26" s="997"/>
      <c r="Q26" s="1001" t="s">
        <v>383</v>
      </c>
      <c r="R26" s="1002"/>
      <c r="S26" s="1002"/>
      <c r="T26" s="1002"/>
      <c r="U26" s="1003"/>
      <c r="V26" s="1001" t="s">
        <v>384</v>
      </c>
      <c r="W26" s="1002"/>
      <c r="X26" s="1002"/>
      <c r="Y26" s="1002"/>
      <c r="Z26" s="1003"/>
      <c r="AA26" s="1001" t="s">
        <v>385</v>
      </c>
      <c r="AB26" s="1002"/>
      <c r="AC26" s="1002"/>
      <c r="AD26" s="1002"/>
      <c r="AE26" s="1002"/>
      <c r="AF26" s="1055" t="s">
        <v>386</v>
      </c>
      <c r="AG26" s="1008"/>
      <c r="AH26" s="1008"/>
      <c r="AI26" s="1008"/>
      <c r="AJ26" s="1056"/>
      <c r="AK26" s="1002" t="s">
        <v>387</v>
      </c>
      <c r="AL26" s="1002"/>
      <c r="AM26" s="1002"/>
      <c r="AN26" s="1002"/>
      <c r="AO26" s="1003"/>
      <c r="AP26" s="1001" t="s">
        <v>388</v>
      </c>
      <c r="AQ26" s="1002"/>
      <c r="AR26" s="1002"/>
      <c r="AS26" s="1002"/>
      <c r="AT26" s="1003"/>
      <c r="AU26" s="1001" t="s">
        <v>389</v>
      </c>
      <c r="AV26" s="1002"/>
      <c r="AW26" s="1002"/>
      <c r="AX26" s="1002"/>
      <c r="AY26" s="1003"/>
      <c r="AZ26" s="1001" t="s">
        <v>390</v>
      </c>
      <c r="BA26" s="1002"/>
      <c r="BB26" s="1002"/>
      <c r="BC26" s="1002"/>
      <c r="BD26" s="1003"/>
      <c r="BE26" s="1001" t="s">
        <v>365</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2">
      <c r="A28" s="230">
        <v>1</v>
      </c>
      <c r="B28" s="1047" t="s">
        <v>391</v>
      </c>
      <c r="C28" s="1048"/>
      <c r="D28" s="1048"/>
      <c r="E28" s="1048"/>
      <c r="F28" s="1048"/>
      <c r="G28" s="1048"/>
      <c r="H28" s="1048"/>
      <c r="I28" s="1048"/>
      <c r="J28" s="1048"/>
      <c r="K28" s="1048"/>
      <c r="L28" s="1048"/>
      <c r="M28" s="1048"/>
      <c r="N28" s="1048"/>
      <c r="O28" s="1048"/>
      <c r="P28" s="1049"/>
      <c r="Q28" s="1050">
        <v>6680</v>
      </c>
      <c r="R28" s="1051"/>
      <c r="S28" s="1051"/>
      <c r="T28" s="1051"/>
      <c r="U28" s="1051"/>
      <c r="V28" s="1051">
        <v>6642</v>
      </c>
      <c r="W28" s="1051"/>
      <c r="X28" s="1051"/>
      <c r="Y28" s="1051"/>
      <c r="Z28" s="1051"/>
      <c r="AA28" s="1051">
        <v>38</v>
      </c>
      <c r="AB28" s="1051"/>
      <c r="AC28" s="1051"/>
      <c r="AD28" s="1051"/>
      <c r="AE28" s="1052"/>
      <c r="AF28" s="1053">
        <v>38</v>
      </c>
      <c r="AG28" s="1051"/>
      <c r="AH28" s="1051"/>
      <c r="AI28" s="1051"/>
      <c r="AJ28" s="1054"/>
      <c r="AK28" s="1042">
        <v>509</v>
      </c>
      <c r="AL28" s="1043"/>
      <c r="AM28" s="1043"/>
      <c r="AN28" s="1043"/>
      <c r="AO28" s="1043"/>
      <c r="AP28" s="1043" t="s">
        <v>554</v>
      </c>
      <c r="AQ28" s="1043"/>
      <c r="AR28" s="1043"/>
      <c r="AS28" s="1043"/>
      <c r="AT28" s="1043"/>
      <c r="AU28" s="1043" t="s">
        <v>554</v>
      </c>
      <c r="AV28" s="1043"/>
      <c r="AW28" s="1043"/>
      <c r="AX28" s="1043"/>
      <c r="AY28" s="1043"/>
      <c r="AZ28" s="1044" t="s">
        <v>554</v>
      </c>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2">
      <c r="A29" s="230">
        <v>2</v>
      </c>
      <c r="B29" s="1030" t="s">
        <v>392</v>
      </c>
      <c r="C29" s="1031"/>
      <c r="D29" s="1031"/>
      <c r="E29" s="1031"/>
      <c r="F29" s="1031"/>
      <c r="G29" s="1031"/>
      <c r="H29" s="1031"/>
      <c r="I29" s="1031"/>
      <c r="J29" s="1031"/>
      <c r="K29" s="1031"/>
      <c r="L29" s="1031"/>
      <c r="M29" s="1031"/>
      <c r="N29" s="1031"/>
      <c r="O29" s="1031"/>
      <c r="P29" s="1032"/>
      <c r="Q29" s="1038">
        <v>6018</v>
      </c>
      <c r="R29" s="1039"/>
      <c r="S29" s="1039"/>
      <c r="T29" s="1039"/>
      <c r="U29" s="1039"/>
      <c r="V29" s="1039">
        <v>5924</v>
      </c>
      <c r="W29" s="1039"/>
      <c r="X29" s="1039"/>
      <c r="Y29" s="1039"/>
      <c r="Z29" s="1039"/>
      <c r="AA29" s="1039">
        <v>94</v>
      </c>
      <c r="AB29" s="1039"/>
      <c r="AC29" s="1039"/>
      <c r="AD29" s="1039"/>
      <c r="AE29" s="1040"/>
      <c r="AF29" s="1035">
        <v>94</v>
      </c>
      <c r="AG29" s="1036"/>
      <c r="AH29" s="1036"/>
      <c r="AI29" s="1036"/>
      <c r="AJ29" s="1037"/>
      <c r="AK29" s="980">
        <v>902</v>
      </c>
      <c r="AL29" s="971"/>
      <c r="AM29" s="971"/>
      <c r="AN29" s="971"/>
      <c r="AO29" s="971"/>
      <c r="AP29" s="971" t="s">
        <v>554</v>
      </c>
      <c r="AQ29" s="971"/>
      <c r="AR29" s="971"/>
      <c r="AS29" s="971"/>
      <c r="AT29" s="971"/>
      <c r="AU29" s="971" t="s">
        <v>554</v>
      </c>
      <c r="AV29" s="971"/>
      <c r="AW29" s="971"/>
      <c r="AX29" s="971"/>
      <c r="AY29" s="971"/>
      <c r="AZ29" s="1041" t="s">
        <v>554</v>
      </c>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2">
      <c r="A30" s="230">
        <v>3</v>
      </c>
      <c r="B30" s="1030" t="s">
        <v>393</v>
      </c>
      <c r="C30" s="1031"/>
      <c r="D30" s="1031"/>
      <c r="E30" s="1031"/>
      <c r="F30" s="1031"/>
      <c r="G30" s="1031"/>
      <c r="H30" s="1031"/>
      <c r="I30" s="1031"/>
      <c r="J30" s="1031"/>
      <c r="K30" s="1031"/>
      <c r="L30" s="1031"/>
      <c r="M30" s="1031"/>
      <c r="N30" s="1031"/>
      <c r="O30" s="1031"/>
      <c r="P30" s="1032"/>
      <c r="Q30" s="1038">
        <v>28</v>
      </c>
      <c r="R30" s="1039"/>
      <c r="S30" s="1039"/>
      <c r="T30" s="1039"/>
      <c r="U30" s="1039"/>
      <c r="V30" s="1039">
        <v>28</v>
      </c>
      <c r="W30" s="1039"/>
      <c r="X30" s="1039"/>
      <c r="Y30" s="1039"/>
      <c r="Z30" s="1039"/>
      <c r="AA30" s="1039" t="s">
        <v>553</v>
      </c>
      <c r="AB30" s="1039"/>
      <c r="AC30" s="1039"/>
      <c r="AD30" s="1039"/>
      <c r="AE30" s="1040"/>
      <c r="AF30" s="1035" t="s">
        <v>122</v>
      </c>
      <c r="AG30" s="1036"/>
      <c r="AH30" s="1036"/>
      <c r="AI30" s="1036"/>
      <c r="AJ30" s="1037"/>
      <c r="AK30" s="980">
        <v>6</v>
      </c>
      <c r="AL30" s="971"/>
      <c r="AM30" s="971"/>
      <c r="AN30" s="971"/>
      <c r="AO30" s="971"/>
      <c r="AP30" s="971" t="s">
        <v>554</v>
      </c>
      <c r="AQ30" s="971"/>
      <c r="AR30" s="971"/>
      <c r="AS30" s="971"/>
      <c r="AT30" s="971"/>
      <c r="AU30" s="971" t="s">
        <v>554</v>
      </c>
      <c r="AV30" s="971"/>
      <c r="AW30" s="971"/>
      <c r="AX30" s="971"/>
      <c r="AY30" s="971"/>
      <c r="AZ30" s="1041" t="s">
        <v>554</v>
      </c>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2">
      <c r="A31" s="230">
        <v>4</v>
      </c>
      <c r="B31" s="1030" t="s">
        <v>394</v>
      </c>
      <c r="C31" s="1031"/>
      <c r="D31" s="1031"/>
      <c r="E31" s="1031"/>
      <c r="F31" s="1031"/>
      <c r="G31" s="1031"/>
      <c r="H31" s="1031"/>
      <c r="I31" s="1031"/>
      <c r="J31" s="1031"/>
      <c r="K31" s="1031"/>
      <c r="L31" s="1031"/>
      <c r="M31" s="1031"/>
      <c r="N31" s="1031"/>
      <c r="O31" s="1031"/>
      <c r="P31" s="1032"/>
      <c r="Q31" s="1038">
        <v>1217</v>
      </c>
      <c r="R31" s="1039"/>
      <c r="S31" s="1039"/>
      <c r="T31" s="1039"/>
      <c r="U31" s="1039"/>
      <c r="V31" s="1039">
        <v>1215</v>
      </c>
      <c r="W31" s="1039"/>
      <c r="X31" s="1039"/>
      <c r="Y31" s="1039"/>
      <c r="Z31" s="1039"/>
      <c r="AA31" s="1039">
        <v>2</v>
      </c>
      <c r="AB31" s="1039"/>
      <c r="AC31" s="1039"/>
      <c r="AD31" s="1039"/>
      <c r="AE31" s="1040"/>
      <c r="AF31" s="1035">
        <v>2</v>
      </c>
      <c r="AG31" s="1036"/>
      <c r="AH31" s="1036"/>
      <c r="AI31" s="1036"/>
      <c r="AJ31" s="1037"/>
      <c r="AK31" s="980">
        <v>195</v>
      </c>
      <c r="AL31" s="971"/>
      <c r="AM31" s="971"/>
      <c r="AN31" s="971"/>
      <c r="AO31" s="971"/>
      <c r="AP31" s="971" t="s">
        <v>554</v>
      </c>
      <c r="AQ31" s="971"/>
      <c r="AR31" s="971"/>
      <c r="AS31" s="971"/>
      <c r="AT31" s="971"/>
      <c r="AU31" s="971" t="s">
        <v>554</v>
      </c>
      <c r="AV31" s="971"/>
      <c r="AW31" s="971"/>
      <c r="AX31" s="971"/>
      <c r="AY31" s="971"/>
      <c r="AZ31" s="1041" t="s">
        <v>554</v>
      </c>
      <c r="BA31" s="1041"/>
      <c r="BB31" s="1041"/>
      <c r="BC31" s="1041"/>
      <c r="BD31" s="1041"/>
      <c r="BE31" s="972"/>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2">
      <c r="A32" s="230">
        <v>5</v>
      </c>
      <c r="B32" s="1030" t="s">
        <v>395</v>
      </c>
      <c r="C32" s="1031"/>
      <c r="D32" s="1031"/>
      <c r="E32" s="1031"/>
      <c r="F32" s="1031"/>
      <c r="G32" s="1031"/>
      <c r="H32" s="1031"/>
      <c r="I32" s="1031"/>
      <c r="J32" s="1031"/>
      <c r="K32" s="1031"/>
      <c r="L32" s="1031"/>
      <c r="M32" s="1031"/>
      <c r="N32" s="1031"/>
      <c r="O32" s="1031"/>
      <c r="P32" s="1032"/>
      <c r="Q32" s="1038">
        <v>2162</v>
      </c>
      <c r="R32" s="1039"/>
      <c r="S32" s="1039"/>
      <c r="T32" s="1039"/>
      <c r="U32" s="1039"/>
      <c r="V32" s="1039">
        <v>2149</v>
      </c>
      <c r="W32" s="1039"/>
      <c r="X32" s="1039"/>
      <c r="Y32" s="1039"/>
      <c r="Z32" s="1039"/>
      <c r="AA32" s="1039">
        <v>12</v>
      </c>
      <c r="AB32" s="1039"/>
      <c r="AC32" s="1039"/>
      <c r="AD32" s="1039"/>
      <c r="AE32" s="1040"/>
      <c r="AF32" s="1035">
        <v>496</v>
      </c>
      <c r="AG32" s="1036"/>
      <c r="AH32" s="1036"/>
      <c r="AI32" s="1036"/>
      <c r="AJ32" s="1037"/>
      <c r="AK32" s="980">
        <v>527</v>
      </c>
      <c r="AL32" s="971"/>
      <c r="AM32" s="971"/>
      <c r="AN32" s="971"/>
      <c r="AO32" s="971"/>
      <c r="AP32" s="971">
        <v>9885</v>
      </c>
      <c r="AQ32" s="971"/>
      <c r="AR32" s="971"/>
      <c r="AS32" s="971"/>
      <c r="AT32" s="971"/>
      <c r="AU32" s="971">
        <v>1423</v>
      </c>
      <c r="AV32" s="971"/>
      <c r="AW32" s="971"/>
      <c r="AX32" s="971"/>
      <c r="AY32" s="971"/>
      <c r="AZ32" s="1041" t="s">
        <v>554</v>
      </c>
      <c r="BA32" s="1041"/>
      <c r="BB32" s="1041"/>
      <c r="BC32" s="1041"/>
      <c r="BD32" s="1041"/>
      <c r="BE32" s="972" t="s">
        <v>396</v>
      </c>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2">
      <c r="A33" s="230">
        <v>6</v>
      </c>
      <c r="B33" s="1030" t="s">
        <v>397</v>
      </c>
      <c r="C33" s="1031"/>
      <c r="D33" s="1031"/>
      <c r="E33" s="1031"/>
      <c r="F33" s="1031"/>
      <c r="G33" s="1031"/>
      <c r="H33" s="1031"/>
      <c r="I33" s="1031"/>
      <c r="J33" s="1031"/>
      <c r="K33" s="1031"/>
      <c r="L33" s="1031"/>
      <c r="M33" s="1031"/>
      <c r="N33" s="1031"/>
      <c r="O33" s="1031"/>
      <c r="P33" s="1032"/>
      <c r="Q33" s="1038">
        <v>1438</v>
      </c>
      <c r="R33" s="1039"/>
      <c r="S33" s="1039"/>
      <c r="T33" s="1039"/>
      <c r="U33" s="1039"/>
      <c r="V33" s="1039">
        <v>1374</v>
      </c>
      <c r="W33" s="1039"/>
      <c r="X33" s="1039"/>
      <c r="Y33" s="1039"/>
      <c r="Z33" s="1039"/>
      <c r="AA33" s="1039">
        <v>63</v>
      </c>
      <c r="AB33" s="1039"/>
      <c r="AC33" s="1039"/>
      <c r="AD33" s="1039"/>
      <c r="AE33" s="1040"/>
      <c r="AF33" s="1035">
        <v>701</v>
      </c>
      <c r="AG33" s="1036"/>
      <c r="AH33" s="1036"/>
      <c r="AI33" s="1036"/>
      <c r="AJ33" s="1037"/>
      <c r="AK33" s="980">
        <v>64</v>
      </c>
      <c r="AL33" s="971"/>
      <c r="AM33" s="971"/>
      <c r="AN33" s="971"/>
      <c r="AO33" s="971"/>
      <c r="AP33" s="971">
        <v>3803</v>
      </c>
      <c r="AQ33" s="971"/>
      <c r="AR33" s="971"/>
      <c r="AS33" s="971"/>
      <c r="AT33" s="971"/>
      <c r="AU33" s="971">
        <v>30</v>
      </c>
      <c r="AV33" s="971"/>
      <c r="AW33" s="971"/>
      <c r="AX33" s="971"/>
      <c r="AY33" s="971"/>
      <c r="AZ33" s="1041" t="s">
        <v>554</v>
      </c>
      <c r="BA33" s="1041"/>
      <c r="BB33" s="1041"/>
      <c r="BC33" s="1041"/>
      <c r="BD33" s="1041"/>
      <c r="BE33" s="972" t="s">
        <v>396</v>
      </c>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2">
      <c r="A34" s="230">
        <v>7</v>
      </c>
      <c r="B34" s="1030" t="s">
        <v>398</v>
      </c>
      <c r="C34" s="1031"/>
      <c r="D34" s="1031"/>
      <c r="E34" s="1031"/>
      <c r="F34" s="1031"/>
      <c r="G34" s="1031"/>
      <c r="H34" s="1031"/>
      <c r="I34" s="1031"/>
      <c r="J34" s="1031"/>
      <c r="K34" s="1031"/>
      <c r="L34" s="1031"/>
      <c r="M34" s="1031"/>
      <c r="N34" s="1031"/>
      <c r="O34" s="1031"/>
      <c r="P34" s="1032"/>
      <c r="Q34" s="1038">
        <v>258</v>
      </c>
      <c r="R34" s="1039"/>
      <c r="S34" s="1039"/>
      <c r="T34" s="1039"/>
      <c r="U34" s="1039"/>
      <c r="V34" s="1039">
        <v>146</v>
      </c>
      <c r="W34" s="1039"/>
      <c r="X34" s="1039"/>
      <c r="Y34" s="1039"/>
      <c r="Z34" s="1039"/>
      <c r="AA34" s="1039">
        <v>112</v>
      </c>
      <c r="AB34" s="1039"/>
      <c r="AC34" s="1039"/>
      <c r="AD34" s="1039"/>
      <c r="AE34" s="1040"/>
      <c r="AF34" s="1035">
        <v>8</v>
      </c>
      <c r="AG34" s="1036"/>
      <c r="AH34" s="1036"/>
      <c r="AI34" s="1036"/>
      <c r="AJ34" s="1037"/>
      <c r="AK34" s="980">
        <v>244</v>
      </c>
      <c r="AL34" s="971"/>
      <c r="AM34" s="971"/>
      <c r="AN34" s="971"/>
      <c r="AO34" s="971"/>
      <c r="AP34" s="971">
        <v>1601</v>
      </c>
      <c r="AQ34" s="971"/>
      <c r="AR34" s="971"/>
      <c r="AS34" s="971"/>
      <c r="AT34" s="971"/>
      <c r="AU34" s="971">
        <v>1385</v>
      </c>
      <c r="AV34" s="971"/>
      <c r="AW34" s="971"/>
      <c r="AX34" s="971"/>
      <c r="AY34" s="971"/>
      <c r="AZ34" s="1041" t="s">
        <v>554</v>
      </c>
      <c r="BA34" s="1041"/>
      <c r="BB34" s="1041"/>
      <c r="BC34" s="1041"/>
      <c r="BD34" s="1041"/>
      <c r="BE34" s="972" t="s">
        <v>396</v>
      </c>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2">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2">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2">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2">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2">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2">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2">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2">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2">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2">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2">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2">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2">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2">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2">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2">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2">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2">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2">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2">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2">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2">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2">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2">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2">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2">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5">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2">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399</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5">
      <c r="A63" s="228" t="s">
        <v>379</v>
      </c>
      <c r="B63" s="937" t="s">
        <v>400</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1339</v>
      </c>
      <c r="AG63" s="959"/>
      <c r="AH63" s="959"/>
      <c r="AI63" s="959"/>
      <c r="AJ63" s="1022"/>
      <c r="AK63" s="1023"/>
      <c r="AL63" s="963"/>
      <c r="AM63" s="963"/>
      <c r="AN63" s="963"/>
      <c r="AO63" s="963"/>
      <c r="AP63" s="959">
        <v>15289</v>
      </c>
      <c r="AQ63" s="959"/>
      <c r="AR63" s="959"/>
      <c r="AS63" s="959"/>
      <c r="AT63" s="959"/>
      <c r="AU63" s="959">
        <v>2838</v>
      </c>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5">
      <c r="A65" s="220" t="s">
        <v>401</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2">
      <c r="A66" s="995" t="s">
        <v>402</v>
      </c>
      <c r="B66" s="996"/>
      <c r="C66" s="996"/>
      <c r="D66" s="996"/>
      <c r="E66" s="996"/>
      <c r="F66" s="996"/>
      <c r="G66" s="996"/>
      <c r="H66" s="996"/>
      <c r="I66" s="996"/>
      <c r="J66" s="996"/>
      <c r="K66" s="996"/>
      <c r="L66" s="996"/>
      <c r="M66" s="996"/>
      <c r="N66" s="996"/>
      <c r="O66" s="996"/>
      <c r="P66" s="997"/>
      <c r="Q66" s="1001" t="s">
        <v>383</v>
      </c>
      <c r="R66" s="1002"/>
      <c r="S66" s="1002"/>
      <c r="T66" s="1002"/>
      <c r="U66" s="1003"/>
      <c r="V66" s="1001" t="s">
        <v>384</v>
      </c>
      <c r="W66" s="1002"/>
      <c r="X66" s="1002"/>
      <c r="Y66" s="1002"/>
      <c r="Z66" s="1003"/>
      <c r="AA66" s="1001" t="s">
        <v>385</v>
      </c>
      <c r="AB66" s="1002"/>
      <c r="AC66" s="1002"/>
      <c r="AD66" s="1002"/>
      <c r="AE66" s="1003"/>
      <c r="AF66" s="1007" t="s">
        <v>386</v>
      </c>
      <c r="AG66" s="1008"/>
      <c r="AH66" s="1008"/>
      <c r="AI66" s="1008"/>
      <c r="AJ66" s="1009"/>
      <c r="AK66" s="1001" t="s">
        <v>387</v>
      </c>
      <c r="AL66" s="996"/>
      <c r="AM66" s="996"/>
      <c r="AN66" s="996"/>
      <c r="AO66" s="997"/>
      <c r="AP66" s="1001" t="s">
        <v>388</v>
      </c>
      <c r="AQ66" s="1002"/>
      <c r="AR66" s="1002"/>
      <c r="AS66" s="1002"/>
      <c r="AT66" s="1003"/>
      <c r="AU66" s="1001" t="s">
        <v>403</v>
      </c>
      <c r="AV66" s="1002"/>
      <c r="AW66" s="1002"/>
      <c r="AX66" s="1002"/>
      <c r="AY66" s="1003"/>
      <c r="AZ66" s="1001" t="s">
        <v>365</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2">
      <c r="A68" s="224">
        <v>1</v>
      </c>
      <c r="B68" s="985" t="s">
        <v>555</v>
      </c>
      <c r="C68" s="986"/>
      <c r="D68" s="986"/>
      <c r="E68" s="986"/>
      <c r="F68" s="986"/>
      <c r="G68" s="986"/>
      <c r="H68" s="986"/>
      <c r="I68" s="986"/>
      <c r="J68" s="986"/>
      <c r="K68" s="986"/>
      <c r="L68" s="986"/>
      <c r="M68" s="986"/>
      <c r="N68" s="986"/>
      <c r="O68" s="986"/>
      <c r="P68" s="987"/>
      <c r="Q68" s="988">
        <v>5170</v>
      </c>
      <c r="R68" s="982"/>
      <c r="S68" s="982"/>
      <c r="T68" s="982"/>
      <c r="U68" s="982"/>
      <c r="V68" s="982">
        <v>5079</v>
      </c>
      <c r="W68" s="982"/>
      <c r="X68" s="982"/>
      <c r="Y68" s="982"/>
      <c r="Z68" s="982"/>
      <c r="AA68" s="982">
        <v>92</v>
      </c>
      <c r="AB68" s="982"/>
      <c r="AC68" s="982"/>
      <c r="AD68" s="982"/>
      <c r="AE68" s="982"/>
      <c r="AF68" s="982">
        <v>92</v>
      </c>
      <c r="AG68" s="982"/>
      <c r="AH68" s="982"/>
      <c r="AI68" s="982"/>
      <c r="AJ68" s="982"/>
      <c r="AK68" s="982">
        <v>39</v>
      </c>
      <c r="AL68" s="982"/>
      <c r="AM68" s="982"/>
      <c r="AN68" s="982"/>
      <c r="AO68" s="982"/>
      <c r="AP68" s="982">
        <v>3230</v>
      </c>
      <c r="AQ68" s="982"/>
      <c r="AR68" s="982"/>
      <c r="AS68" s="982"/>
      <c r="AT68" s="982"/>
      <c r="AU68" s="971">
        <v>769</v>
      </c>
      <c r="AV68" s="971"/>
      <c r="AW68" s="971"/>
      <c r="AX68" s="971"/>
      <c r="AY68" s="971"/>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2">
      <c r="A69" s="226">
        <v>2</v>
      </c>
      <c r="B69" s="974" t="s">
        <v>556</v>
      </c>
      <c r="C69" s="975"/>
      <c r="D69" s="975"/>
      <c r="E69" s="975"/>
      <c r="F69" s="975"/>
      <c r="G69" s="975"/>
      <c r="H69" s="975"/>
      <c r="I69" s="975"/>
      <c r="J69" s="975"/>
      <c r="K69" s="975"/>
      <c r="L69" s="975"/>
      <c r="M69" s="975"/>
      <c r="N69" s="975"/>
      <c r="O69" s="975"/>
      <c r="P69" s="976"/>
      <c r="Q69" s="977">
        <v>171</v>
      </c>
      <c r="R69" s="971"/>
      <c r="S69" s="971"/>
      <c r="T69" s="971"/>
      <c r="U69" s="971"/>
      <c r="V69" s="971">
        <v>154</v>
      </c>
      <c r="W69" s="971"/>
      <c r="X69" s="971"/>
      <c r="Y69" s="971"/>
      <c r="Z69" s="971"/>
      <c r="AA69" s="971">
        <v>16</v>
      </c>
      <c r="AB69" s="971"/>
      <c r="AC69" s="971"/>
      <c r="AD69" s="971"/>
      <c r="AE69" s="971"/>
      <c r="AF69" s="971">
        <v>16</v>
      </c>
      <c r="AG69" s="971"/>
      <c r="AH69" s="971"/>
      <c r="AI69" s="971"/>
      <c r="AJ69" s="971"/>
      <c r="AK69" s="971" t="s">
        <v>553</v>
      </c>
      <c r="AL69" s="971"/>
      <c r="AM69" s="971"/>
      <c r="AN69" s="971"/>
      <c r="AO69" s="971"/>
      <c r="AP69" s="971" t="s">
        <v>553</v>
      </c>
      <c r="AQ69" s="971"/>
      <c r="AR69" s="971"/>
      <c r="AS69" s="971"/>
      <c r="AT69" s="971"/>
      <c r="AU69" s="971" t="s">
        <v>553</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2">
      <c r="A70" s="226">
        <v>3</v>
      </c>
      <c r="B70" s="974" t="s">
        <v>557</v>
      </c>
      <c r="C70" s="975"/>
      <c r="D70" s="975"/>
      <c r="E70" s="975"/>
      <c r="F70" s="975"/>
      <c r="G70" s="975"/>
      <c r="H70" s="975"/>
      <c r="I70" s="975"/>
      <c r="J70" s="975"/>
      <c r="K70" s="975"/>
      <c r="L70" s="975"/>
      <c r="M70" s="975"/>
      <c r="N70" s="975"/>
      <c r="O70" s="975"/>
      <c r="P70" s="976"/>
      <c r="Q70" s="977">
        <v>196156</v>
      </c>
      <c r="R70" s="971"/>
      <c r="S70" s="971"/>
      <c r="T70" s="971"/>
      <c r="U70" s="971"/>
      <c r="V70" s="971">
        <v>192212</v>
      </c>
      <c r="W70" s="971"/>
      <c r="X70" s="971"/>
      <c r="Y70" s="971"/>
      <c r="Z70" s="971"/>
      <c r="AA70" s="971">
        <v>3944</v>
      </c>
      <c r="AB70" s="971"/>
      <c r="AC70" s="971"/>
      <c r="AD70" s="971"/>
      <c r="AE70" s="971"/>
      <c r="AF70" s="971">
        <v>3944</v>
      </c>
      <c r="AG70" s="971"/>
      <c r="AH70" s="971"/>
      <c r="AI70" s="971"/>
      <c r="AJ70" s="971"/>
      <c r="AK70" s="971">
        <v>1663</v>
      </c>
      <c r="AL70" s="971"/>
      <c r="AM70" s="971"/>
      <c r="AN70" s="971"/>
      <c r="AO70" s="971"/>
      <c r="AP70" s="971" t="s">
        <v>553</v>
      </c>
      <c r="AQ70" s="971"/>
      <c r="AR70" s="971"/>
      <c r="AS70" s="971"/>
      <c r="AT70" s="971"/>
      <c r="AU70" s="971" t="s">
        <v>553</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2">
      <c r="A71" s="226">
        <v>4</v>
      </c>
      <c r="B71" s="974" t="s">
        <v>558</v>
      </c>
      <c r="C71" s="975"/>
      <c r="D71" s="975"/>
      <c r="E71" s="975"/>
      <c r="F71" s="975"/>
      <c r="G71" s="975"/>
      <c r="H71" s="975"/>
      <c r="I71" s="975"/>
      <c r="J71" s="975"/>
      <c r="K71" s="975"/>
      <c r="L71" s="975"/>
      <c r="M71" s="975"/>
      <c r="N71" s="975"/>
      <c r="O71" s="975"/>
      <c r="P71" s="976"/>
      <c r="Q71" s="977">
        <v>218</v>
      </c>
      <c r="R71" s="971"/>
      <c r="S71" s="971"/>
      <c r="T71" s="971"/>
      <c r="U71" s="971"/>
      <c r="V71" s="971">
        <v>189</v>
      </c>
      <c r="W71" s="971"/>
      <c r="X71" s="971"/>
      <c r="Y71" s="971"/>
      <c r="Z71" s="971"/>
      <c r="AA71" s="971">
        <v>28</v>
      </c>
      <c r="AB71" s="971"/>
      <c r="AC71" s="971"/>
      <c r="AD71" s="971"/>
      <c r="AE71" s="971"/>
      <c r="AF71" s="971">
        <v>28</v>
      </c>
      <c r="AG71" s="971"/>
      <c r="AH71" s="971"/>
      <c r="AI71" s="971"/>
      <c r="AJ71" s="971"/>
      <c r="AK71" s="971" t="s">
        <v>553</v>
      </c>
      <c r="AL71" s="971"/>
      <c r="AM71" s="971"/>
      <c r="AN71" s="971"/>
      <c r="AO71" s="971"/>
      <c r="AP71" s="971">
        <v>92</v>
      </c>
      <c r="AQ71" s="971"/>
      <c r="AR71" s="971"/>
      <c r="AS71" s="971"/>
      <c r="AT71" s="971"/>
      <c r="AU71" s="971">
        <v>14</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2">
      <c r="A72" s="226">
        <v>5</v>
      </c>
      <c r="B72" s="974" t="s">
        <v>559</v>
      </c>
      <c r="C72" s="975"/>
      <c r="D72" s="975"/>
      <c r="E72" s="975"/>
      <c r="F72" s="975"/>
      <c r="G72" s="975"/>
      <c r="H72" s="975"/>
      <c r="I72" s="975"/>
      <c r="J72" s="975"/>
      <c r="K72" s="975"/>
      <c r="L72" s="975"/>
      <c r="M72" s="975"/>
      <c r="N72" s="975"/>
      <c r="O72" s="975"/>
      <c r="P72" s="976"/>
      <c r="Q72" s="977">
        <v>80</v>
      </c>
      <c r="R72" s="971"/>
      <c r="S72" s="971"/>
      <c r="T72" s="971"/>
      <c r="U72" s="971"/>
      <c r="V72" s="971">
        <v>77</v>
      </c>
      <c r="W72" s="971"/>
      <c r="X72" s="971"/>
      <c r="Y72" s="971"/>
      <c r="Z72" s="971"/>
      <c r="AA72" s="971">
        <v>2</v>
      </c>
      <c r="AB72" s="971"/>
      <c r="AC72" s="971"/>
      <c r="AD72" s="971"/>
      <c r="AE72" s="971"/>
      <c r="AF72" s="971">
        <v>2</v>
      </c>
      <c r="AG72" s="971"/>
      <c r="AH72" s="971"/>
      <c r="AI72" s="971"/>
      <c r="AJ72" s="971"/>
      <c r="AK72" s="971" t="s">
        <v>553</v>
      </c>
      <c r="AL72" s="971"/>
      <c r="AM72" s="971"/>
      <c r="AN72" s="971"/>
      <c r="AO72" s="971"/>
      <c r="AP72" s="971" t="s">
        <v>553</v>
      </c>
      <c r="AQ72" s="971"/>
      <c r="AR72" s="971"/>
      <c r="AS72" s="971"/>
      <c r="AT72" s="971"/>
      <c r="AU72" s="971" t="s">
        <v>553</v>
      </c>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2">
      <c r="A73" s="226">
        <v>6</v>
      </c>
      <c r="B73" s="974"/>
      <c r="C73" s="975"/>
      <c r="D73" s="975"/>
      <c r="E73" s="975"/>
      <c r="F73" s="975"/>
      <c r="G73" s="975"/>
      <c r="H73" s="975"/>
      <c r="I73" s="975"/>
      <c r="J73" s="975"/>
      <c r="K73" s="975"/>
      <c r="L73" s="975"/>
      <c r="M73" s="975"/>
      <c r="N73" s="975"/>
      <c r="O73" s="975"/>
      <c r="P73" s="976"/>
      <c r="Q73" s="977"/>
      <c r="R73" s="971"/>
      <c r="S73" s="971"/>
      <c r="T73" s="971"/>
      <c r="U73" s="971"/>
      <c r="V73" s="971"/>
      <c r="W73" s="971"/>
      <c r="X73" s="971"/>
      <c r="Y73" s="971"/>
      <c r="Z73" s="971"/>
      <c r="AA73" s="971"/>
      <c r="AB73" s="971"/>
      <c r="AC73" s="971"/>
      <c r="AD73" s="971"/>
      <c r="AE73" s="971"/>
      <c r="AF73" s="971"/>
      <c r="AG73" s="971"/>
      <c r="AH73" s="971"/>
      <c r="AI73" s="971"/>
      <c r="AJ73" s="971"/>
      <c r="AK73" s="971"/>
      <c r="AL73" s="971"/>
      <c r="AM73" s="971"/>
      <c r="AN73" s="971"/>
      <c r="AO73" s="971"/>
      <c r="AP73" s="971"/>
      <c r="AQ73" s="971"/>
      <c r="AR73" s="971"/>
      <c r="AS73" s="971"/>
      <c r="AT73" s="971"/>
      <c r="AU73" s="971"/>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2">
      <c r="A74" s="226">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2">
      <c r="A75" s="226">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2">
      <c r="A76" s="226">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2">
      <c r="A77" s="226">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2">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2">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2">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2">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2">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2">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2">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2">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2">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2">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5">
      <c r="A88" s="228" t="s">
        <v>379</v>
      </c>
      <c r="B88" s="937" t="s">
        <v>404</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4082</v>
      </c>
      <c r="AG88" s="959"/>
      <c r="AH88" s="959"/>
      <c r="AI88" s="959"/>
      <c r="AJ88" s="959"/>
      <c r="AK88" s="963"/>
      <c r="AL88" s="963"/>
      <c r="AM88" s="963"/>
      <c r="AN88" s="963"/>
      <c r="AO88" s="963"/>
      <c r="AP88" s="959">
        <v>3322</v>
      </c>
      <c r="AQ88" s="959"/>
      <c r="AR88" s="959"/>
      <c r="AS88" s="959"/>
      <c r="AT88" s="959"/>
      <c r="AU88" s="959">
        <v>783</v>
      </c>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379</v>
      </c>
      <c r="BR102" s="937" t="s">
        <v>405</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66</v>
      </c>
      <c r="CS102" s="953"/>
      <c r="CT102" s="953"/>
      <c r="CU102" s="953"/>
      <c r="CV102" s="954"/>
      <c r="CW102" s="952">
        <v>4</v>
      </c>
      <c r="CX102" s="953"/>
      <c r="CY102" s="953"/>
      <c r="CZ102" s="953"/>
      <c r="DA102" s="954"/>
      <c r="DB102" s="952" t="s">
        <v>553</v>
      </c>
      <c r="DC102" s="953"/>
      <c r="DD102" s="953"/>
      <c r="DE102" s="953"/>
      <c r="DF102" s="954"/>
      <c r="DG102" s="952">
        <v>1788</v>
      </c>
      <c r="DH102" s="953"/>
      <c r="DI102" s="953"/>
      <c r="DJ102" s="953"/>
      <c r="DK102" s="954"/>
      <c r="DL102" s="952" t="s">
        <v>553</v>
      </c>
      <c r="DM102" s="953"/>
      <c r="DN102" s="953"/>
      <c r="DO102" s="953"/>
      <c r="DP102" s="954"/>
      <c r="DQ102" s="952">
        <v>842</v>
      </c>
      <c r="DR102" s="953"/>
      <c r="DS102" s="953"/>
      <c r="DT102" s="953"/>
      <c r="DU102" s="954"/>
      <c r="DV102" s="937"/>
      <c r="DW102" s="938"/>
      <c r="DX102" s="938"/>
      <c r="DY102" s="938"/>
      <c r="DZ102" s="939"/>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406</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407</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408</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409</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42" t="s">
        <v>410</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411</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2">
      <c r="A109" s="895" t="s">
        <v>412</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413</v>
      </c>
      <c r="AB109" s="896"/>
      <c r="AC109" s="896"/>
      <c r="AD109" s="896"/>
      <c r="AE109" s="897"/>
      <c r="AF109" s="898" t="s">
        <v>414</v>
      </c>
      <c r="AG109" s="896"/>
      <c r="AH109" s="896"/>
      <c r="AI109" s="896"/>
      <c r="AJ109" s="897"/>
      <c r="AK109" s="898" t="s">
        <v>295</v>
      </c>
      <c r="AL109" s="896"/>
      <c r="AM109" s="896"/>
      <c r="AN109" s="896"/>
      <c r="AO109" s="897"/>
      <c r="AP109" s="898" t="s">
        <v>415</v>
      </c>
      <c r="AQ109" s="896"/>
      <c r="AR109" s="896"/>
      <c r="AS109" s="896"/>
      <c r="AT109" s="929"/>
      <c r="AU109" s="895" t="s">
        <v>412</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413</v>
      </c>
      <c r="BR109" s="896"/>
      <c r="BS109" s="896"/>
      <c r="BT109" s="896"/>
      <c r="BU109" s="897"/>
      <c r="BV109" s="898" t="s">
        <v>414</v>
      </c>
      <c r="BW109" s="896"/>
      <c r="BX109" s="896"/>
      <c r="BY109" s="896"/>
      <c r="BZ109" s="897"/>
      <c r="CA109" s="898" t="s">
        <v>295</v>
      </c>
      <c r="CB109" s="896"/>
      <c r="CC109" s="896"/>
      <c r="CD109" s="896"/>
      <c r="CE109" s="897"/>
      <c r="CF109" s="936" t="s">
        <v>415</v>
      </c>
      <c r="CG109" s="936"/>
      <c r="CH109" s="936"/>
      <c r="CI109" s="936"/>
      <c r="CJ109" s="936"/>
      <c r="CK109" s="898" t="s">
        <v>416</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413</v>
      </c>
      <c r="DH109" s="896"/>
      <c r="DI109" s="896"/>
      <c r="DJ109" s="896"/>
      <c r="DK109" s="897"/>
      <c r="DL109" s="898" t="s">
        <v>414</v>
      </c>
      <c r="DM109" s="896"/>
      <c r="DN109" s="896"/>
      <c r="DO109" s="896"/>
      <c r="DP109" s="897"/>
      <c r="DQ109" s="898" t="s">
        <v>295</v>
      </c>
      <c r="DR109" s="896"/>
      <c r="DS109" s="896"/>
      <c r="DT109" s="896"/>
      <c r="DU109" s="897"/>
      <c r="DV109" s="898" t="s">
        <v>415</v>
      </c>
      <c r="DW109" s="896"/>
      <c r="DX109" s="896"/>
      <c r="DY109" s="896"/>
      <c r="DZ109" s="929"/>
    </row>
    <row r="110" spans="1:131" s="218" customFormat="1" ht="26.25" customHeight="1" x14ac:dyDescent="0.2">
      <c r="A110" s="807" t="s">
        <v>417</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2547292</v>
      </c>
      <c r="AB110" s="889"/>
      <c r="AC110" s="889"/>
      <c r="AD110" s="889"/>
      <c r="AE110" s="890"/>
      <c r="AF110" s="891">
        <v>2604271</v>
      </c>
      <c r="AG110" s="889"/>
      <c r="AH110" s="889"/>
      <c r="AI110" s="889"/>
      <c r="AJ110" s="890"/>
      <c r="AK110" s="891">
        <v>2824446</v>
      </c>
      <c r="AL110" s="889"/>
      <c r="AM110" s="889"/>
      <c r="AN110" s="889"/>
      <c r="AO110" s="890"/>
      <c r="AP110" s="892">
        <v>15.9</v>
      </c>
      <c r="AQ110" s="893"/>
      <c r="AR110" s="893"/>
      <c r="AS110" s="893"/>
      <c r="AT110" s="894"/>
      <c r="AU110" s="930" t="s">
        <v>69</v>
      </c>
      <c r="AV110" s="931"/>
      <c r="AW110" s="931"/>
      <c r="AX110" s="931"/>
      <c r="AY110" s="931"/>
      <c r="AZ110" s="860" t="s">
        <v>418</v>
      </c>
      <c r="BA110" s="808"/>
      <c r="BB110" s="808"/>
      <c r="BC110" s="808"/>
      <c r="BD110" s="808"/>
      <c r="BE110" s="808"/>
      <c r="BF110" s="808"/>
      <c r="BG110" s="808"/>
      <c r="BH110" s="808"/>
      <c r="BI110" s="808"/>
      <c r="BJ110" s="808"/>
      <c r="BK110" s="808"/>
      <c r="BL110" s="808"/>
      <c r="BM110" s="808"/>
      <c r="BN110" s="808"/>
      <c r="BO110" s="808"/>
      <c r="BP110" s="809"/>
      <c r="BQ110" s="861">
        <v>35537830</v>
      </c>
      <c r="BR110" s="842"/>
      <c r="BS110" s="842"/>
      <c r="BT110" s="842"/>
      <c r="BU110" s="842"/>
      <c r="BV110" s="842">
        <v>35873556</v>
      </c>
      <c r="BW110" s="842"/>
      <c r="BX110" s="842"/>
      <c r="BY110" s="842"/>
      <c r="BZ110" s="842"/>
      <c r="CA110" s="842">
        <v>34970351</v>
      </c>
      <c r="CB110" s="842"/>
      <c r="CC110" s="842"/>
      <c r="CD110" s="842"/>
      <c r="CE110" s="842"/>
      <c r="CF110" s="866">
        <v>196.5</v>
      </c>
      <c r="CG110" s="867"/>
      <c r="CH110" s="867"/>
      <c r="CI110" s="867"/>
      <c r="CJ110" s="867"/>
      <c r="CK110" s="926" t="s">
        <v>419</v>
      </c>
      <c r="CL110" s="819"/>
      <c r="CM110" s="860" t="s">
        <v>420</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18" customFormat="1" ht="26.25" customHeight="1" x14ac:dyDescent="0.2">
      <c r="A111" s="774" t="s">
        <v>421</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422</v>
      </c>
      <c r="BA111" s="752"/>
      <c r="BB111" s="752"/>
      <c r="BC111" s="752"/>
      <c r="BD111" s="752"/>
      <c r="BE111" s="752"/>
      <c r="BF111" s="752"/>
      <c r="BG111" s="752"/>
      <c r="BH111" s="752"/>
      <c r="BI111" s="752"/>
      <c r="BJ111" s="752"/>
      <c r="BK111" s="752"/>
      <c r="BL111" s="752"/>
      <c r="BM111" s="752"/>
      <c r="BN111" s="752"/>
      <c r="BO111" s="752"/>
      <c r="BP111" s="753"/>
      <c r="BQ111" s="816">
        <v>897646</v>
      </c>
      <c r="BR111" s="817"/>
      <c r="BS111" s="817"/>
      <c r="BT111" s="817"/>
      <c r="BU111" s="817"/>
      <c r="BV111" s="817">
        <v>793926</v>
      </c>
      <c r="BW111" s="817"/>
      <c r="BX111" s="817"/>
      <c r="BY111" s="817"/>
      <c r="BZ111" s="817"/>
      <c r="CA111" s="817">
        <v>2453278</v>
      </c>
      <c r="CB111" s="817"/>
      <c r="CC111" s="817"/>
      <c r="CD111" s="817"/>
      <c r="CE111" s="817"/>
      <c r="CF111" s="875">
        <v>13.8</v>
      </c>
      <c r="CG111" s="876"/>
      <c r="CH111" s="876"/>
      <c r="CI111" s="876"/>
      <c r="CJ111" s="876"/>
      <c r="CK111" s="927"/>
      <c r="CL111" s="821"/>
      <c r="CM111" s="815" t="s">
        <v>423</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18" customFormat="1" ht="26.25" customHeight="1" x14ac:dyDescent="0.2">
      <c r="A112" s="912" t="s">
        <v>424</v>
      </c>
      <c r="B112" s="913"/>
      <c r="C112" s="752" t="s">
        <v>425</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v>6667</v>
      </c>
      <c r="AB112" s="780"/>
      <c r="AC112" s="780"/>
      <c r="AD112" s="780"/>
      <c r="AE112" s="781"/>
      <c r="AF112" s="782">
        <v>6667</v>
      </c>
      <c r="AG112" s="780"/>
      <c r="AH112" s="780"/>
      <c r="AI112" s="780"/>
      <c r="AJ112" s="781"/>
      <c r="AK112" s="782">
        <v>6667</v>
      </c>
      <c r="AL112" s="780"/>
      <c r="AM112" s="780"/>
      <c r="AN112" s="780"/>
      <c r="AO112" s="781"/>
      <c r="AP112" s="824">
        <v>0</v>
      </c>
      <c r="AQ112" s="825"/>
      <c r="AR112" s="825"/>
      <c r="AS112" s="825"/>
      <c r="AT112" s="826"/>
      <c r="AU112" s="932"/>
      <c r="AV112" s="933"/>
      <c r="AW112" s="933"/>
      <c r="AX112" s="933"/>
      <c r="AY112" s="933"/>
      <c r="AZ112" s="815" t="s">
        <v>426</v>
      </c>
      <c r="BA112" s="752"/>
      <c r="BB112" s="752"/>
      <c r="BC112" s="752"/>
      <c r="BD112" s="752"/>
      <c r="BE112" s="752"/>
      <c r="BF112" s="752"/>
      <c r="BG112" s="752"/>
      <c r="BH112" s="752"/>
      <c r="BI112" s="752"/>
      <c r="BJ112" s="752"/>
      <c r="BK112" s="752"/>
      <c r="BL112" s="752"/>
      <c r="BM112" s="752"/>
      <c r="BN112" s="752"/>
      <c r="BO112" s="752"/>
      <c r="BP112" s="753"/>
      <c r="BQ112" s="816">
        <v>5233856</v>
      </c>
      <c r="BR112" s="817"/>
      <c r="BS112" s="817"/>
      <c r="BT112" s="817"/>
      <c r="BU112" s="817"/>
      <c r="BV112" s="817">
        <v>5565573</v>
      </c>
      <c r="BW112" s="817"/>
      <c r="BX112" s="817"/>
      <c r="BY112" s="817"/>
      <c r="BZ112" s="817"/>
      <c r="CA112" s="817">
        <v>2838357</v>
      </c>
      <c r="CB112" s="817"/>
      <c r="CC112" s="817"/>
      <c r="CD112" s="817"/>
      <c r="CE112" s="817"/>
      <c r="CF112" s="875">
        <v>15.9</v>
      </c>
      <c r="CG112" s="876"/>
      <c r="CH112" s="876"/>
      <c r="CI112" s="876"/>
      <c r="CJ112" s="876"/>
      <c r="CK112" s="927"/>
      <c r="CL112" s="821"/>
      <c r="CM112" s="815" t="s">
        <v>427</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x14ac:dyDescent="0.2">
      <c r="A113" s="914"/>
      <c r="B113" s="915"/>
      <c r="C113" s="752" t="s">
        <v>428</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645809</v>
      </c>
      <c r="AB113" s="919"/>
      <c r="AC113" s="919"/>
      <c r="AD113" s="919"/>
      <c r="AE113" s="920"/>
      <c r="AF113" s="921">
        <v>367145</v>
      </c>
      <c r="AG113" s="919"/>
      <c r="AH113" s="919"/>
      <c r="AI113" s="919"/>
      <c r="AJ113" s="920"/>
      <c r="AK113" s="921">
        <v>393426</v>
      </c>
      <c r="AL113" s="919"/>
      <c r="AM113" s="919"/>
      <c r="AN113" s="919"/>
      <c r="AO113" s="920"/>
      <c r="AP113" s="922">
        <v>2.2000000000000002</v>
      </c>
      <c r="AQ113" s="923"/>
      <c r="AR113" s="923"/>
      <c r="AS113" s="923"/>
      <c r="AT113" s="924"/>
      <c r="AU113" s="932"/>
      <c r="AV113" s="933"/>
      <c r="AW113" s="933"/>
      <c r="AX113" s="933"/>
      <c r="AY113" s="933"/>
      <c r="AZ113" s="815" t="s">
        <v>429</v>
      </c>
      <c r="BA113" s="752"/>
      <c r="BB113" s="752"/>
      <c r="BC113" s="752"/>
      <c r="BD113" s="752"/>
      <c r="BE113" s="752"/>
      <c r="BF113" s="752"/>
      <c r="BG113" s="752"/>
      <c r="BH113" s="752"/>
      <c r="BI113" s="752"/>
      <c r="BJ113" s="752"/>
      <c r="BK113" s="752"/>
      <c r="BL113" s="752"/>
      <c r="BM113" s="752"/>
      <c r="BN113" s="752"/>
      <c r="BO113" s="752"/>
      <c r="BP113" s="753"/>
      <c r="BQ113" s="816">
        <v>664621</v>
      </c>
      <c r="BR113" s="817"/>
      <c r="BS113" s="817"/>
      <c r="BT113" s="817"/>
      <c r="BU113" s="817"/>
      <c r="BV113" s="817">
        <v>777099</v>
      </c>
      <c r="BW113" s="817"/>
      <c r="BX113" s="817"/>
      <c r="BY113" s="817"/>
      <c r="BZ113" s="817"/>
      <c r="CA113" s="817">
        <v>782872</v>
      </c>
      <c r="CB113" s="817"/>
      <c r="CC113" s="817"/>
      <c r="CD113" s="817"/>
      <c r="CE113" s="817"/>
      <c r="CF113" s="875">
        <v>4.4000000000000004</v>
      </c>
      <c r="CG113" s="876"/>
      <c r="CH113" s="876"/>
      <c r="CI113" s="876"/>
      <c r="CJ113" s="876"/>
      <c r="CK113" s="927"/>
      <c r="CL113" s="821"/>
      <c r="CM113" s="815" t="s">
        <v>430</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2">
      <c r="A114" s="914"/>
      <c r="B114" s="915"/>
      <c r="C114" s="752" t="s">
        <v>431</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113980</v>
      </c>
      <c r="AB114" s="780"/>
      <c r="AC114" s="780"/>
      <c r="AD114" s="780"/>
      <c r="AE114" s="781"/>
      <c r="AF114" s="782">
        <v>104144</v>
      </c>
      <c r="AG114" s="780"/>
      <c r="AH114" s="780"/>
      <c r="AI114" s="780"/>
      <c r="AJ114" s="781"/>
      <c r="AK114" s="782">
        <v>128066</v>
      </c>
      <c r="AL114" s="780"/>
      <c r="AM114" s="780"/>
      <c r="AN114" s="780"/>
      <c r="AO114" s="781"/>
      <c r="AP114" s="824">
        <v>0.7</v>
      </c>
      <c r="AQ114" s="825"/>
      <c r="AR114" s="825"/>
      <c r="AS114" s="825"/>
      <c r="AT114" s="826"/>
      <c r="AU114" s="932"/>
      <c r="AV114" s="933"/>
      <c r="AW114" s="933"/>
      <c r="AX114" s="933"/>
      <c r="AY114" s="933"/>
      <c r="AZ114" s="815" t="s">
        <v>432</v>
      </c>
      <c r="BA114" s="752"/>
      <c r="BB114" s="752"/>
      <c r="BC114" s="752"/>
      <c r="BD114" s="752"/>
      <c r="BE114" s="752"/>
      <c r="BF114" s="752"/>
      <c r="BG114" s="752"/>
      <c r="BH114" s="752"/>
      <c r="BI114" s="752"/>
      <c r="BJ114" s="752"/>
      <c r="BK114" s="752"/>
      <c r="BL114" s="752"/>
      <c r="BM114" s="752"/>
      <c r="BN114" s="752"/>
      <c r="BO114" s="752"/>
      <c r="BP114" s="753"/>
      <c r="BQ114" s="816">
        <v>2637937</v>
      </c>
      <c r="BR114" s="817"/>
      <c r="BS114" s="817"/>
      <c r="BT114" s="817"/>
      <c r="BU114" s="817"/>
      <c r="BV114" s="817">
        <v>2773598</v>
      </c>
      <c r="BW114" s="817"/>
      <c r="BX114" s="817"/>
      <c r="BY114" s="817"/>
      <c r="BZ114" s="817"/>
      <c r="CA114" s="817">
        <v>2942572</v>
      </c>
      <c r="CB114" s="817"/>
      <c r="CC114" s="817"/>
      <c r="CD114" s="817"/>
      <c r="CE114" s="817"/>
      <c r="CF114" s="875">
        <v>16.5</v>
      </c>
      <c r="CG114" s="876"/>
      <c r="CH114" s="876"/>
      <c r="CI114" s="876"/>
      <c r="CJ114" s="876"/>
      <c r="CK114" s="927"/>
      <c r="CL114" s="821"/>
      <c r="CM114" s="815" t="s">
        <v>433</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2">
      <c r="A115" s="914"/>
      <c r="B115" s="915"/>
      <c r="C115" s="752" t="s">
        <v>434</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t="s">
        <v>122</v>
      </c>
      <c r="AB115" s="919"/>
      <c r="AC115" s="919"/>
      <c r="AD115" s="919"/>
      <c r="AE115" s="920"/>
      <c r="AF115" s="921" t="s">
        <v>122</v>
      </c>
      <c r="AG115" s="919"/>
      <c r="AH115" s="919"/>
      <c r="AI115" s="919"/>
      <c r="AJ115" s="920"/>
      <c r="AK115" s="921" t="s">
        <v>122</v>
      </c>
      <c r="AL115" s="919"/>
      <c r="AM115" s="919"/>
      <c r="AN115" s="919"/>
      <c r="AO115" s="920"/>
      <c r="AP115" s="922" t="s">
        <v>122</v>
      </c>
      <c r="AQ115" s="923"/>
      <c r="AR115" s="923"/>
      <c r="AS115" s="923"/>
      <c r="AT115" s="924"/>
      <c r="AU115" s="932"/>
      <c r="AV115" s="933"/>
      <c r="AW115" s="933"/>
      <c r="AX115" s="933"/>
      <c r="AY115" s="933"/>
      <c r="AZ115" s="815" t="s">
        <v>435</v>
      </c>
      <c r="BA115" s="752"/>
      <c r="BB115" s="752"/>
      <c r="BC115" s="752"/>
      <c r="BD115" s="752"/>
      <c r="BE115" s="752"/>
      <c r="BF115" s="752"/>
      <c r="BG115" s="752"/>
      <c r="BH115" s="752"/>
      <c r="BI115" s="752"/>
      <c r="BJ115" s="752"/>
      <c r="BK115" s="752"/>
      <c r="BL115" s="752"/>
      <c r="BM115" s="752"/>
      <c r="BN115" s="752"/>
      <c r="BO115" s="752"/>
      <c r="BP115" s="753"/>
      <c r="BQ115" s="816">
        <v>987713</v>
      </c>
      <c r="BR115" s="817"/>
      <c r="BS115" s="817"/>
      <c r="BT115" s="817"/>
      <c r="BU115" s="817"/>
      <c r="BV115" s="817">
        <v>893026</v>
      </c>
      <c r="BW115" s="817"/>
      <c r="BX115" s="817"/>
      <c r="BY115" s="817"/>
      <c r="BZ115" s="817"/>
      <c r="CA115" s="817">
        <v>843390</v>
      </c>
      <c r="CB115" s="817"/>
      <c r="CC115" s="817"/>
      <c r="CD115" s="817"/>
      <c r="CE115" s="817"/>
      <c r="CF115" s="875">
        <v>4.7</v>
      </c>
      <c r="CG115" s="876"/>
      <c r="CH115" s="876"/>
      <c r="CI115" s="876"/>
      <c r="CJ115" s="876"/>
      <c r="CK115" s="927"/>
      <c r="CL115" s="821"/>
      <c r="CM115" s="815" t="s">
        <v>436</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v>897646</v>
      </c>
      <c r="DH115" s="780"/>
      <c r="DI115" s="780"/>
      <c r="DJ115" s="780"/>
      <c r="DK115" s="781"/>
      <c r="DL115" s="782">
        <v>793926</v>
      </c>
      <c r="DM115" s="780"/>
      <c r="DN115" s="780"/>
      <c r="DO115" s="780"/>
      <c r="DP115" s="781"/>
      <c r="DQ115" s="782">
        <v>2453278</v>
      </c>
      <c r="DR115" s="780"/>
      <c r="DS115" s="780"/>
      <c r="DT115" s="780"/>
      <c r="DU115" s="781"/>
      <c r="DV115" s="824">
        <v>13.8</v>
      </c>
      <c r="DW115" s="825"/>
      <c r="DX115" s="825"/>
      <c r="DY115" s="825"/>
      <c r="DZ115" s="826"/>
    </row>
    <row r="116" spans="1:130" s="218" customFormat="1" ht="26.25" customHeight="1" x14ac:dyDescent="0.2">
      <c r="A116" s="916"/>
      <c r="B116" s="917"/>
      <c r="C116" s="839" t="s">
        <v>437</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438</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439</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18" customFormat="1" ht="26.25" customHeight="1" x14ac:dyDescent="0.2">
      <c r="A117" s="895" t="s">
        <v>178</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440</v>
      </c>
      <c r="Z117" s="897"/>
      <c r="AA117" s="902">
        <v>3313748</v>
      </c>
      <c r="AB117" s="903"/>
      <c r="AC117" s="903"/>
      <c r="AD117" s="903"/>
      <c r="AE117" s="904"/>
      <c r="AF117" s="905">
        <v>3082227</v>
      </c>
      <c r="AG117" s="903"/>
      <c r="AH117" s="903"/>
      <c r="AI117" s="903"/>
      <c r="AJ117" s="904"/>
      <c r="AK117" s="905">
        <v>3352605</v>
      </c>
      <c r="AL117" s="903"/>
      <c r="AM117" s="903"/>
      <c r="AN117" s="903"/>
      <c r="AO117" s="904"/>
      <c r="AP117" s="906"/>
      <c r="AQ117" s="907"/>
      <c r="AR117" s="907"/>
      <c r="AS117" s="907"/>
      <c r="AT117" s="908"/>
      <c r="AU117" s="932"/>
      <c r="AV117" s="933"/>
      <c r="AW117" s="933"/>
      <c r="AX117" s="933"/>
      <c r="AY117" s="933"/>
      <c r="AZ117" s="863" t="s">
        <v>441</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442</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2">
      <c r="A118" s="895" t="s">
        <v>416</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413</v>
      </c>
      <c r="AB118" s="896"/>
      <c r="AC118" s="896"/>
      <c r="AD118" s="896"/>
      <c r="AE118" s="897"/>
      <c r="AF118" s="898" t="s">
        <v>414</v>
      </c>
      <c r="AG118" s="896"/>
      <c r="AH118" s="896"/>
      <c r="AI118" s="896"/>
      <c r="AJ118" s="897"/>
      <c r="AK118" s="898" t="s">
        <v>295</v>
      </c>
      <c r="AL118" s="896"/>
      <c r="AM118" s="896"/>
      <c r="AN118" s="896"/>
      <c r="AO118" s="897"/>
      <c r="AP118" s="899" t="s">
        <v>415</v>
      </c>
      <c r="AQ118" s="900"/>
      <c r="AR118" s="900"/>
      <c r="AS118" s="900"/>
      <c r="AT118" s="901"/>
      <c r="AU118" s="932"/>
      <c r="AV118" s="933"/>
      <c r="AW118" s="933"/>
      <c r="AX118" s="933"/>
      <c r="AY118" s="933"/>
      <c r="AZ118" s="838" t="s">
        <v>443</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444</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2">
      <c r="A119" s="818" t="s">
        <v>419</v>
      </c>
      <c r="B119" s="819"/>
      <c r="C119" s="860" t="s">
        <v>420</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9" t="s">
        <v>178</v>
      </c>
      <c r="BA119" s="239"/>
      <c r="BB119" s="239"/>
      <c r="BC119" s="239"/>
      <c r="BD119" s="239"/>
      <c r="BE119" s="239"/>
      <c r="BF119" s="239"/>
      <c r="BG119" s="239"/>
      <c r="BH119" s="239"/>
      <c r="BI119" s="239"/>
      <c r="BJ119" s="239"/>
      <c r="BK119" s="239"/>
      <c r="BL119" s="239"/>
      <c r="BM119" s="239"/>
      <c r="BN119" s="239"/>
      <c r="BO119" s="877" t="s">
        <v>445</v>
      </c>
      <c r="BP119" s="878"/>
      <c r="BQ119" s="879">
        <v>45959603</v>
      </c>
      <c r="BR119" s="845"/>
      <c r="BS119" s="845"/>
      <c r="BT119" s="845"/>
      <c r="BU119" s="845"/>
      <c r="BV119" s="845">
        <v>46676778</v>
      </c>
      <c r="BW119" s="845"/>
      <c r="BX119" s="845"/>
      <c r="BY119" s="845"/>
      <c r="BZ119" s="845"/>
      <c r="CA119" s="845">
        <v>44830820</v>
      </c>
      <c r="CB119" s="845"/>
      <c r="CC119" s="845"/>
      <c r="CD119" s="845"/>
      <c r="CE119" s="845"/>
      <c r="CF119" s="748"/>
      <c r="CG119" s="749"/>
      <c r="CH119" s="749"/>
      <c r="CI119" s="749"/>
      <c r="CJ119" s="834"/>
      <c r="CK119" s="928"/>
      <c r="CL119" s="823"/>
      <c r="CM119" s="838" t="s">
        <v>446</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18" customFormat="1" ht="26.25" customHeight="1" x14ac:dyDescent="0.2">
      <c r="A120" s="820"/>
      <c r="B120" s="821"/>
      <c r="C120" s="815" t="s">
        <v>423</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447</v>
      </c>
      <c r="AV120" s="881"/>
      <c r="AW120" s="881"/>
      <c r="AX120" s="881"/>
      <c r="AY120" s="882"/>
      <c r="AZ120" s="860" t="s">
        <v>448</v>
      </c>
      <c r="BA120" s="808"/>
      <c r="BB120" s="808"/>
      <c r="BC120" s="808"/>
      <c r="BD120" s="808"/>
      <c r="BE120" s="808"/>
      <c r="BF120" s="808"/>
      <c r="BG120" s="808"/>
      <c r="BH120" s="808"/>
      <c r="BI120" s="808"/>
      <c r="BJ120" s="808"/>
      <c r="BK120" s="808"/>
      <c r="BL120" s="808"/>
      <c r="BM120" s="808"/>
      <c r="BN120" s="808"/>
      <c r="BO120" s="808"/>
      <c r="BP120" s="809"/>
      <c r="BQ120" s="861">
        <v>15021565</v>
      </c>
      <c r="BR120" s="842"/>
      <c r="BS120" s="842"/>
      <c r="BT120" s="842"/>
      <c r="BU120" s="842"/>
      <c r="BV120" s="842">
        <v>13384480</v>
      </c>
      <c r="BW120" s="842"/>
      <c r="BX120" s="842"/>
      <c r="BY120" s="842"/>
      <c r="BZ120" s="842"/>
      <c r="CA120" s="842">
        <v>12478674</v>
      </c>
      <c r="CB120" s="842"/>
      <c r="CC120" s="842"/>
      <c r="CD120" s="842"/>
      <c r="CE120" s="842"/>
      <c r="CF120" s="866">
        <v>70.099999999999994</v>
      </c>
      <c r="CG120" s="867"/>
      <c r="CH120" s="867"/>
      <c r="CI120" s="867"/>
      <c r="CJ120" s="867"/>
      <c r="CK120" s="868" t="s">
        <v>449</v>
      </c>
      <c r="CL120" s="852"/>
      <c r="CM120" s="852"/>
      <c r="CN120" s="852"/>
      <c r="CO120" s="853"/>
      <c r="CP120" s="872" t="s">
        <v>395</v>
      </c>
      <c r="CQ120" s="873"/>
      <c r="CR120" s="873"/>
      <c r="CS120" s="873"/>
      <c r="CT120" s="873"/>
      <c r="CU120" s="873"/>
      <c r="CV120" s="873"/>
      <c r="CW120" s="873"/>
      <c r="CX120" s="873"/>
      <c r="CY120" s="873"/>
      <c r="CZ120" s="873"/>
      <c r="DA120" s="873"/>
      <c r="DB120" s="873"/>
      <c r="DC120" s="873"/>
      <c r="DD120" s="873"/>
      <c r="DE120" s="873"/>
      <c r="DF120" s="874"/>
      <c r="DG120" s="861">
        <v>3304581</v>
      </c>
      <c r="DH120" s="842"/>
      <c r="DI120" s="842"/>
      <c r="DJ120" s="842"/>
      <c r="DK120" s="842"/>
      <c r="DL120" s="842">
        <v>3969582</v>
      </c>
      <c r="DM120" s="842"/>
      <c r="DN120" s="842"/>
      <c r="DO120" s="842"/>
      <c r="DP120" s="842"/>
      <c r="DQ120" s="842">
        <v>1423372</v>
      </c>
      <c r="DR120" s="842"/>
      <c r="DS120" s="842"/>
      <c r="DT120" s="842"/>
      <c r="DU120" s="842"/>
      <c r="DV120" s="843">
        <v>8</v>
      </c>
      <c r="DW120" s="843"/>
      <c r="DX120" s="843"/>
      <c r="DY120" s="843"/>
      <c r="DZ120" s="844"/>
    </row>
    <row r="121" spans="1:130" s="218" customFormat="1" ht="26.25" customHeight="1" x14ac:dyDescent="0.2">
      <c r="A121" s="820"/>
      <c r="B121" s="821"/>
      <c r="C121" s="863" t="s">
        <v>450</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451</v>
      </c>
      <c r="BA121" s="752"/>
      <c r="BB121" s="752"/>
      <c r="BC121" s="752"/>
      <c r="BD121" s="752"/>
      <c r="BE121" s="752"/>
      <c r="BF121" s="752"/>
      <c r="BG121" s="752"/>
      <c r="BH121" s="752"/>
      <c r="BI121" s="752"/>
      <c r="BJ121" s="752"/>
      <c r="BK121" s="752"/>
      <c r="BL121" s="752"/>
      <c r="BM121" s="752"/>
      <c r="BN121" s="752"/>
      <c r="BO121" s="752"/>
      <c r="BP121" s="753"/>
      <c r="BQ121" s="816">
        <v>4045745</v>
      </c>
      <c r="BR121" s="817"/>
      <c r="BS121" s="817"/>
      <c r="BT121" s="817"/>
      <c r="BU121" s="817"/>
      <c r="BV121" s="817">
        <v>4156206</v>
      </c>
      <c r="BW121" s="817"/>
      <c r="BX121" s="817"/>
      <c r="BY121" s="817"/>
      <c r="BZ121" s="817"/>
      <c r="CA121" s="817">
        <v>3852161</v>
      </c>
      <c r="CB121" s="817"/>
      <c r="CC121" s="817"/>
      <c r="CD121" s="817"/>
      <c r="CE121" s="817"/>
      <c r="CF121" s="875">
        <v>21.6</v>
      </c>
      <c r="CG121" s="876"/>
      <c r="CH121" s="876"/>
      <c r="CI121" s="876"/>
      <c r="CJ121" s="876"/>
      <c r="CK121" s="869"/>
      <c r="CL121" s="855"/>
      <c r="CM121" s="855"/>
      <c r="CN121" s="855"/>
      <c r="CO121" s="856"/>
      <c r="CP121" s="835" t="s">
        <v>398</v>
      </c>
      <c r="CQ121" s="836"/>
      <c r="CR121" s="836"/>
      <c r="CS121" s="836"/>
      <c r="CT121" s="836"/>
      <c r="CU121" s="836"/>
      <c r="CV121" s="836"/>
      <c r="CW121" s="836"/>
      <c r="CX121" s="836"/>
      <c r="CY121" s="836"/>
      <c r="CZ121" s="836"/>
      <c r="DA121" s="836"/>
      <c r="DB121" s="836"/>
      <c r="DC121" s="836"/>
      <c r="DD121" s="836"/>
      <c r="DE121" s="836"/>
      <c r="DF121" s="837"/>
      <c r="DG121" s="816">
        <v>1904328</v>
      </c>
      <c r="DH121" s="817"/>
      <c r="DI121" s="817"/>
      <c r="DJ121" s="817"/>
      <c r="DK121" s="817"/>
      <c r="DL121" s="817">
        <v>1570262</v>
      </c>
      <c r="DM121" s="817"/>
      <c r="DN121" s="817"/>
      <c r="DO121" s="817"/>
      <c r="DP121" s="817"/>
      <c r="DQ121" s="817">
        <v>1384561</v>
      </c>
      <c r="DR121" s="817"/>
      <c r="DS121" s="817"/>
      <c r="DT121" s="817"/>
      <c r="DU121" s="817"/>
      <c r="DV121" s="794">
        <v>7.8</v>
      </c>
      <c r="DW121" s="794"/>
      <c r="DX121" s="794"/>
      <c r="DY121" s="794"/>
      <c r="DZ121" s="795"/>
    </row>
    <row r="122" spans="1:130" s="218" customFormat="1" ht="26.25" customHeight="1" x14ac:dyDescent="0.2">
      <c r="A122" s="820"/>
      <c r="B122" s="821"/>
      <c r="C122" s="815" t="s">
        <v>433</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452</v>
      </c>
      <c r="BA122" s="839"/>
      <c r="BB122" s="839"/>
      <c r="BC122" s="839"/>
      <c r="BD122" s="839"/>
      <c r="BE122" s="839"/>
      <c r="BF122" s="839"/>
      <c r="BG122" s="839"/>
      <c r="BH122" s="839"/>
      <c r="BI122" s="839"/>
      <c r="BJ122" s="839"/>
      <c r="BK122" s="839"/>
      <c r="BL122" s="839"/>
      <c r="BM122" s="839"/>
      <c r="BN122" s="839"/>
      <c r="BO122" s="839"/>
      <c r="BP122" s="840"/>
      <c r="BQ122" s="879">
        <v>27794483</v>
      </c>
      <c r="BR122" s="845"/>
      <c r="BS122" s="845"/>
      <c r="BT122" s="845"/>
      <c r="BU122" s="845"/>
      <c r="BV122" s="845">
        <v>26880823</v>
      </c>
      <c r="BW122" s="845"/>
      <c r="BX122" s="845"/>
      <c r="BY122" s="845"/>
      <c r="BZ122" s="845"/>
      <c r="CA122" s="845">
        <v>25290871</v>
      </c>
      <c r="CB122" s="845"/>
      <c r="CC122" s="845"/>
      <c r="CD122" s="845"/>
      <c r="CE122" s="845"/>
      <c r="CF122" s="846">
        <v>142.1</v>
      </c>
      <c r="CG122" s="847"/>
      <c r="CH122" s="847"/>
      <c r="CI122" s="847"/>
      <c r="CJ122" s="847"/>
      <c r="CK122" s="869"/>
      <c r="CL122" s="855"/>
      <c r="CM122" s="855"/>
      <c r="CN122" s="855"/>
      <c r="CO122" s="856"/>
      <c r="CP122" s="835" t="s">
        <v>397</v>
      </c>
      <c r="CQ122" s="836"/>
      <c r="CR122" s="836"/>
      <c r="CS122" s="836"/>
      <c r="CT122" s="836"/>
      <c r="CU122" s="836"/>
      <c r="CV122" s="836"/>
      <c r="CW122" s="836"/>
      <c r="CX122" s="836"/>
      <c r="CY122" s="836"/>
      <c r="CZ122" s="836"/>
      <c r="DA122" s="836"/>
      <c r="DB122" s="836"/>
      <c r="DC122" s="836"/>
      <c r="DD122" s="836"/>
      <c r="DE122" s="836"/>
      <c r="DF122" s="837"/>
      <c r="DG122" s="816">
        <v>24947</v>
      </c>
      <c r="DH122" s="817"/>
      <c r="DI122" s="817"/>
      <c r="DJ122" s="817"/>
      <c r="DK122" s="817"/>
      <c r="DL122" s="817">
        <v>25729</v>
      </c>
      <c r="DM122" s="817"/>
      <c r="DN122" s="817"/>
      <c r="DO122" s="817"/>
      <c r="DP122" s="817"/>
      <c r="DQ122" s="817">
        <v>30424</v>
      </c>
      <c r="DR122" s="817"/>
      <c r="DS122" s="817"/>
      <c r="DT122" s="817"/>
      <c r="DU122" s="817"/>
      <c r="DV122" s="794">
        <v>0.2</v>
      </c>
      <c r="DW122" s="794"/>
      <c r="DX122" s="794"/>
      <c r="DY122" s="794"/>
      <c r="DZ122" s="795"/>
    </row>
    <row r="123" spans="1:130" s="218" customFormat="1" ht="26.25" customHeight="1" x14ac:dyDescent="0.2">
      <c r="A123" s="820"/>
      <c r="B123" s="821"/>
      <c r="C123" s="815" t="s">
        <v>439</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9" t="s">
        <v>178</v>
      </c>
      <c r="BA123" s="239"/>
      <c r="BB123" s="239"/>
      <c r="BC123" s="239"/>
      <c r="BD123" s="239"/>
      <c r="BE123" s="239"/>
      <c r="BF123" s="239"/>
      <c r="BG123" s="239"/>
      <c r="BH123" s="239"/>
      <c r="BI123" s="239"/>
      <c r="BJ123" s="239"/>
      <c r="BK123" s="239"/>
      <c r="BL123" s="239"/>
      <c r="BM123" s="239"/>
      <c r="BN123" s="239"/>
      <c r="BO123" s="877" t="s">
        <v>453</v>
      </c>
      <c r="BP123" s="878"/>
      <c r="BQ123" s="832">
        <v>46861793</v>
      </c>
      <c r="BR123" s="833"/>
      <c r="BS123" s="833"/>
      <c r="BT123" s="833"/>
      <c r="BU123" s="833"/>
      <c r="BV123" s="833">
        <v>44421509</v>
      </c>
      <c r="BW123" s="833"/>
      <c r="BX123" s="833"/>
      <c r="BY123" s="833"/>
      <c r="BZ123" s="833"/>
      <c r="CA123" s="833">
        <v>41621706</v>
      </c>
      <c r="CB123" s="833"/>
      <c r="CC123" s="833"/>
      <c r="CD123" s="833"/>
      <c r="CE123" s="833"/>
      <c r="CF123" s="748"/>
      <c r="CG123" s="749"/>
      <c r="CH123" s="749"/>
      <c r="CI123" s="749"/>
      <c r="CJ123" s="834"/>
      <c r="CK123" s="869"/>
      <c r="CL123" s="855"/>
      <c r="CM123" s="855"/>
      <c r="CN123" s="855"/>
      <c r="CO123" s="856"/>
      <c r="CP123" s="835" t="s">
        <v>454</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18" customFormat="1" ht="26.25" customHeight="1" thickBot="1" x14ac:dyDescent="0.25">
      <c r="A124" s="820"/>
      <c r="B124" s="821"/>
      <c r="C124" s="815" t="s">
        <v>442</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455</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122</v>
      </c>
      <c r="BR124" s="831"/>
      <c r="BS124" s="831"/>
      <c r="BT124" s="831"/>
      <c r="BU124" s="831"/>
      <c r="BV124" s="831">
        <v>13.4</v>
      </c>
      <c r="BW124" s="831"/>
      <c r="BX124" s="831"/>
      <c r="BY124" s="831"/>
      <c r="BZ124" s="831"/>
      <c r="CA124" s="831">
        <v>18</v>
      </c>
      <c r="CB124" s="831"/>
      <c r="CC124" s="831"/>
      <c r="CD124" s="831"/>
      <c r="CE124" s="831"/>
      <c r="CF124" s="726"/>
      <c r="CG124" s="727"/>
      <c r="CH124" s="727"/>
      <c r="CI124" s="727"/>
      <c r="CJ124" s="862"/>
      <c r="CK124" s="870"/>
      <c r="CL124" s="870"/>
      <c r="CM124" s="870"/>
      <c r="CN124" s="870"/>
      <c r="CO124" s="871"/>
      <c r="CP124" s="835" t="s">
        <v>456</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2">
      <c r="A125" s="820"/>
      <c r="B125" s="821"/>
      <c r="C125" s="815" t="s">
        <v>444</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457</v>
      </c>
      <c r="CL125" s="852"/>
      <c r="CM125" s="852"/>
      <c r="CN125" s="852"/>
      <c r="CO125" s="853"/>
      <c r="CP125" s="860" t="s">
        <v>458</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5">
      <c r="A126" s="820"/>
      <c r="B126" s="821"/>
      <c r="C126" s="815" t="s">
        <v>446</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459</v>
      </c>
      <c r="CQ126" s="752"/>
      <c r="CR126" s="752"/>
      <c r="CS126" s="752"/>
      <c r="CT126" s="752"/>
      <c r="CU126" s="752"/>
      <c r="CV126" s="752"/>
      <c r="CW126" s="752"/>
      <c r="CX126" s="752"/>
      <c r="CY126" s="752"/>
      <c r="CZ126" s="752"/>
      <c r="DA126" s="752"/>
      <c r="DB126" s="752"/>
      <c r="DC126" s="752"/>
      <c r="DD126" s="752"/>
      <c r="DE126" s="752"/>
      <c r="DF126" s="753"/>
      <c r="DG126" s="816">
        <v>963438</v>
      </c>
      <c r="DH126" s="817"/>
      <c r="DI126" s="817"/>
      <c r="DJ126" s="817"/>
      <c r="DK126" s="817"/>
      <c r="DL126" s="817">
        <v>891567</v>
      </c>
      <c r="DM126" s="817"/>
      <c r="DN126" s="817"/>
      <c r="DO126" s="817"/>
      <c r="DP126" s="817"/>
      <c r="DQ126" s="817">
        <v>842105</v>
      </c>
      <c r="DR126" s="817"/>
      <c r="DS126" s="817"/>
      <c r="DT126" s="817"/>
      <c r="DU126" s="817"/>
      <c r="DV126" s="794">
        <v>4.7</v>
      </c>
      <c r="DW126" s="794"/>
      <c r="DX126" s="794"/>
      <c r="DY126" s="794"/>
      <c r="DZ126" s="795"/>
    </row>
    <row r="127" spans="1:130" s="218" customFormat="1" ht="26.25" customHeight="1" x14ac:dyDescent="0.2">
      <c r="A127" s="822"/>
      <c r="B127" s="823"/>
      <c r="C127" s="838" t="s">
        <v>460</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20"/>
      <c r="AV127" s="220"/>
      <c r="AW127" s="220"/>
      <c r="AX127" s="841" t="s">
        <v>461</v>
      </c>
      <c r="AY127" s="812"/>
      <c r="AZ127" s="812"/>
      <c r="BA127" s="812"/>
      <c r="BB127" s="812"/>
      <c r="BC127" s="812"/>
      <c r="BD127" s="812"/>
      <c r="BE127" s="813"/>
      <c r="BF127" s="811" t="s">
        <v>462</v>
      </c>
      <c r="BG127" s="812"/>
      <c r="BH127" s="812"/>
      <c r="BI127" s="812"/>
      <c r="BJ127" s="812"/>
      <c r="BK127" s="812"/>
      <c r="BL127" s="813"/>
      <c r="BM127" s="811" t="s">
        <v>463</v>
      </c>
      <c r="BN127" s="812"/>
      <c r="BO127" s="812"/>
      <c r="BP127" s="812"/>
      <c r="BQ127" s="812"/>
      <c r="BR127" s="812"/>
      <c r="BS127" s="813"/>
      <c r="BT127" s="811" t="s">
        <v>464</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465</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x14ac:dyDescent="0.25">
      <c r="A128" s="796" t="s">
        <v>466</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467</v>
      </c>
      <c r="X128" s="798"/>
      <c r="Y128" s="798"/>
      <c r="Z128" s="799"/>
      <c r="AA128" s="800">
        <v>470756</v>
      </c>
      <c r="AB128" s="801"/>
      <c r="AC128" s="801"/>
      <c r="AD128" s="801"/>
      <c r="AE128" s="802"/>
      <c r="AF128" s="803">
        <v>440038</v>
      </c>
      <c r="AG128" s="801"/>
      <c r="AH128" s="801"/>
      <c r="AI128" s="801"/>
      <c r="AJ128" s="802"/>
      <c r="AK128" s="803">
        <v>282129</v>
      </c>
      <c r="AL128" s="801"/>
      <c r="AM128" s="801"/>
      <c r="AN128" s="801"/>
      <c r="AO128" s="802"/>
      <c r="AP128" s="804"/>
      <c r="AQ128" s="805"/>
      <c r="AR128" s="805"/>
      <c r="AS128" s="805"/>
      <c r="AT128" s="806"/>
      <c r="AU128" s="220"/>
      <c r="AV128" s="220"/>
      <c r="AW128" s="220"/>
      <c r="AX128" s="807" t="s">
        <v>468</v>
      </c>
      <c r="AY128" s="808"/>
      <c r="AZ128" s="808"/>
      <c r="BA128" s="808"/>
      <c r="BB128" s="808"/>
      <c r="BC128" s="808"/>
      <c r="BD128" s="808"/>
      <c r="BE128" s="809"/>
      <c r="BF128" s="786" t="s">
        <v>122</v>
      </c>
      <c r="BG128" s="787"/>
      <c r="BH128" s="787"/>
      <c r="BI128" s="787"/>
      <c r="BJ128" s="787"/>
      <c r="BK128" s="787"/>
      <c r="BL128" s="810"/>
      <c r="BM128" s="786">
        <v>12.49</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469</v>
      </c>
      <c r="CQ128" s="730"/>
      <c r="CR128" s="730"/>
      <c r="CS128" s="730"/>
      <c r="CT128" s="730"/>
      <c r="CU128" s="730"/>
      <c r="CV128" s="730"/>
      <c r="CW128" s="730"/>
      <c r="CX128" s="730"/>
      <c r="CY128" s="730"/>
      <c r="CZ128" s="730"/>
      <c r="DA128" s="730"/>
      <c r="DB128" s="730"/>
      <c r="DC128" s="730"/>
      <c r="DD128" s="730"/>
      <c r="DE128" s="730"/>
      <c r="DF128" s="731"/>
      <c r="DG128" s="790">
        <v>24275</v>
      </c>
      <c r="DH128" s="791"/>
      <c r="DI128" s="791"/>
      <c r="DJ128" s="791"/>
      <c r="DK128" s="791"/>
      <c r="DL128" s="791">
        <v>1459</v>
      </c>
      <c r="DM128" s="791"/>
      <c r="DN128" s="791"/>
      <c r="DO128" s="791"/>
      <c r="DP128" s="791"/>
      <c r="DQ128" s="791">
        <v>1285</v>
      </c>
      <c r="DR128" s="791"/>
      <c r="DS128" s="791"/>
      <c r="DT128" s="791"/>
      <c r="DU128" s="791"/>
      <c r="DV128" s="792">
        <v>0</v>
      </c>
      <c r="DW128" s="792"/>
      <c r="DX128" s="792"/>
      <c r="DY128" s="792"/>
      <c r="DZ128" s="793"/>
    </row>
    <row r="129" spans="1:131" s="218" customFormat="1" ht="26.25" customHeight="1" x14ac:dyDescent="0.2">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470</v>
      </c>
      <c r="X129" s="777"/>
      <c r="Y129" s="777"/>
      <c r="Z129" s="778"/>
      <c r="AA129" s="779">
        <v>18389940</v>
      </c>
      <c r="AB129" s="780"/>
      <c r="AC129" s="780"/>
      <c r="AD129" s="780"/>
      <c r="AE129" s="781"/>
      <c r="AF129" s="782">
        <v>19007150</v>
      </c>
      <c r="AG129" s="780"/>
      <c r="AH129" s="780"/>
      <c r="AI129" s="780"/>
      <c r="AJ129" s="781"/>
      <c r="AK129" s="782">
        <v>20118560</v>
      </c>
      <c r="AL129" s="780"/>
      <c r="AM129" s="780"/>
      <c r="AN129" s="780"/>
      <c r="AO129" s="781"/>
      <c r="AP129" s="783"/>
      <c r="AQ129" s="784"/>
      <c r="AR129" s="784"/>
      <c r="AS129" s="784"/>
      <c r="AT129" s="785"/>
      <c r="AU129" s="221"/>
      <c r="AV129" s="221"/>
      <c r="AW129" s="221"/>
      <c r="AX129" s="751" t="s">
        <v>471</v>
      </c>
      <c r="AY129" s="752"/>
      <c r="AZ129" s="752"/>
      <c r="BA129" s="752"/>
      <c r="BB129" s="752"/>
      <c r="BC129" s="752"/>
      <c r="BD129" s="752"/>
      <c r="BE129" s="753"/>
      <c r="BF129" s="770" t="s">
        <v>122</v>
      </c>
      <c r="BG129" s="771"/>
      <c r="BH129" s="771"/>
      <c r="BI129" s="771"/>
      <c r="BJ129" s="771"/>
      <c r="BK129" s="771"/>
      <c r="BL129" s="772"/>
      <c r="BM129" s="770">
        <v>17.489999999999998</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774" t="s">
        <v>472</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473</v>
      </c>
      <c r="X130" s="777"/>
      <c r="Y130" s="777"/>
      <c r="Z130" s="778"/>
      <c r="AA130" s="779">
        <v>2227930</v>
      </c>
      <c r="AB130" s="780"/>
      <c r="AC130" s="780"/>
      <c r="AD130" s="780"/>
      <c r="AE130" s="781"/>
      <c r="AF130" s="782">
        <v>2208766</v>
      </c>
      <c r="AG130" s="780"/>
      <c r="AH130" s="780"/>
      <c r="AI130" s="780"/>
      <c r="AJ130" s="781"/>
      <c r="AK130" s="782">
        <v>2318352</v>
      </c>
      <c r="AL130" s="780"/>
      <c r="AM130" s="780"/>
      <c r="AN130" s="780"/>
      <c r="AO130" s="781"/>
      <c r="AP130" s="783"/>
      <c r="AQ130" s="784"/>
      <c r="AR130" s="784"/>
      <c r="AS130" s="784"/>
      <c r="AT130" s="785"/>
      <c r="AU130" s="221"/>
      <c r="AV130" s="221"/>
      <c r="AW130" s="221"/>
      <c r="AX130" s="751" t="s">
        <v>474</v>
      </c>
      <c r="AY130" s="752"/>
      <c r="AZ130" s="752"/>
      <c r="BA130" s="752"/>
      <c r="BB130" s="752"/>
      <c r="BC130" s="752"/>
      <c r="BD130" s="752"/>
      <c r="BE130" s="753"/>
      <c r="BF130" s="754">
        <v>3.5</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475</v>
      </c>
      <c r="X131" s="761"/>
      <c r="Y131" s="761"/>
      <c r="Z131" s="762"/>
      <c r="AA131" s="763">
        <v>16162010</v>
      </c>
      <c r="AB131" s="764"/>
      <c r="AC131" s="764"/>
      <c r="AD131" s="764"/>
      <c r="AE131" s="765"/>
      <c r="AF131" s="766">
        <v>16798384</v>
      </c>
      <c r="AG131" s="764"/>
      <c r="AH131" s="764"/>
      <c r="AI131" s="764"/>
      <c r="AJ131" s="765"/>
      <c r="AK131" s="766">
        <v>17800208</v>
      </c>
      <c r="AL131" s="764"/>
      <c r="AM131" s="764"/>
      <c r="AN131" s="764"/>
      <c r="AO131" s="765"/>
      <c r="AP131" s="767"/>
      <c r="AQ131" s="768"/>
      <c r="AR131" s="768"/>
      <c r="AS131" s="768"/>
      <c r="AT131" s="769"/>
      <c r="AU131" s="221"/>
      <c r="AV131" s="221"/>
      <c r="AW131" s="221"/>
      <c r="AX131" s="729" t="s">
        <v>476</v>
      </c>
      <c r="AY131" s="730"/>
      <c r="AZ131" s="730"/>
      <c r="BA131" s="730"/>
      <c r="BB131" s="730"/>
      <c r="BC131" s="730"/>
      <c r="BD131" s="730"/>
      <c r="BE131" s="731"/>
      <c r="BF131" s="732">
        <v>18</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738" t="s">
        <v>477</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478</v>
      </c>
      <c r="W132" s="742"/>
      <c r="X132" s="742"/>
      <c r="Y132" s="742"/>
      <c r="Z132" s="743"/>
      <c r="AA132" s="744">
        <v>3.8056033870000001</v>
      </c>
      <c r="AB132" s="745"/>
      <c r="AC132" s="745"/>
      <c r="AD132" s="745"/>
      <c r="AE132" s="746"/>
      <c r="AF132" s="747">
        <v>2.5801469950000002</v>
      </c>
      <c r="AG132" s="745"/>
      <c r="AH132" s="745"/>
      <c r="AI132" s="745"/>
      <c r="AJ132" s="746"/>
      <c r="AK132" s="747">
        <v>4.2253663550000002</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479</v>
      </c>
      <c r="W133" s="721"/>
      <c r="X133" s="721"/>
      <c r="Y133" s="721"/>
      <c r="Z133" s="722"/>
      <c r="AA133" s="723">
        <v>4.5</v>
      </c>
      <c r="AB133" s="724"/>
      <c r="AC133" s="724"/>
      <c r="AD133" s="724"/>
      <c r="AE133" s="725"/>
      <c r="AF133" s="723">
        <v>3.7</v>
      </c>
      <c r="AG133" s="724"/>
      <c r="AH133" s="724"/>
      <c r="AI133" s="724"/>
      <c r="AJ133" s="725"/>
      <c r="AK133" s="723">
        <v>3.5</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SvuQ2sIx4pAGMKqIqCPiT1frwffsIs+s2OOZWPwpthPh06CHx1q+IqyHPuMT00a+QZRdGc1nY5rO/9aH+euJbA==" saltValue="knwuX1nH3CBXiQ2iRaK/Z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21" zoomScale="70" zoomScaleNormal="85" zoomScaleSheetLayoutView="70" workbookViewId="0"/>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480</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GZ19NbG7W6PUz1NvNY6sjKO+H67TVCdYIBVIqZpYSbqAR8YG8mruf9LOg76lEVKPq11SGpRB6/XlutqphysyZQ==" saltValue="oZC0DqqdbaOO0vyB/QPXE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5" zoomScale="70" zoomScaleNormal="70" zoomScaleSheetLayoutView="55" workbookViewId="0"/>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mr8DeTumrAI+dcBNM201jX3QVi7F69UMFmlC/+B38BQ+/U7PIyNQcbzjrf3D/grMmyuvSrQBJnVGcp7x48w+eQ==" saltValue="sE/g8nIDgtKRS94tR/SWLg==" spinCount="100000" sheet="1" objects="1" scenarios="1"/>
  <dataConsolidate/>
  <phoneticPr fontId="2"/>
  <printOptions horizontalCentered="1" verticalCentered="1"/>
  <pageMargins left="0" right="0" top="0" bottom="0" header="0" footer="0"/>
  <pageSetup paperSize="9" scale="47"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481</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482</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483</v>
      </c>
      <c r="AP7" s="260"/>
      <c r="AQ7" s="261" t="s">
        <v>484</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485</v>
      </c>
      <c r="AQ8" s="267" t="s">
        <v>486</v>
      </c>
      <c r="AR8" s="268" t="s">
        <v>487</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488</v>
      </c>
      <c r="AL9" s="1131"/>
      <c r="AM9" s="1131"/>
      <c r="AN9" s="1132"/>
      <c r="AO9" s="269">
        <v>6158604</v>
      </c>
      <c r="AP9" s="269">
        <v>71711</v>
      </c>
      <c r="AQ9" s="270">
        <v>80646</v>
      </c>
      <c r="AR9" s="271">
        <v>-11.1</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489</v>
      </c>
      <c r="AL10" s="1131"/>
      <c r="AM10" s="1131"/>
      <c r="AN10" s="1132"/>
      <c r="AO10" s="272">
        <v>734144</v>
      </c>
      <c r="AP10" s="272">
        <v>8548</v>
      </c>
      <c r="AQ10" s="273">
        <v>6637</v>
      </c>
      <c r="AR10" s="274">
        <v>28.8</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490</v>
      </c>
      <c r="AL11" s="1131"/>
      <c r="AM11" s="1131"/>
      <c r="AN11" s="1132"/>
      <c r="AO11" s="272">
        <v>4224</v>
      </c>
      <c r="AP11" s="272">
        <v>49</v>
      </c>
      <c r="AQ11" s="273">
        <v>1119</v>
      </c>
      <c r="AR11" s="274">
        <v>-95.6</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491</v>
      </c>
      <c r="AL12" s="1131"/>
      <c r="AM12" s="1131"/>
      <c r="AN12" s="1132"/>
      <c r="AO12" s="272" t="s">
        <v>492</v>
      </c>
      <c r="AP12" s="272" t="s">
        <v>492</v>
      </c>
      <c r="AQ12" s="273">
        <v>8</v>
      </c>
      <c r="AR12" s="274" t="s">
        <v>492</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493</v>
      </c>
      <c r="AL13" s="1131"/>
      <c r="AM13" s="1131"/>
      <c r="AN13" s="1132"/>
      <c r="AO13" s="272">
        <v>143668</v>
      </c>
      <c r="AP13" s="272">
        <v>1673</v>
      </c>
      <c r="AQ13" s="273">
        <v>2502</v>
      </c>
      <c r="AR13" s="274">
        <v>-33.1</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494</v>
      </c>
      <c r="AL14" s="1131"/>
      <c r="AM14" s="1131"/>
      <c r="AN14" s="1132"/>
      <c r="AO14" s="272">
        <v>124728</v>
      </c>
      <c r="AP14" s="272">
        <v>1452</v>
      </c>
      <c r="AQ14" s="273">
        <v>1863</v>
      </c>
      <c r="AR14" s="274">
        <v>-22.1</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495</v>
      </c>
      <c r="AL15" s="1134"/>
      <c r="AM15" s="1134"/>
      <c r="AN15" s="1135"/>
      <c r="AO15" s="272">
        <v>-150292</v>
      </c>
      <c r="AP15" s="272">
        <v>-1750</v>
      </c>
      <c r="AQ15" s="273">
        <v>-4800</v>
      </c>
      <c r="AR15" s="274">
        <v>-63.5</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178</v>
      </c>
      <c r="AL16" s="1134"/>
      <c r="AM16" s="1134"/>
      <c r="AN16" s="1135"/>
      <c r="AO16" s="272">
        <v>7015076</v>
      </c>
      <c r="AP16" s="272">
        <v>81684</v>
      </c>
      <c r="AQ16" s="273">
        <v>87975</v>
      </c>
      <c r="AR16" s="274">
        <v>-7.2</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496</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497</v>
      </c>
      <c r="AP20" s="281" t="s">
        <v>498</v>
      </c>
      <c r="AQ20" s="282" t="s">
        <v>499</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500</v>
      </c>
      <c r="AL21" s="1137"/>
      <c r="AM21" s="1137"/>
      <c r="AN21" s="1138"/>
      <c r="AO21" s="285">
        <v>6.09</v>
      </c>
      <c r="AP21" s="286">
        <v>7.71</v>
      </c>
      <c r="AQ21" s="287">
        <v>-1.62</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501</v>
      </c>
      <c r="AL22" s="1137"/>
      <c r="AM22" s="1137"/>
      <c r="AN22" s="1138"/>
      <c r="AO22" s="290">
        <v>101.2</v>
      </c>
      <c r="AP22" s="291">
        <v>98.3</v>
      </c>
      <c r="AQ22" s="292">
        <v>2.9</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29" t="s">
        <v>502</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ht="13.2" x14ac:dyDescent="0.2">
      <c r="A27" s="297"/>
      <c r="AO27" s="250"/>
      <c r="AP27" s="250"/>
      <c r="AQ27" s="250"/>
      <c r="AR27" s="250"/>
      <c r="AS27" s="250"/>
      <c r="AT27" s="250"/>
    </row>
    <row r="28" spans="1:46" ht="16.2" x14ac:dyDescent="0.2">
      <c r="A28" s="251" t="s">
        <v>503</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504</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483</v>
      </c>
      <c r="AP30" s="260"/>
      <c r="AQ30" s="261" t="s">
        <v>484</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485</v>
      </c>
      <c r="AQ31" s="267" t="s">
        <v>486</v>
      </c>
      <c r="AR31" s="268" t="s">
        <v>487</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505</v>
      </c>
      <c r="AL32" s="1121"/>
      <c r="AM32" s="1121"/>
      <c r="AN32" s="1122"/>
      <c r="AO32" s="300">
        <v>2824446</v>
      </c>
      <c r="AP32" s="300">
        <v>32888</v>
      </c>
      <c r="AQ32" s="301">
        <v>41451</v>
      </c>
      <c r="AR32" s="302">
        <v>-20.7</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506</v>
      </c>
      <c r="AL33" s="1121"/>
      <c r="AM33" s="1121"/>
      <c r="AN33" s="1122"/>
      <c r="AO33" s="300" t="s">
        <v>492</v>
      </c>
      <c r="AP33" s="300" t="s">
        <v>492</v>
      </c>
      <c r="AQ33" s="301" t="s">
        <v>492</v>
      </c>
      <c r="AR33" s="302" t="s">
        <v>492</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507</v>
      </c>
      <c r="AL34" s="1121"/>
      <c r="AM34" s="1121"/>
      <c r="AN34" s="1122"/>
      <c r="AO34" s="300">
        <v>6667</v>
      </c>
      <c r="AP34" s="300">
        <v>78</v>
      </c>
      <c r="AQ34" s="301">
        <v>35</v>
      </c>
      <c r="AR34" s="302">
        <v>122.9</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508</v>
      </c>
      <c r="AL35" s="1121"/>
      <c r="AM35" s="1121"/>
      <c r="AN35" s="1122"/>
      <c r="AO35" s="300">
        <v>393426</v>
      </c>
      <c r="AP35" s="300">
        <v>4581</v>
      </c>
      <c r="AQ35" s="301">
        <v>11775</v>
      </c>
      <c r="AR35" s="302">
        <v>-61.1</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509</v>
      </c>
      <c r="AL36" s="1121"/>
      <c r="AM36" s="1121"/>
      <c r="AN36" s="1122"/>
      <c r="AO36" s="300">
        <v>128066</v>
      </c>
      <c r="AP36" s="300">
        <v>1491</v>
      </c>
      <c r="AQ36" s="301">
        <v>2188</v>
      </c>
      <c r="AR36" s="302">
        <v>-31.9</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510</v>
      </c>
      <c r="AL37" s="1121"/>
      <c r="AM37" s="1121"/>
      <c r="AN37" s="1122"/>
      <c r="AO37" s="300" t="s">
        <v>492</v>
      </c>
      <c r="AP37" s="300" t="s">
        <v>492</v>
      </c>
      <c r="AQ37" s="301">
        <v>531</v>
      </c>
      <c r="AR37" s="302" t="s">
        <v>492</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511</v>
      </c>
      <c r="AL38" s="1124"/>
      <c r="AM38" s="1124"/>
      <c r="AN38" s="1125"/>
      <c r="AO38" s="303" t="s">
        <v>492</v>
      </c>
      <c r="AP38" s="303" t="s">
        <v>492</v>
      </c>
      <c r="AQ38" s="304">
        <v>1</v>
      </c>
      <c r="AR38" s="292" t="s">
        <v>492</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512</v>
      </c>
      <c r="AL39" s="1124"/>
      <c r="AM39" s="1124"/>
      <c r="AN39" s="1125"/>
      <c r="AO39" s="300">
        <v>-282129</v>
      </c>
      <c r="AP39" s="300">
        <v>-3285</v>
      </c>
      <c r="AQ39" s="301">
        <v>-5414</v>
      </c>
      <c r="AR39" s="302">
        <v>-39.299999999999997</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513</v>
      </c>
      <c r="AL40" s="1121"/>
      <c r="AM40" s="1121"/>
      <c r="AN40" s="1122"/>
      <c r="AO40" s="300">
        <v>-2318352</v>
      </c>
      <c r="AP40" s="300">
        <v>-26995</v>
      </c>
      <c r="AQ40" s="301">
        <v>-35360</v>
      </c>
      <c r="AR40" s="302">
        <v>-23.7</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288</v>
      </c>
      <c r="AL41" s="1127"/>
      <c r="AM41" s="1127"/>
      <c r="AN41" s="1128"/>
      <c r="AO41" s="300">
        <v>752124</v>
      </c>
      <c r="AP41" s="300">
        <v>8758</v>
      </c>
      <c r="AQ41" s="301">
        <v>15207</v>
      </c>
      <c r="AR41" s="302">
        <v>-42.4</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514</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515</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483</v>
      </c>
      <c r="AN49" s="1115" t="s">
        <v>516</v>
      </c>
      <c r="AO49" s="1116"/>
      <c r="AP49" s="1116"/>
      <c r="AQ49" s="1116"/>
      <c r="AR49" s="1117"/>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517</v>
      </c>
      <c r="AO50" s="317" t="s">
        <v>518</v>
      </c>
      <c r="AP50" s="318" t="s">
        <v>519</v>
      </c>
      <c r="AQ50" s="319" t="s">
        <v>520</v>
      </c>
      <c r="AR50" s="320" t="s">
        <v>521</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522</v>
      </c>
      <c r="AL51" s="313"/>
      <c r="AM51" s="321">
        <v>11953664</v>
      </c>
      <c r="AN51" s="322">
        <v>141445</v>
      </c>
      <c r="AO51" s="323">
        <v>133.9</v>
      </c>
      <c r="AP51" s="324">
        <v>63812</v>
      </c>
      <c r="AQ51" s="325">
        <v>2.2999999999999998</v>
      </c>
      <c r="AR51" s="326">
        <v>131.6</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523</v>
      </c>
      <c r="AM52" s="329">
        <v>2890101</v>
      </c>
      <c r="AN52" s="330">
        <v>34198</v>
      </c>
      <c r="AO52" s="331">
        <v>28.4</v>
      </c>
      <c r="AP52" s="332">
        <v>33848</v>
      </c>
      <c r="AQ52" s="333">
        <v>-4.2</v>
      </c>
      <c r="AR52" s="334">
        <v>32.6</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524</v>
      </c>
      <c r="AL53" s="313"/>
      <c r="AM53" s="321">
        <v>6305961</v>
      </c>
      <c r="AN53" s="322">
        <v>74205</v>
      </c>
      <c r="AO53" s="323">
        <v>-47.5</v>
      </c>
      <c r="AP53" s="324">
        <v>54225</v>
      </c>
      <c r="AQ53" s="325">
        <v>-15</v>
      </c>
      <c r="AR53" s="326">
        <v>-32.5</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523</v>
      </c>
      <c r="AM54" s="329">
        <v>2812610</v>
      </c>
      <c r="AN54" s="330">
        <v>33097</v>
      </c>
      <c r="AO54" s="331">
        <v>-3.2</v>
      </c>
      <c r="AP54" s="332">
        <v>27337</v>
      </c>
      <c r="AQ54" s="333">
        <v>-19.2</v>
      </c>
      <c r="AR54" s="334">
        <v>16</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525</v>
      </c>
      <c r="AL55" s="313"/>
      <c r="AM55" s="321">
        <v>7418795</v>
      </c>
      <c r="AN55" s="322">
        <v>86649</v>
      </c>
      <c r="AO55" s="323">
        <v>16.8</v>
      </c>
      <c r="AP55" s="324">
        <v>54016</v>
      </c>
      <c r="AQ55" s="325">
        <v>-0.4</v>
      </c>
      <c r="AR55" s="326">
        <v>17.2</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523</v>
      </c>
      <c r="AM56" s="329">
        <v>5974936</v>
      </c>
      <c r="AN56" s="330">
        <v>69785</v>
      </c>
      <c r="AO56" s="331">
        <v>110.8</v>
      </c>
      <c r="AP56" s="332">
        <v>28078</v>
      </c>
      <c r="AQ56" s="333">
        <v>2.7</v>
      </c>
      <c r="AR56" s="334">
        <v>108.1</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526</v>
      </c>
      <c r="AL57" s="313"/>
      <c r="AM57" s="321">
        <v>7051560</v>
      </c>
      <c r="AN57" s="322">
        <v>82132</v>
      </c>
      <c r="AO57" s="323">
        <v>-5.2</v>
      </c>
      <c r="AP57" s="324">
        <v>52786</v>
      </c>
      <c r="AQ57" s="325">
        <v>-2.2999999999999998</v>
      </c>
      <c r="AR57" s="326">
        <v>-2.9</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523</v>
      </c>
      <c r="AM58" s="329">
        <v>4700339</v>
      </c>
      <c r="AN58" s="330">
        <v>54747</v>
      </c>
      <c r="AO58" s="331">
        <v>-21.5</v>
      </c>
      <c r="AP58" s="332">
        <v>28742</v>
      </c>
      <c r="AQ58" s="333">
        <v>2.4</v>
      </c>
      <c r="AR58" s="334">
        <v>-23.9</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527</v>
      </c>
      <c r="AL59" s="313"/>
      <c r="AM59" s="321">
        <v>4738374</v>
      </c>
      <c r="AN59" s="322">
        <v>55174</v>
      </c>
      <c r="AO59" s="323">
        <v>-32.799999999999997</v>
      </c>
      <c r="AP59" s="324">
        <v>58465</v>
      </c>
      <c r="AQ59" s="325">
        <v>10.8</v>
      </c>
      <c r="AR59" s="326">
        <v>-43.6</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523</v>
      </c>
      <c r="AM60" s="329">
        <v>3056769</v>
      </c>
      <c r="AN60" s="330">
        <v>35593</v>
      </c>
      <c r="AO60" s="331">
        <v>-35</v>
      </c>
      <c r="AP60" s="332">
        <v>34452</v>
      </c>
      <c r="AQ60" s="333">
        <v>19.899999999999999</v>
      </c>
      <c r="AR60" s="334">
        <v>-54.9</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528</v>
      </c>
      <c r="AL61" s="335"/>
      <c r="AM61" s="336">
        <v>7493671</v>
      </c>
      <c r="AN61" s="337">
        <v>87921</v>
      </c>
      <c r="AO61" s="338">
        <v>13</v>
      </c>
      <c r="AP61" s="339">
        <v>56661</v>
      </c>
      <c r="AQ61" s="340">
        <v>-0.9</v>
      </c>
      <c r="AR61" s="326">
        <v>13.9</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523</v>
      </c>
      <c r="AM62" s="329">
        <v>3886951</v>
      </c>
      <c r="AN62" s="330">
        <v>45484</v>
      </c>
      <c r="AO62" s="331">
        <v>15.9</v>
      </c>
      <c r="AP62" s="332">
        <v>30491</v>
      </c>
      <c r="AQ62" s="333">
        <v>0.3</v>
      </c>
      <c r="AR62" s="334">
        <v>15.6</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2jenApdoG/uoBSkpV2PF0XjTkoErlWxktI5/QhsozcV1NtcEWahGLB0NazKqimGzi8a9M+bUy0PL9vgBzBB35A==" saltValue="xBQv0PVosx8SNyDVLPoIS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63" zoomScale="70" zoomScaleNormal="70" zoomScaleSheetLayoutView="55" workbookViewId="0"/>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480</v>
      </c>
    </row>
    <row r="121" spans="125:125" ht="13.5" hidden="1" customHeight="1" x14ac:dyDescent="0.2">
      <c r="DU121" s="247"/>
    </row>
  </sheetData>
  <sheetProtection algorithmName="SHA-512" hashValue="l0Ma4h7iAnxNYbz9vL1EhxI0QEBstw66FEBLapHdax9G8osw16P8ssdqwO+JL/hUvXNTz5mIzqxnmTiWyPDDuQ==" saltValue="4sCDm5bAYKp/uP2LK2ttUg=="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65" zoomScale="70" zoomScaleNormal="70" zoomScaleSheetLayoutView="55" workbookViewId="0"/>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480</v>
      </c>
    </row>
  </sheetData>
  <sheetProtection algorithmName="SHA-512" hashValue="h4qGIfoSqaC2+zaL4LLWuuiQFS1l1d1EHq6ksTcLb4HZ2Iic/qlh8UQ0MMhJ/yqwaJ/pRb5mad5E+dOYTV2u8w==" saltValue="rhpxSxWBt/Wk2Xi/H3A4UA=="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abSelected="1" topLeftCell="A9" zoomScale="55" zoomScaleNormal="55"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530</v>
      </c>
      <c r="G46" s="8" t="s">
        <v>531</v>
      </c>
      <c r="H46" s="8" t="s">
        <v>532</v>
      </c>
      <c r="I46" s="8" t="s">
        <v>533</v>
      </c>
      <c r="J46" s="9" t="s">
        <v>534</v>
      </c>
    </row>
    <row r="47" spans="2:10" ht="57.75" customHeight="1" x14ac:dyDescent="0.2">
      <c r="B47" s="10"/>
      <c r="C47" s="1139" t="s">
        <v>3</v>
      </c>
      <c r="D47" s="1139"/>
      <c r="E47" s="1140"/>
      <c r="F47" s="11">
        <v>11.53</v>
      </c>
      <c r="G47" s="12">
        <v>13.3</v>
      </c>
      <c r="H47" s="12">
        <v>16.16</v>
      </c>
      <c r="I47" s="12">
        <v>13.43</v>
      </c>
      <c r="J47" s="13">
        <v>12.31</v>
      </c>
    </row>
    <row r="48" spans="2:10" ht="57.75" customHeight="1" x14ac:dyDescent="0.2">
      <c r="B48" s="14"/>
      <c r="C48" s="1141" t="s">
        <v>4</v>
      </c>
      <c r="D48" s="1141"/>
      <c r="E48" s="1142"/>
      <c r="F48" s="15">
        <v>3.35</v>
      </c>
      <c r="G48" s="16">
        <v>4.43</v>
      </c>
      <c r="H48" s="16">
        <v>3.79</v>
      </c>
      <c r="I48" s="16">
        <v>3.45</v>
      </c>
      <c r="J48" s="17">
        <v>3.14</v>
      </c>
    </row>
    <row r="49" spans="2:10" ht="57.75" customHeight="1" thickBot="1" x14ac:dyDescent="0.25">
      <c r="B49" s="18"/>
      <c r="C49" s="1143" t="s">
        <v>5</v>
      </c>
      <c r="D49" s="1143"/>
      <c r="E49" s="1144"/>
      <c r="F49" s="19" t="s">
        <v>535</v>
      </c>
      <c r="G49" s="20">
        <v>3.7</v>
      </c>
      <c r="H49" s="20">
        <v>2.0499999999999998</v>
      </c>
      <c r="I49" s="20" t="s">
        <v>536</v>
      </c>
      <c r="J49" s="21" t="s">
        <v>537</v>
      </c>
    </row>
    <row r="50" spans="2:10" ht="13.2" x14ac:dyDescent="0.2"/>
  </sheetData>
  <sheetProtection algorithmName="SHA-512" hashValue="4cvHSyG2KtutfksG2qOx2wU9Sgc3HI2h8rrh9wcP0Ag39hOSWibthxLepn9waliOGJj4mfltex1YqTe/D/V4Bw==" saltValue="yYF4f0Dbkf57GYHHDeP+j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2026-03-24T01:52:45Z</cp:lastPrinted>
  <dcterms:created xsi:type="dcterms:W3CDTF">2026-02-23T07:25:59Z</dcterms:created>
  <dcterms:modified xsi:type="dcterms:W3CDTF">2026-03-24T01:53:18Z</dcterms:modified>
  <cp:category/>
</cp:coreProperties>
</file>