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予算調整課\財政係\16_財政事情の公表\03_財政状況資料集\R6決算\02 回答\"/>
    </mc:Choice>
  </mc:AlternateContent>
  <bookViews>
    <workbookView xWindow="0" yWindow="0" windowWidth="28800" windowHeight="13848" firstSheet="9" activeTab="11"/>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Q102" i="12" l="1"/>
  <c r="DL102" i="12"/>
  <c r="DG102" i="12"/>
  <c r="DB102" i="12"/>
  <c r="CW102" i="12"/>
  <c r="CR102" i="12"/>
  <c r="AU88" i="12" l="1"/>
  <c r="AP88" i="12"/>
  <c r="AF88" i="12"/>
  <c r="Q31" i="12" l="1"/>
  <c r="Q23" i="12"/>
  <c r="Q7" i="12"/>
  <c r="AA23" i="12"/>
  <c r="AP23" i="12" l="1"/>
  <c r="AA32" i="12"/>
  <c r="AA31" i="12"/>
  <c r="AA30" i="12"/>
  <c r="AA29" i="12"/>
  <c r="AA28" i="12"/>
  <c r="AA8" i="12" l="1"/>
  <c r="AA7" i="12" l="1"/>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BE37" i="10"/>
  <c r="AM37" i="10"/>
  <c r="U37" i="10"/>
  <c r="C37" i="10"/>
  <c r="BE36" i="10"/>
  <c r="AM36" i="10"/>
  <c r="C36" i="10"/>
  <c r="BE35" i="10"/>
  <c r="C35" i="10"/>
  <c r="BE34" i="10"/>
  <c r="U34" i="10"/>
  <c r="U35" i="10" s="1"/>
  <c r="C34" i="10"/>
  <c r="U36" i="10" l="1"/>
  <c r="AM34" i="10"/>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 r="CO36" i="10" s="1"/>
  <c r="CO37" i="10" s="1"/>
  <c r="BW34" i="10"/>
  <c r="BW35" i="10" s="1"/>
  <c r="BW36" i="10" s="1"/>
  <c r="BW37" i="10" s="1"/>
  <c r="BW38" i="10" s="1"/>
</calcChain>
</file>

<file path=xl/sharedStrings.xml><?xml version="1.0" encoding="utf-8"?>
<sst xmlns="http://schemas.openxmlformats.org/spreadsheetml/2006/main" count="1111" uniqueCount="560">
  <si>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</si>
  <si>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</si>
  <si>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</si>
  <si>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</si>
  <si>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</si>
  <si>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</si>
  <si>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</si>
  <si>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</si>
  <si>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</si>
  <si>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</si>
  <si>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</si>
  <si>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</si>
  <si>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</si>
  <si>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</si>
  <si>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</si>
  <si>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</si>
  <si>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</si>
  <si>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</si>
  <si>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</si>
  <si>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</si>
  <si>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</si>
  <si>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</si>
  <si>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</si>
  <si>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</si>
  <si>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</si>
  <si>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</si>
  <si>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</si>
  <si>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</si>
  <si>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</si>
  <si>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</si>
  <si>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</si>
  <si>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</si>
  <si>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</si>
  <si>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</si>
  <si>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</si>
  <si>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</si>
  <si>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</si>
  <si>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</si>
  <si>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</si>
  <si>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</si>
  <si>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</si>
  <si>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</si>
  <si>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</si>
  <si>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</si>
  <si>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</si>
  <si>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</si>
  <si>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</si>
  <si>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</si>
  <si>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</si>
  <si>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</si>
  <si>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</si>
  <si>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</si>
  <si>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</si>
  <si>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</si>
  <si>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</si>
  <si>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</si>
  <si>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</si>
  <si>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</si>
  <si>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</si>
  <si>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</si>
  <si>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</si>
  <si>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</si>
  <si>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</si>
  <si>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</si>
  <si>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</si>
  <si>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</si>
  <si>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</si>
  <si>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</si>
  <si>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</si>
  <si>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</si>
  <si>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</si>
  <si>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</si>
  <si>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</si>
  <si>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</si>
  <si>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</si>
  <si>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</si>
  <si>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</si>
  <si>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</si>
  <si>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</si>
  <si>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</si>
  <si>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</si>
  <si>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Ⅲ－３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</si>
  <si>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</si>
  <si>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</si>
  <si>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</si>
  <si>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</si>
  <si>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</si>
  <si>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</si>
  <si>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</si>
  <si>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</si>
  <si>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</si>
  <si>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</si>
  <si>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</si>
  <si>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</si>
  <si>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草津市</t>
    <phoneticPr fontId="5"/>
  </si>
  <si>
    <t>地方交付税種地</t>
    <rPh sb="0" eb="2">
      <t>チホウ</t>
    </rPh>
    <rPh sb="2" eb="5">
      <t>コウフゼイ</t>
    </rPh>
    <rPh sb="5" eb="6">
      <t>シュ</t>
    </rPh>
    <rPh sb="6" eb="7">
      <t>チ</t>
    </rPh>
    <phoneticPr fontId="5"/>
  </si>
  <si>
    <t>1-5</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</si>
  <si>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</si>
  <si>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</si>
  <si>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</si>
  <si>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</si>
  <si>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</si>
  <si>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</si>
  <si>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</si>
  <si>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</si>
  <si>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</si>
  <si>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</si>
  <si>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</si>
  <si>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</si>
  <si>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</si>
  <si>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</si>
  <si>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</si>
  <si>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</si>
  <si>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</si>
  <si>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</si>
  <si>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</si>
  <si>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</si>
  <si>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</si>
  <si>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</si>
  <si>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</si>
  <si>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</si>
  <si>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</si>
  <si>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</si>
  <si>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</si>
  <si>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</si>
  <si>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</si>
  <si>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</si>
  <si>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</si>
  <si>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</si>
  <si>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</si>
  <si>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</si>
  <si>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</si>
  <si>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</si>
  <si>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</si>
  <si>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</si>
  <si>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</si>
  <si>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</si>
  <si>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</si>
  <si>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</si>
  <si>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</si>
  <si>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</si>
  <si>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</si>
  <si>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</si>
  <si>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</si>
  <si>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</si>
  <si>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</si>
  <si>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</si>
  <si>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</si>
  <si>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</si>
  <si>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</si>
  <si>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</si>
  <si>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</si>
  <si>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</si>
  <si>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</si>
  <si>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</si>
  <si>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</si>
  <si>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</si>
  <si>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</si>
  <si>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</si>
  <si>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</si>
  <si>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</si>
  <si>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</si>
  <si>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</si>
  <si>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</si>
  <si>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</si>
  <si>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</si>
  <si>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</si>
  <si>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</si>
  <si>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</si>
  <si>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</si>
  <si>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</si>
  <si>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</si>
  <si>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</si>
  <si>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</si>
  <si>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</si>
  <si>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</si>
  <si>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</si>
  <si>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</si>
  <si>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</si>
  <si>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</si>
  <si>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</si>
  <si>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</si>
  <si>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</si>
  <si>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</si>
  <si>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</si>
  <si>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</si>
  <si>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</si>
  <si>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</si>
  <si>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</si>
  <si>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</si>
  <si>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</si>
  <si>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</si>
  <si>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</si>
  <si>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</si>
  <si>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</si>
  <si>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</si>
  <si>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</si>
  <si>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</si>
  <si>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</si>
  <si>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</si>
  <si>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</si>
  <si>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</si>
  <si>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滋賀県草津市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</si>
  <si>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</si>
  <si>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</si>
  <si>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</si>
  <si>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</si>
  <si>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</si>
  <si>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</si>
  <si>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</si>
  <si>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</si>
  <si>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</si>
  <si>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</si>
  <si>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</si>
  <si>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</si>
  <si>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</si>
  <si>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</si>
  <si>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</si>
  <si>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</si>
  <si>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</si>
  <si>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</si>
  <si>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</si>
  <si>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</si>
  <si>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</si>
  <si>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</si>
  <si>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</si>
  <si>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</si>
  <si>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</si>
  <si>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</si>
  <si>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</si>
  <si>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</si>
  <si>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</si>
  <si>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</si>
  <si>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</si>
  <si>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</si>
  <si>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</si>
  <si>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</si>
  <si>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</si>
  <si>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</si>
  <si>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</si>
  <si>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</si>
  <si>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</si>
  <si>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</si>
  <si>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</si>
  <si>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</si>
  <si>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</si>
  <si>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</si>
  <si>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</si>
  <si>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</si>
  <si>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</si>
  <si>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</si>
  <si>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</si>
  <si>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</si>
  <si>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</si>
  <si>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</si>
  <si>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</si>
  <si>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</si>
  <si>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</si>
  <si>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</si>
  <si>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</si>
  <si>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</si>
  <si>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</si>
  <si>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</si>
  <si>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</si>
  <si>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</si>
  <si>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</si>
  <si>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</si>
  <si>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</si>
  <si>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</si>
  <si>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</si>
  <si>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</si>
  <si>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</si>
  <si>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</si>
  <si>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</si>
  <si>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</si>
  <si>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</si>
  <si>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</si>
  <si>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</si>
  <si>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</si>
  <si>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</si>
  <si>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</si>
  <si>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</si>
  <si>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</si>
  <si>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</si>
  <si>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</si>
  <si>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</si>
  <si>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</si>
  <si>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</si>
  <si>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</si>
  <si>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</si>
  <si>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</si>
  <si>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</si>
  <si>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</si>
  <si>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</si>
  <si>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</si>
  <si>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</si>
  <si>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</si>
  <si>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</si>
  <si>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</si>
  <si>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</si>
  <si>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</si>
  <si>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</si>
  <si>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</si>
  <si>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</si>
  <si>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</si>
  <si>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</si>
  <si>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</si>
  <si>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</si>
  <si>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</si>
  <si>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</si>
  <si>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</si>
  <si>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</si>
  <si>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</si>
  <si>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</si>
  <si>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</si>
  <si>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</si>
  <si>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</si>
  <si>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</si>
  <si>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</si>
  <si>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</si>
  <si>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</si>
  <si>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</si>
  <si>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</si>
  <si>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</si>
  <si>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</si>
  <si>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</si>
  <si>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</si>
  <si>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</si>
  <si>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</si>
  <si>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</si>
  <si>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</si>
  <si>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</si>
  <si>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</si>
  <si>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</si>
  <si>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</si>
  <si>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</si>
  <si>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</si>
  <si>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</si>
  <si>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</si>
  <si>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</si>
  <si>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</si>
  <si>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</si>
  <si>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</si>
  <si>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</si>
  <si>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</si>
  <si>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</si>
  <si>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</si>
  <si>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</si>
  <si>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</si>
  <si>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</si>
  <si>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</si>
  <si>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</si>
  <si>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</si>
  <si>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滋賀県草津市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</si>
  <si>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</si>
  <si>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</si>
  <si>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</si>
  <si>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</si>
  <si>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</si>
  <si>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</si>
  <si>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</si>
  <si>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</si>
  <si>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</si>
  <si>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</si>
  <si>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</si>
  <si>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</si>
  <si>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</si>
  <si>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</si>
  <si>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</si>
  <si>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</si>
  <si>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</si>
  <si>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</si>
  <si>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</si>
  <si>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</si>
  <si>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学校給食センター特別会計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</si>
  <si>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</si>
  <si>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</si>
  <si>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</si>
  <si>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</si>
  <si>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</si>
  <si>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</si>
  <si>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</si>
  <si>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</si>
  <si>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</si>
  <si>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</si>
  <si>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</si>
  <si>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</si>
  <si>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</si>
  <si>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</si>
  <si>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後期高齢者医療特別会計</t>
    <phoneticPr fontId="5"/>
  </si>
  <si>
    <t>介護保険事業特別会計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</si>
  <si>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</si>
  <si>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</si>
  <si>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</si>
  <si>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</si>
  <si>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</si>
  <si>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</si>
  <si>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</si>
  <si>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</si>
  <si>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</si>
  <si>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</si>
  <si>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</si>
  <si>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</si>
  <si>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</si>
  <si>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</si>
  <si>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</si>
  <si>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</si>
  <si>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</si>
  <si>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</si>
  <si>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</si>
  <si>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</si>
  <si>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</si>
  <si>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</si>
  <si>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</si>
  <si>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</si>
  <si>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</si>
  <si>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</si>
  <si>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</si>
  <si>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</si>
  <si>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</si>
  <si>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</si>
  <si>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</si>
  <si>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</si>
  <si>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</si>
  <si>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</si>
  <si>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</si>
  <si>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</si>
  <si>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</si>
  <si>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</si>
  <si>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</si>
  <si>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</si>
  <si>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</si>
  <si>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</si>
  <si>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</si>
  <si>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</si>
  <si>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</si>
  <si>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</si>
  <si>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</si>
  <si>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</si>
  <si>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</si>
  <si>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</si>
  <si>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</si>
  <si>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</si>
  <si>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</si>
  <si>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</si>
  <si>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</si>
  <si>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</si>
  <si>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</si>
  <si>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</si>
  <si>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</si>
  <si>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</si>
  <si>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</si>
  <si>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</si>
  <si>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</si>
  <si>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</si>
  <si>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</si>
  <si>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</si>
  <si>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</si>
  <si>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</si>
  <si>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</si>
  <si>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</si>
  <si>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</si>
  <si>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</si>
  <si>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</si>
  <si>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</si>
  <si>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</si>
  <si>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</si>
  <si>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</si>
  <si>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</si>
  <si>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</si>
  <si>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</si>
  <si>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</si>
  <si>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</si>
  <si>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</si>
  <si>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</si>
  <si>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</si>
  <si>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</si>
  <si>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</si>
  <si>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</si>
  <si>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</si>
  <si>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</si>
  <si>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</si>
  <si>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</si>
  <si>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</si>
  <si>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</si>
  <si>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</si>
  <si>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</si>
  <si>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</si>
  <si>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</si>
  <si>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</si>
  <si>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</si>
  <si>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</si>
  <si>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</si>
  <si>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</si>
  <si>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</si>
  <si>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</si>
  <si>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</si>
  <si>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</si>
  <si>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</si>
  <si>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</si>
  <si>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t>
  </si>
  <si>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</si>
  <si>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</si>
  <si>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</si>
  <si>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</si>
  <si>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</si>
  <si>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</si>
  <si>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</si>
  <si>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</si>
  <si>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</si>
  <si>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</si>
  <si>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</si>
  <si>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</si>
  <si>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</si>
  <si>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</si>
  <si>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</si>
  <si>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</si>
  <si>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</si>
  <si>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</si>
  <si>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</si>
  <si>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</si>
  <si>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</si>
  <si>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</si>
  <si>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</si>
  <si>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</si>
  <si>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</si>
  <si>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</si>
  <si>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</si>
  <si>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</si>
  <si>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水道事業会計</t>
  </si>
  <si>
    <t>下水道事業会計</t>
  </si>
  <si>
    <t>一般会計</t>
  </si>
  <si>
    <t>介護保険事業特別会計</t>
  </si>
  <si>
    <t>国民健康保険事業特別会計</t>
  </si>
  <si>
    <t>後期高齢者医療特別会計</t>
  </si>
  <si>
    <t>学校給食センター特別会計</t>
  </si>
  <si>
    <t>その他会計（赤字）</t>
  </si>
  <si>
    <t>その他会計（黒字）</t>
  </si>
  <si>
    <t>R02</t>
    <phoneticPr fontId="5"/>
  </si>
  <si>
    <t>R03</t>
    <phoneticPr fontId="5"/>
  </si>
  <si>
    <t>R04</t>
    <phoneticPr fontId="5"/>
  </si>
  <si>
    <t>R05</t>
    <phoneticPr fontId="5"/>
  </si>
  <si>
    <t>R06</t>
    <phoneticPr fontId="5"/>
  </si>
  <si>
    <t>-</t>
    <phoneticPr fontId="2"/>
  </si>
  <si>
    <t>湖南広域行政組合</t>
    <rPh sb="0" eb="4">
      <t>コナンコウイキ</t>
    </rPh>
    <rPh sb="4" eb="8">
      <t>ギョウセイクミアイ</t>
    </rPh>
    <phoneticPr fontId="38"/>
  </si>
  <si>
    <t>滋賀県市町村職員研修センター</t>
    <rPh sb="0" eb="3">
      <t>シガケン</t>
    </rPh>
    <rPh sb="3" eb="6">
      <t>シチョウソン</t>
    </rPh>
    <rPh sb="6" eb="8">
      <t>ショクイン</t>
    </rPh>
    <rPh sb="8" eb="10">
      <t>ケンシュウ</t>
    </rPh>
    <phoneticPr fontId="38"/>
  </si>
  <si>
    <t>滋賀県後期高齢者医療広域連合（一般会計）</t>
    <rPh sb="0" eb="3">
      <t>シガケン</t>
    </rPh>
    <rPh sb="3" eb="8">
      <t>コウキコウレイシャ</t>
    </rPh>
    <rPh sb="8" eb="10">
      <t>イリョウ</t>
    </rPh>
    <rPh sb="10" eb="12">
      <t>コウイキ</t>
    </rPh>
    <rPh sb="12" eb="14">
      <t>レンゴウ</t>
    </rPh>
    <rPh sb="15" eb="19">
      <t>イッパンカイケイ</t>
    </rPh>
    <phoneticPr fontId="38"/>
  </si>
  <si>
    <t>滋賀県後期高齢者医療広域連合（後期高齢者医療特別会計）</t>
    <rPh sb="0" eb="3">
      <t>シガケン</t>
    </rPh>
    <rPh sb="3" eb="8">
      <t>コウキコウレイシャ</t>
    </rPh>
    <rPh sb="8" eb="10">
      <t>イリョウ</t>
    </rPh>
    <rPh sb="10" eb="12">
      <t>コウイキ</t>
    </rPh>
    <rPh sb="12" eb="14">
      <t>レンゴウ</t>
    </rPh>
    <rPh sb="15" eb="17">
      <t>コウキ</t>
    </rPh>
    <rPh sb="17" eb="20">
      <t>コウレイシャ</t>
    </rPh>
    <rPh sb="20" eb="22">
      <t>イリョウ</t>
    </rPh>
    <rPh sb="22" eb="26">
      <t>トクベツカイケイ</t>
    </rPh>
    <phoneticPr fontId="38"/>
  </si>
  <si>
    <t>草津栗東行政事務組合</t>
    <rPh sb="0" eb="4">
      <t>クサツリットウ</t>
    </rPh>
    <rPh sb="4" eb="6">
      <t>ギョウセイ</t>
    </rPh>
    <rPh sb="6" eb="8">
      <t>ジム</t>
    </rPh>
    <rPh sb="8" eb="10">
      <t>クミアイ</t>
    </rPh>
    <phoneticPr fontId="38"/>
  </si>
  <si>
    <t>-</t>
    <phoneticPr fontId="2"/>
  </si>
  <si>
    <t>草津市土地開発公社</t>
  </si>
  <si>
    <t>草津市コミュニティ事業団</t>
  </si>
  <si>
    <t>草津市都市開発</t>
  </si>
  <si>
    <t>草津まちづくり</t>
  </si>
  <si>
    <t>草津市まちづくり基盤整備基金</t>
    <rPh sb="0" eb="3">
      <t>クサツシ</t>
    </rPh>
    <rPh sb="8" eb="10">
      <t>キバン</t>
    </rPh>
    <rPh sb="10" eb="12">
      <t>セイビ</t>
    </rPh>
    <rPh sb="12" eb="14">
      <t>キキン</t>
    </rPh>
    <phoneticPr fontId="5"/>
  </si>
  <si>
    <t>草津市（仮称）生涯学習センター整備基金</t>
    <rPh sb="0" eb="3">
      <t>クサツシ</t>
    </rPh>
    <rPh sb="4" eb="6">
      <t>カショウ</t>
    </rPh>
    <rPh sb="7" eb="9">
      <t>ショウガイ</t>
    </rPh>
    <rPh sb="9" eb="11">
      <t>ガクシュウ</t>
    </rPh>
    <rPh sb="15" eb="17">
      <t>セイビ</t>
    </rPh>
    <rPh sb="17" eb="19">
      <t>キキン</t>
    </rPh>
    <phoneticPr fontId="5"/>
  </si>
  <si>
    <t>草津市ふるさと創生基金</t>
    <rPh sb="0" eb="3">
      <t>クサツシ</t>
    </rPh>
    <rPh sb="7" eb="9">
      <t>ソウセイ</t>
    </rPh>
    <rPh sb="9" eb="11">
      <t>キキン</t>
    </rPh>
    <phoneticPr fontId="5"/>
  </si>
  <si>
    <t>草津市環境衛生事業基金</t>
    <rPh sb="0" eb="3">
      <t>クサツシ</t>
    </rPh>
    <rPh sb="3" eb="5">
      <t>カンキョウ</t>
    </rPh>
    <rPh sb="5" eb="7">
      <t>エイセイ</t>
    </rPh>
    <rPh sb="7" eb="9">
      <t>ジギョウ</t>
    </rPh>
    <rPh sb="9" eb="11">
      <t>キキン</t>
    </rPh>
    <phoneticPr fontId="5"/>
  </si>
  <si>
    <t>改良住宅基金</t>
    <rPh sb="0" eb="4">
      <t>カイリョウジュウタク</t>
    </rPh>
    <rPh sb="4" eb="6">
      <t>キキン</t>
    </rPh>
    <phoneticPr fontId="5"/>
  </si>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</sst>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56416</c:v>
                </c:pt>
                <c:pt idx="1">
                  <c:v>43955</c:v>
                </c:pt>
                <c:pt idx="2">
                  <c:v>41921</c:v>
                </c:pt>
                <c:pt idx="3">
                  <c:v>44585</c:v>
                </c:pt>
                <c:pt idx="4">
                  <c:v>49779</c:v>
                </c:pt>
              </c:numCache>
            </c:numRef>
          </c:val>
          <c:smooth val="0"/>
          <c:extLst>
            <c:ext xmlns:c16="http://schemas.microsoft.com/office/drawing/2014/chart" uri="{C3380CC4-5D6E-409C-BE32-E72D297353CC}">
              <c16:uniqueId val="{00000000-1E5D-492B-AEFE-2E7A513B6E5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74725</c:v>
                </c:pt>
                <c:pt idx="1">
                  <c:v>60262</c:v>
                </c:pt>
                <c:pt idx="2">
                  <c:v>30307</c:v>
                </c:pt>
                <c:pt idx="3">
                  <c:v>58388</c:v>
                </c:pt>
                <c:pt idx="4">
                  <c:v>67543</c:v>
                </c:pt>
              </c:numCache>
            </c:numRef>
          </c:val>
          <c:smooth val="0"/>
          <c:extLst>
            <c:ext xmlns:c16="http://schemas.microsoft.com/office/drawing/2014/chart" uri="{C3380CC4-5D6E-409C-BE32-E72D297353CC}">
              <c16:uniqueId val="{00000001-1E5D-492B-AEFE-2E7A513B6E5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1.44</c:v>
                </c:pt>
                <c:pt idx="1">
                  <c:v>1.76</c:v>
                </c:pt>
                <c:pt idx="2">
                  <c:v>2.29</c:v>
                </c:pt>
                <c:pt idx="3">
                  <c:v>1.82</c:v>
                </c:pt>
                <c:pt idx="4">
                  <c:v>1.47</c:v>
                </c:pt>
              </c:numCache>
            </c:numRef>
          </c:val>
          <c:extLst>
            <c:ext xmlns:c16="http://schemas.microsoft.com/office/drawing/2014/chart" uri="{C3380CC4-5D6E-409C-BE32-E72D297353CC}">
              <c16:uniqueId val="{00000000-983C-4711-8CA8-5BB5416E213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19.23</c:v>
                </c:pt>
                <c:pt idx="1">
                  <c:v>18.96</c:v>
                </c:pt>
                <c:pt idx="2">
                  <c:v>21.97</c:v>
                </c:pt>
                <c:pt idx="3">
                  <c:v>22.18</c:v>
                </c:pt>
                <c:pt idx="4">
                  <c:v>22.19</c:v>
                </c:pt>
              </c:numCache>
            </c:numRef>
          </c:val>
          <c:extLst>
            <c:ext xmlns:c16="http://schemas.microsoft.com/office/drawing/2014/chart" uri="{C3380CC4-5D6E-409C-BE32-E72D297353CC}">
              <c16:uniqueId val="{00000001-983C-4711-8CA8-5BB5416E213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0.61</c:v>
                </c:pt>
                <c:pt idx="1">
                  <c:v>1.07</c:v>
                </c:pt>
                <c:pt idx="2">
                  <c:v>3.48</c:v>
                </c:pt>
                <c:pt idx="3">
                  <c:v>0.72</c:v>
                </c:pt>
                <c:pt idx="4">
                  <c:v>0.61</c:v>
                </c:pt>
              </c:numCache>
            </c:numRef>
          </c:val>
          <c:smooth val="0"/>
          <c:extLst>
            <c:ext xmlns:c16="http://schemas.microsoft.com/office/drawing/2014/chart" uri="{C3380CC4-5D6E-409C-BE32-E72D297353CC}">
              <c16:uniqueId val="{00000002-983C-4711-8CA8-5BB5416E213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A3E1-420A-8079-297DFEE5C79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3E1-420A-8079-297DFEE5C790}"/>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A3E1-420A-8079-297DFEE5C790}"/>
            </c:ext>
          </c:extLst>
        </c:ser>
        <c:ser>
          <c:idx val="3"/>
          <c:order val="3"/>
          <c:tx>
            <c:strRef>
              <c:f>データシート!$A$30</c:f>
              <c:strCache>
                <c:ptCount val="1"/>
                <c:pt idx="0">
                  <c:v>学校給食センター特別会計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A3E1-420A-8079-297DFEE5C790}"/>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0.02</c:v>
                </c:pt>
                <c:pt idx="2">
                  <c:v>#N/A</c:v>
                </c:pt>
                <c:pt idx="3">
                  <c:v>0.02</c:v>
                </c:pt>
                <c:pt idx="4">
                  <c:v>#N/A</c:v>
                </c:pt>
                <c:pt idx="5">
                  <c:v>0.01</c:v>
                </c:pt>
                <c:pt idx="6">
                  <c:v>#N/A</c:v>
                </c:pt>
                <c:pt idx="7">
                  <c:v>0.01</c:v>
                </c:pt>
                <c:pt idx="8">
                  <c:v>#N/A</c:v>
                </c:pt>
                <c:pt idx="9">
                  <c:v>0.01</c:v>
                </c:pt>
              </c:numCache>
            </c:numRef>
          </c:val>
          <c:extLst>
            <c:ext xmlns:c16="http://schemas.microsoft.com/office/drawing/2014/chart" uri="{C3380CC4-5D6E-409C-BE32-E72D297353CC}">
              <c16:uniqueId val="{00000004-A3E1-420A-8079-297DFEE5C790}"/>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0.5</c:v>
                </c:pt>
                <c:pt idx="2">
                  <c:v>#N/A</c:v>
                </c:pt>
                <c:pt idx="3">
                  <c:v>0.33</c:v>
                </c:pt>
                <c:pt idx="4">
                  <c:v>#N/A</c:v>
                </c:pt>
                <c:pt idx="5">
                  <c:v>0.23</c:v>
                </c:pt>
                <c:pt idx="6">
                  <c:v>#N/A</c:v>
                </c:pt>
                <c:pt idx="7">
                  <c:v>0.17</c:v>
                </c:pt>
                <c:pt idx="8">
                  <c:v>#N/A</c:v>
                </c:pt>
                <c:pt idx="9">
                  <c:v>0.26</c:v>
                </c:pt>
              </c:numCache>
            </c:numRef>
          </c:val>
          <c:extLst>
            <c:ext xmlns:c16="http://schemas.microsoft.com/office/drawing/2014/chart" uri="{C3380CC4-5D6E-409C-BE32-E72D297353CC}">
              <c16:uniqueId val="{00000005-A3E1-420A-8079-297DFEE5C790}"/>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0.34</c:v>
                </c:pt>
                <c:pt idx="2">
                  <c:v>#N/A</c:v>
                </c:pt>
                <c:pt idx="3">
                  <c:v>0.78</c:v>
                </c:pt>
                <c:pt idx="4">
                  <c:v>#N/A</c:v>
                </c:pt>
                <c:pt idx="5">
                  <c:v>0.7</c:v>
                </c:pt>
                <c:pt idx="6">
                  <c:v>#N/A</c:v>
                </c:pt>
                <c:pt idx="7">
                  <c:v>0.37</c:v>
                </c:pt>
                <c:pt idx="8">
                  <c:v>#N/A</c:v>
                </c:pt>
                <c:pt idx="9">
                  <c:v>0.33</c:v>
                </c:pt>
              </c:numCache>
            </c:numRef>
          </c:val>
          <c:extLst>
            <c:ext xmlns:c16="http://schemas.microsoft.com/office/drawing/2014/chart" uri="{C3380CC4-5D6E-409C-BE32-E72D297353CC}">
              <c16:uniqueId val="{00000006-A3E1-420A-8079-297DFEE5C790}"/>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1.44</c:v>
                </c:pt>
                <c:pt idx="2">
                  <c:v>#N/A</c:v>
                </c:pt>
                <c:pt idx="3">
                  <c:v>1.75</c:v>
                </c:pt>
                <c:pt idx="4">
                  <c:v>#N/A</c:v>
                </c:pt>
                <c:pt idx="5">
                  <c:v>2.29</c:v>
                </c:pt>
                <c:pt idx="6">
                  <c:v>#N/A</c:v>
                </c:pt>
                <c:pt idx="7">
                  <c:v>1.81</c:v>
                </c:pt>
                <c:pt idx="8">
                  <c:v>#N/A</c:v>
                </c:pt>
                <c:pt idx="9">
                  <c:v>1.47</c:v>
                </c:pt>
              </c:numCache>
            </c:numRef>
          </c:val>
          <c:extLst>
            <c:ext xmlns:c16="http://schemas.microsoft.com/office/drawing/2014/chart" uri="{C3380CC4-5D6E-409C-BE32-E72D297353CC}">
              <c16:uniqueId val="{00000007-A3E1-420A-8079-297DFEE5C790}"/>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3.33</c:v>
                </c:pt>
                <c:pt idx="2">
                  <c:v>#N/A</c:v>
                </c:pt>
                <c:pt idx="3">
                  <c:v>4.43</c:v>
                </c:pt>
                <c:pt idx="4">
                  <c:v>#N/A</c:v>
                </c:pt>
                <c:pt idx="5">
                  <c:v>4.9000000000000004</c:v>
                </c:pt>
                <c:pt idx="6">
                  <c:v>#N/A</c:v>
                </c:pt>
                <c:pt idx="7">
                  <c:v>5.33</c:v>
                </c:pt>
                <c:pt idx="8">
                  <c:v>#N/A</c:v>
                </c:pt>
                <c:pt idx="9">
                  <c:v>5.67</c:v>
                </c:pt>
              </c:numCache>
            </c:numRef>
          </c:val>
          <c:extLst>
            <c:ext xmlns:c16="http://schemas.microsoft.com/office/drawing/2014/chart" uri="{C3380CC4-5D6E-409C-BE32-E72D297353CC}">
              <c16:uniqueId val="{00000008-A3E1-420A-8079-297DFEE5C790}"/>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10.61</c:v>
                </c:pt>
                <c:pt idx="2">
                  <c:v>#N/A</c:v>
                </c:pt>
                <c:pt idx="3">
                  <c:v>9.64</c:v>
                </c:pt>
                <c:pt idx="4">
                  <c:v>#N/A</c:v>
                </c:pt>
                <c:pt idx="5">
                  <c:v>8.69</c:v>
                </c:pt>
                <c:pt idx="6">
                  <c:v>#N/A</c:v>
                </c:pt>
                <c:pt idx="7">
                  <c:v>7.81</c:v>
                </c:pt>
                <c:pt idx="8">
                  <c:v>#N/A</c:v>
                </c:pt>
                <c:pt idx="9">
                  <c:v>7.02</c:v>
                </c:pt>
              </c:numCache>
            </c:numRef>
          </c:val>
          <c:extLst>
            <c:ext xmlns:c16="http://schemas.microsoft.com/office/drawing/2014/chart" uri="{C3380CC4-5D6E-409C-BE32-E72D297353CC}">
              <c16:uniqueId val="{00000009-A3E1-420A-8079-297DFEE5C79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4371</c:v>
                </c:pt>
                <c:pt idx="5">
                  <c:v>4517</c:v>
                </c:pt>
                <c:pt idx="8">
                  <c:v>4244</c:v>
                </c:pt>
                <c:pt idx="11">
                  <c:v>3980</c:v>
                </c:pt>
                <c:pt idx="14">
                  <c:v>4036</c:v>
                </c:pt>
              </c:numCache>
            </c:numRef>
          </c:val>
          <c:extLst>
            <c:ext xmlns:c16="http://schemas.microsoft.com/office/drawing/2014/chart" uri="{C3380CC4-5D6E-409C-BE32-E72D297353CC}">
              <c16:uniqueId val="{00000000-A188-4BF7-BAB4-3AC6902FD04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188-4BF7-BAB4-3AC6902FD04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A188-4BF7-BAB4-3AC6902FD04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144</c:v>
                </c:pt>
                <c:pt idx="3">
                  <c:v>139</c:v>
                </c:pt>
                <c:pt idx="6">
                  <c:v>142</c:v>
                </c:pt>
                <c:pt idx="9">
                  <c:v>134</c:v>
                </c:pt>
                <c:pt idx="12">
                  <c:v>182</c:v>
                </c:pt>
              </c:numCache>
            </c:numRef>
          </c:val>
          <c:extLst>
            <c:ext xmlns:c16="http://schemas.microsoft.com/office/drawing/2014/chart" uri="{C3380CC4-5D6E-409C-BE32-E72D297353CC}">
              <c16:uniqueId val="{00000003-A188-4BF7-BAB4-3AC6902FD04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1071</c:v>
                </c:pt>
                <c:pt idx="3">
                  <c:v>960</c:v>
                </c:pt>
                <c:pt idx="6">
                  <c:v>591</c:v>
                </c:pt>
                <c:pt idx="9">
                  <c:v>519</c:v>
                </c:pt>
                <c:pt idx="12">
                  <c:v>510</c:v>
                </c:pt>
              </c:numCache>
            </c:numRef>
          </c:val>
          <c:extLst>
            <c:ext xmlns:c16="http://schemas.microsoft.com/office/drawing/2014/chart" uri="{C3380CC4-5D6E-409C-BE32-E72D297353CC}">
              <c16:uniqueId val="{00000004-A188-4BF7-BAB4-3AC6902FD04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188-4BF7-BAB4-3AC6902FD04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188-4BF7-BAB4-3AC6902FD04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4837</c:v>
                </c:pt>
                <c:pt idx="3">
                  <c:v>4861</c:v>
                </c:pt>
                <c:pt idx="6">
                  <c:v>4707</c:v>
                </c:pt>
                <c:pt idx="9">
                  <c:v>4420</c:v>
                </c:pt>
                <c:pt idx="12">
                  <c:v>4371</c:v>
                </c:pt>
              </c:numCache>
            </c:numRef>
          </c:val>
          <c:extLst>
            <c:ext xmlns:c16="http://schemas.microsoft.com/office/drawing/2014/chart" uri="{C3380CC4-5D6E-409C-BE32-E72D297353CC}">
              <c16:uniqueId val="{00000007-A188-4BF7-BAB4-3AC6902FD04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1681</c:v>
                </c:pt>
                <c:pt idx="2">
                  <c:v>#N/A</c:v>
                </c:pt>
                <c:pt idx="3">
                  <c:v>#N/A</c:v>
                </c:pt>
                <c:pt idx="4">
                  <c:v>1443</c:v>
                </c:pt>
                <c:pt idx="5">
                  <c:v>#N/A</c:v>
                </c:pt>
                <c:pt idx="6">
                  <c:v>#N/A</c:v>
                </c:pt>
                <c:pt idx="7">
                  <c:v>1196</c:v>
                </c:pt>
                <c:pt idx="8">
                  <c:v>#N/A</c:v>
                </c:pt>
                <c:pt idx="9">
                  <c:v>#N/A</c:v>
                </c:pt>
                <c:pt idx="10">
                  <c:v>1093</c:v>
                </c:pt>
                <c:pt idx="11">
                  <c:v>#N/A</c:v>
                </c:pt>
                <c:pt idx="12">
                  <c:v>#N/A</c:v>
                </c:pt>
                <c:pt idx="13">
                  <c:v>1027</c:v>
                </c:pt>
                <c:pt idx="14">
                  <c:v>#N/A</c:v>
                </c:pt>
              </c:numCache>
            </c:numRef>
          </c:val>
          <c:smooth val="0"/>
          <c:extLst>
            <c:ext xmlns:c16="http://schemas.microsoft.com/office/drawing/2014/chart" uri="{C3380CC4-5D6E-409C-BE32-E72D297353CC}">
              <c16:uniqueId val="{00000008-A188-4BF7-BAB4-3AC6902FD04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36396</c:v>
                </c:pt>
                <c:pt idx="5">
                  <c:v>35628</c:v>
                </c:pt>
                <c:pt idx="8">
                  <c:v>34011</c:v>
                </c:pt>
                <c:pt idx="11">
                  <c:v>32300</c:v>
                </c:pt>
                <c:pt idx="14">
                  <c:v>31924</c:v>
                </c:pt>
              </c:numCache>
            </c:numRef>
          </c:val>
          <c:extLst>
            <c:ext xmlns:c16="http://schemas.microsoft.com/office/drawing/2014/chart" uri="{C3380CC4-5D6E-409C-BE32-E72D297353CC}">
              <c16:uniqueId val="{00000000-26F6-49F3-AEB4-B3276A2B93F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11758</c:v>
                </c:pt>
                <c:pt idx="5">
                  <c:v>11514</c:v>
                </c:pt>
                <c:pt idx="8">
                  <c:v>10577</c:v>
                </c:pt>
                <c:pt idx="11">
                  <c:v>9431</c:v>
                </c:pt>
                <c:pt idx="14">
                  <c:v>9891</c:v>
                </c:pt>
              </c:numCache>
            </c:numRef>
          </c:val>
          <c:extLst>
            <c:ext xmlns:c16="http://schemas.microsoft.com/office/drawing/2014/chart" uri="{C3380CC4-5D6E-409C-BE32-E72D297353CC}">
              <c16:uniqueId val="{00000001-26F6-49F3-AEB4-B3276A2B93F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14774</c:v>
                </c:pt>
                <c:pt idx="5">
                  <c:v>17535</c:v>
                </c:pt>
                <c:pt idx="8">
                  <c:v>19875</c:v>
                </c:pt>
                <c:pt idx="11">
                  <c:v>21334</c:v>
                </c:pt>
                <c:pt idx="14">
                  <c:v>21480</c:v>
                </c:pt>
              </c:numCache>
            </c:numRef>
          </c:val>
          <c:extLst>
            <c:ext xmlns:c16="http://schemas.microsoft.com/office/drawing/2014/chart" uri="{C3380CC4-5D6E-409C-BE32-E72D297353CC}">
              <c16:uniqueId val="{00000002-26F6-49F3-AEB4-B3276A2B93F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6F6-49F3-AEB4-B3276A2B93F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6F6-49F3-AEB4-B3276A2B93F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6F6-49F3-AEB4-B3276A2B93F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3576</c:v>
                </c:pt>
                <c:pt idx="3">
                  <c:v>3751</c:v>
                </c:pt>
                <c:pt idx="6">
                  <c:v>3761</c:v>
                </c:pt>
                <c:pt idx="9">
                  <c:v>3959</c:v>
                </c:pt>
                <c:pt idx="12">
                  <c:v>4283</c:v>
                </c:pt>
              </c:numCache>
            </c:numRef>
          </c:val>
          <c:extLst>
            <c:ext xmlns:c16="http://schemas.microsoft.com/office/drawing/2014/chart" uri="{C3380CC4-5D6E-409C-BE32-E72D297353CC}">
              <c16:uniqueId val="{00000006-26F6-49F3-AEB4-B3276A2B93F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1092</c:v>
                </c:pt>
                <c:pt idx="3">
                  <c:v>1083</c:v>
                </c:pt>
                <c:pt idx="6">
                  <c:v>1023</c:v>
                </c:pt>
                <c:pt idx="9">
                  <c:v>1230</c:v>
                </c:pt>
                <c:pt idx="12">
                  <c:v>1260</c:v>
                </c:pt>
              </c:numCache>
            </c:numRef>
          </c:val>
          <c:extLst>
            <c:ext xmlns:c16="http://schemas.microsoft.com/office/drawing/2014/chart" uri="{C3380CC4-5D6E-409C-BE32-E72D297353CC}">
              <c16:uniqueId val="{00000007-26F6-49F3-AEB4-B3276A2B93F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8270</c:v>
                </c:pt>
                <c:pt idx="3">
                  <c:v>7718</c:v>
                </c:pt>
                <c:pt idx="6">
                  <c:v>6216</c:v>
                </c:pt>
                <c:pt idx="9">
                  <c:v>4755</c:v>
                </c:pt>
                <c:pt idx="12">
                  <c:v>3645</c:v>
                </c:pt>
              </c:numCache>
            </c:numRef>
          </c:val>
          <c:extLst>
            <c:ext xmlns:c16="http://schemas.microsoft.com/office/drawing/2014/chart" uri="{C3380CC4-5D6E-409C-BE32-E72D297353CC}">
              <c16:uniqueId val="{00000008-26F6-49F3-AEB4-B3276A2B93F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832</c:v>
                </c:pt>
                <c:pt idx="6">
                  <c:v>833</c:v>
                </c:pt>
                <c:pt idx="9">
                  <c:v>835</c:v>
                </c:pt>
                <c:pt idx="12">
                  <c:v>838</c:v>
                </c:pt>
              </c:numCache>
            </c:numRef>
          </c:val>
          <c:extLst>
            <c:ext xmlns:c16="http://schemas.microsoft.com/office/drawing/2014/chart" uri="{C3380CC4-5D6E-409C-BE32-E72D297353CC}">
              <c16:uniqueId val="{00000009-26F6-49F3-AEB4-B3276A2B93F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46109</c:v>
                </c:pt>
                <c:pt idx="3">
                  <c:v>44516</c:v>
                </c:pt>
                <c:pt idx="6">
                  <c:v>41609</c:v>
                </c:pt>
                <c:pt idx="9">
                  <c:v>40630</c:v>
                </c:pt>
                <c:pt idx="12">
                  <c:v>43074</c:v>
                </c:pt>
              </c:numCache>
            </c:numRef>
          </c:val>
          <c:extLst>
            <c:ext xmlns:c16="http://schemas.microsoft.com/office/drawing/2014/chart" uri="{C3380CC4-5D6E-409C-BE32-E72D297353CC}">
              <c16:uniqueId val="{0000000A-26F6-49F3-AEB4-B3276A2B93F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26F6-49F3-AEB4-B3276A2B93F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6402</c:v>
                </c:pt>
                <c:pt idx="1">
                  <c:v>6738</c:v>
                </c:pt>
                <c:pt idx="2">
                  <c:v>7017</c:v>
                </c:pt>
              </c:numCache>
            </c:numRef>
          </c:val>
          <c:extLst>
            <c:ext xmlns:c16="http://schemas.microsoft.com/office/drawing/2014/chart" uri="{C3380CC4-5D6E-409C-BE32-E72D297353CC}">
              <c16:uniqueId val="{00000000-084F-40AB-99A1-B05C7404012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3782</c:v>
                </c:pt>
                <c:pt idx="1">
                  <c:v>4983</c:v>
                </c:pt>
                <c:pt idx="2">
                  <c:v>4985</c:v>
                </c:pt>
              </c:numCache>
            </c:numRef>
          </c:val>
          <c:extLst>
            <c:ext xmlns:c16="http://schemas.microsoft.com/office/drawing/2014/chart" uri="{C3380CC4-5D6E-409C-BE32-E72D297353CC}">
              <c16:uniqueId val="{00000001-084F-40AB-99A1-B05C7404012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7852</c:v>
                </c:pt>
                <c:pt idx="1">
                  <c:v>7899</c:v>
                </c:pt>
                <c:pt idx="2">
                  <c:v>8108</c:v>
                </c:pt>
              </c:numCache>
            </c:numRef>
          </c:val>
          <c:extLst>
            <c:ext xmlns:c16="http://schemas.microsoft.com/office/drawing/2014/chart" uri="{C3380CC4-5D6E-409C-BE32-E72D297353CC}">
              <c16:uniqueId val="{00000002-084F-40AB-99A1-B05C7404012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「元利償還金」については、過去の大規模事業に伴う建設事業債の償還が終了したことにより、</a:t>
          </a:r>
          <a:r>
            <a:rPr kumimoji="1" lang="en-US" altLang="ja-JP" sz="1400">
              <a:latin typeface="ＭＳ ゴシック" pitchFamily="49" charset="-128"/>
              <a:ea typeface="ＭＳ ゴシック" pitchFamily="49" charset="-128"/>
            </a:rPr>
            <a:t>49</a:t>
          </a:r>
          <a:r>
            <a:rPr kumimoji="1" lang="ja-JP" altLang="en-US" sz="1400">
              <a:latin typeface="ＭＳ ゴシック" pitchFamily="49" charset="-128"/>
              <a:ea typeface="ＭＳ ゴシック" pitchFamily="49" charset="-128"/>
            </a:rPr>
            <a:t>百万円減少している。</a:t>
          </a:r>
        </a:p>
        <a:p>
          <a:r>
            <a:rPr kumimoji="1" lang="ja-JP" altLang="en-US" sz="1400">
              <a:latin typeface="ＭＳ ゴシック" pitchFamily="49" charset="-128"/>
              <a:ea typeface="ＭＳ ゴシック" pitchFamily="49" charset="-128"/>
            </a:rPr>
            <a:t>　今後も、新規借入に際しては、「草津市健全で持続可能な財政運営および財政規律に関する条例」、「草津市財政規律ガイドライン」に基づき、プライマリーバランスの黒字を確保するよう努め、将来世代との適正な負担水準の維持を図っていく。</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本市においては、満期一括償還地方債の償還の財源としての積立は行っていない。</a:t>
          </a: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50">
              <a:latin typeface="ＭＳ ゴシック" pitchFamily="49" charset="-128"/>
              <a:ea typeface="ＭＳ ゴシック" pitchFamily="49" charset="-128"/>
            </a:rPr>
            <a:t>　地方債の現在高については、草津市立プール整備事業債や体育館空調整備に伴う小学校建設事業債、中学校建設事業債などの建設事業債の発行により、前年度より</a:t>
          </a:r>
          <a:r>
            <a:rPr kumimoji="1" lang="en-US" altLang="ja-JP" sz="1350">
              <a:latin typeface="ＭＳ ゴシック" pitchFamily="49" charset="-128"/>
              <a:ea typeface="ＭＳ ゴシック" pitchFamily="49" charset="-128"/>
            </a:rPr>
            <a:t>2,444</a:t>
          </a:r>
          <a:r>
            <a:rPr kumimoji="1" lang="ja-JP" altLang="en-US" sz="1350">
              <a:latin typeface="ＭＳ ゴシック" pitchFamily="49" charset="-128"/>
              <a:ea typeface="ＭＳ ゴシック" pitchFamily="49" charset="-128"/>
            </a:rPr>
            <a:t>百万円の増となった。</a:t>
          </a:r>
          <a:endParaRPr kumimoji="1" lang="en-US" altLang="ja-JP" sz="1350">
            <a:latin typeface="ＭＳ ゴシック" pitchFamily="49" charset="-128"/>
            <a:ea typeface="ＭＳ ゴシック" pitchFamily="49" charset="-128"/>
          </a:endParaRPr>
        </a:p>
        <a:p>
          <a:r>
            <a:rPr kumimoji="1" lang="ja-JP" altLang="en-US" sz="1350">
              <a:latin typeface="ＭＳ ゴシック" pitchFamily="49" charset="-128"/>
              <a:ea typeface="ＭＳ ゴシック" pitchFamily="49" charset="-128"/>
            </a:rPr>
            <a:t>　公営企業債等繰入見込額についても、下水道事業における過去の起債の償還が終了したことにより、</a:t>
          </a:r>
          <a:r>
            <a:rPr kumimoji="1" lang="en-US" altLang="ja-JP" sz="1350">
              <a:latin typeface="ＭＳ ゴシック" pitchFamily="49" charset="-128"/>
              <a:ea typeface="ＭＳ ゴシック" pitchFamily="49" charset="-128"/>
            </a:rPr>
            <a:t>1,110</a:t>
          </a:r>
          <a:r>
            <a:rPr kumimoji="1" lang="ja-JP" altLang="en-US" sz="1350">
              <a:latin typeface="ＭＳ ゴシック" pitchFamily="49" charset="-128"/>
              <a:ea typeface="ＭＳ ゴシック" pitchFamily="49" charset="-128"/>
            </a:rPr>
            <a:t>百万円の減となった。</a:t>
          </a:r>
        </a:p>
        <a:p>
          <a:r>
            <a:rPr kumimoji="1" lang="ja-JP" altLang="en-US" sz="1350">
              <a:latin typeface="ＭＳ ゴシック" pitchFamily="49" charset="-128"/>
              <a:ea typeface="ＭＳ ゴシック" pitchFamily="49" charset="-128"/>
            </a:rPr>
            <a:t>　令和６年度の将来負担額は、将来負担すべき負担額に対し、基金など負債額に充当できる財源が上回り、分子がマイナスとなったため、前年同様、算定されないという結果になり、現時点において既に発生した負債のみを対象とする将来負担比率でみると、安定した財政状況といえる。</a:t>
          </a:r>
        </a:p>
        <a:p>
          <a:r>
            <a:rPr kumimoji="1" lang="ja-JP" altLang="en-US" sz="1350">
              <a:latin typeface="ＭＳ ゴシック" pitchFamily="49" charset="-128"/>
              <a:ea typeface="ＭＳ ゴシック" pitchFamily="49" charset="-128"/>
            </a:rPr>
            <a:t>　今後も大規模事業の実施や老朽化した公共施設への対応を考慮すると、比率は一定程度の上昇が見込まれ、引き続き、健全な財政運営に努める必要がある。</a:t>
          </a:r>
        </a:p>
        <a:p>
          <a:endParaRPr kumimoji="1" lang="ja-JP" altLang="en-US" sz="135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滋賀県草津市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年度末における収支余剰分の一部をまちづくり基盤整備基金に積み立てたことなどからから、基金全体の残高は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489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財政調整基金と減債基金については、合わせて標準財政規模の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11.92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％以上の金額を維持すること、また、その他特定目的基金については、今後も大規模事業の推進に伴い一定額の取崩を行っていくが、整備した施設の更新に備えて積立を行っていくことに努める。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まちづくり基盤整備基金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まちづくり基盤整備事業の推進に充当するために設置しており、社会資本整備等に充当している。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（仮称）生涯学習センター整備基金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生涯学習に係る施設の整備に充当するために設置をしている。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ふるさと創生基金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本市の特性を生かし、創意工夫を凝らした独創的、個性的なまちづくりを推進するため、ふるさと寄附金を積み立てており、寄附していただいた方の要望により、福祉や教育をはじめとした各種事業に活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環境衛生事業基金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環境衛生に係る施設の整備その他環境衛生事業の推進を図るために設置しており、平成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年度まで実施していたクリーンセンター更新整備事業に充当していた。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改良住宅基金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改良住宅の円滑な管理運営および適正な譲渡に資するために設置し、市営住宅の運営に係る費用に充当している。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ふるさと寄附金の積立および各種事業への充当を行ったことにより、ふるさと創生基金残高が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百万円減となった一方で、収支状況を踏まえて、まちづくり基盤整備基金に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百万円の積立を行ったことなどにより、その他特定目的金全体で残高が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今後も大規模事業の推進に伴い一定額の取崩を行っていくが、整備した施設の更新に備えて積立を行っていく。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地方財政法第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条第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項に規定する積立金として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百万円、利子積立として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百万円の積立を行った結果、前年度より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歳入の大幅な減収や不測の財政支出など年度間の財源不足に備えて、財政調整基金と減債基金については、合わせて標準財政規模の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11.92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％以上の金額を維持するように努める。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利子積立として積立を行った結果、前年度より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今後も建設事業の実施により公債費負担が生じること、また、歳入の大幅な減収や不測の財政支出など年度間の財源不足に備えて、財政調整基金と減債基金については、合わせて標準財政規模の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11.92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％以上の金額を維持するように努める。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140,515
136,963
67.82
64,613,581
64,069,217
465,344
31,623,716
43,073,620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50">
              <a:latin typeface="ＭＳ Ｐゴシック" panose="020B0600070205080204" pitchFamily="50" charset="-128"/>
              <a:ea typeface="ＭＳ Ｐゴシック" panose="020B0600070205080204" pitchFamily="50" charset="-128"/>
            </a:rPr>
            <a:t>　基準財政需要額は、こども・子育て費の創設による増などにより、</a:t>
          </a:r>
          <a:r>
            <a:rPr kumimoji="1" lang="en-US" altLang="ja-JP" sz="1350">
              <a:latin typeface="ＭＳ Ｐゴシック" panose="020B0600070205080204" pitchFamily="50" charset="-128"/>
              <a:ea typeface="ＭＳ Ｐゴシック" panose="020B0600070205080204" pitchFamily="50" charset="-128"/>
            </a:rPr>
            <a:t>1,164</a:t>
          </a:r>
          <a:r>
            <a:rPr kumimoji="1" lang="ja-JP" altLang="en-US" sz="1350">
              <a:latin typeface="ＭＳ Ｐゴシック" panose="020B0600070205080204" pitchFamily="50" charset="-128"/>
              <a:ea typeface="ＭＳ Ｐゴシック" panose="020B0600070205080204" pitchFamily="50" charset="-128"/>
            </a:rPr>
            <a:t>百万円の増となった。一方、基準財政収入額は、固定資産税の増などにより</a:t>
          </a:r>
          <a:r>
            <a:rPr kumimoji="1" lang="en-US" altLang="ja-JP" sz="1350">
              <a:latin typeface="ＭＳ Ｐゴシック" panose="020B0600070205080204" pitchFamily="50" charset="-128"/>
              <a:ea typeface="ＭＳ Ｐゴシック" panose="020B0600070205080204" pitchFamily="50" charset="-128"/>
            </a:rPr>
            <a:t>620</a:t>
          </a:r>
          <a:r>
            <a:rPr kumimoji="1" lang="ja-JP" altLang="en-US" sz="1350">
              <a:latin typeface="ＭＳ Ｐゴシック" panose="020B0600070205080204" pitchFamily="50" charset="-128"/>
              <a:ea typeface="ＭＳ Ｐゴシック" panose="020B0600070205080204" pitchFamily="50" charset="-128"/>
            </a:rPr>
            <a:t>百万円の増となり、交付基準となる財源不足額は</a:t>
          </a:r>
          <a:r>
            <a:rPr kumimoji="1" lang="en-US" altLang="ja-JP" sz="1350">
              <a:latin typeface="ＭＳ Ｐゴシック" panose="020B0600070205080204" pitchFamily="50" charset="-128"/>
              <a:ea typeface="ＭＳ Ｐゴシック" panose="020B0600070205080204" pitchFamily="50" charset="-128"/>
            </a:rPr>
            <a:t>544</a:t>
          </a:r>
          <a:r>
            <a:rPr kumimoji="1" lang="ja-JP" altLang="en-US" sz="1350">
              <a:latin typeface="ＭＳ Ｐゴシック" panose="020B0600070205080204" pitchFamily="50" charset="-128"/>
              <a:ea typeface="ＭＳ Ｐゴシック" panose="020B0600070205080204" pitchFamily="50" charset="-128"/>
            </a:rPr>
            <a:t>百万円拡大した。その結果、財政力指数は、単年度では</a:t>
          </a:r>
          <a:r>
            <a:rPr kumimoji="1" lang="en-US" altLang="ja-JP" sz="1350">
              <a:latin typeface="ＭＳ Ｐゴシック" panose="020B0600070205080204" pitchFamily="50" charset="-128"/>
              <a:ea typeface="ＭＳ Ｐゴシック" panose="020B0600070205080204" pitchFamily="50" charset="-128"/>
            </a:rPr>
            <a:t>0.899</a:t>
          </a:r>
          <a:r>
            <a:rPr kumimoji="1" lang="ja-JP" altLang="en-US" sz="1350">
              <a:latin typeface="ＭＳ Ｐゴシック" panose="020B0600070205080204" pitchFamily="50" charset="-128"/>
              <a:ea typeface="ＭＳ Ｐゴシック" panose="020B0600070205080204" pitchFamily="50" charset="-128"/>
            </a:rPr>
            <a:t>と、前年度よりも</a:t>
          </a:r>
          <a:r>
            <a:rPr kumimoji="1" lang="en-US" altLang="ja-JP" sz="1350">
              <a:latin typeface="ＭＳ Ｐゴシック" panose="020B0600070205080204" pitchFamily="50" charset="-128"/>
              <a:ea typeface="ＭＳ Ｐゴシック" panose="020B0600070205080204" pitchFamily="50" charset="-128"/>
            </a:rPr>
            <a:t>0.018</a:t>
          </a:r>
          <a:r>
            <a:rPr kumimoji="1" lang="ja-JP" altLang="en-US" sz="1350">
              <a:latin typeface="ＭＳ Ｐゴシック" panose="020B0600070205080204" pitchFamily="50" charset="-128"/>
              <a:ea typeface="ＭＳ Ｐゴシック" panose="020B0600070205080204" pitchFamily="50" charset="-128"/>
            </a:rPr>
            <a:t>ポイント減、３か年平均では</a:t>
          </a:r>
          <a:r>
            <a:rPr kumimoji="1" lang="en-US" altLang="ja-JP" sz="1350">
              <a:latin typeface="ＭＳ Ｐゴシック" panose="020B0600070205080204" pitchFamily="50" charset="-128"/>
              <a:ea typeface="ＭＳ Ｐゴシック" panose="020B0600070205080204" pitchFamily="50" charset="-128"/>
            </a:rPr>
            <a:t>0.001</a:t>
          </a:r>
          <a:r>
            <a:rPr kumimoji="1" lang="ja-JP" altLang="en-US" sz="1350">
              <a:latin typeface="ＭＳ Ｐゴシック" panose="020B0600070205080204" pitchFamily="50" charset="-128"/>
              <a:ea typeface="ＭＳ Ｐゴシック" panose="020B0600070205080204" pitchFamily="50" charset="-128"/>
            </a:rPr>
            <a:t>ポイント減の</a:t>
          </a:r>
          <a:r>
            <a:rPr kumimoji="1" lang="en-US" altLang="ja-JP" sz="1350">
              <a:latin typeface="ＭＳ Ｐゴシック" panose="020B0600070205080204" pitchFamily="50" charset="-128"/>
              <a:ea typeface="ＭＳ Ｐゴシック" panose="020B0600070205080204" pitchFamily="50" charset="-128"/>
            </a:rPr>
            <a:t>0.909</a:t>
          </a:r>
          <a:r>
            <a:rPr kumimoji="1" lang="ja-JP" altLang="en-US" sz="1350">
              <a:latin typeface="ＭＳ Ｐゴシック" panose="020B0600070205080204" pitchFamily="50" charset="-128"/>
              <a:ea typeface="ＭＳ Ｐゴシック" panose="020B0600070205080204" pitchFamily="50" charset="-128"/>
            </a:rPr>
            <a:t>となり、</a:t>
          </a:r>
          <a:r>
            <a:rPr kumimoji="1" lang="en-US" altLang="ja-JP" sz="1350">
              <a:latin typeface="ＭＳ Ｐゴシック" panose="020B0600070205080204" pitchFamily="50" charset="-128"/>
              <a:ea typeface="ＭＳ Ｐゴシック" panose="020B0600070205080204" pitchFamily="50" charset="-128"/>
            </a:rPr>
            <a:t>17</a:t>
          </a:r>
          <a:r>
            <a:rPr kumimoji="1" lang="ja-JP" altLang="en-US" sz="1350">
              <a:latin typeface="ＭＳ Ｐゴシック" panose="020B0600070205080204" pitchFamily="50" charset="-128"/>
              <a:ea typeface="ＭＳ Ｐゴシック" panose="020B0600070205080204" pitchFamily="50" charset="-128"/>
            </a:rPr>
            <a:t>年連続で交付税の交付団体となった。 </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45</xdr:row>
      <xdr:rowOff>10885</xdr:rowOff>
    </xdr:to>
    <xdr:cxnSp macro="">
      <xdr:nvCxnSpPr>
        <xdr:cNvPr id="66" name="直線コネクタ 65"/>
        <xdr:cNvCxnSpPr/>
      </xdr:nvCxnSpPr>
      <xdr:spPr>
        <a:xfrm flipV="1">
          <a:off x="4953000" y="6312807"/>
          <a:ext cx="0" cy="1413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109765</xdr:rowOff>
    </xdr:from>
    <xdr:to>
      <xdr:col>23</xdr:col>
      <xdr:colOff>133350</xdr:colOff>
      <xdr:row>40</xdr:row>
      <xdr:rowOff>109765</xdr:rowOff>
    </xdr:to>
    <xdr:cxnSp macro="">
      <xdr:nvCxnSpPr>
        <xdr:cNvPr id="71" name="直線コネクタ 70"/>
        <xdr:cNvCxnSpPr/>
      </xdr:nvCxnSpPr>
      <xdr:spPr>
        <a:xfrm>
          <a:off x="4114800" y="696776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135362</xdr:rowOff>
    </xdr:from>
    <xdr:ext cx="762000" cy="259045"/>
    <xdr:sp macro="" textlink="">
      <xdr:nvSpPr>
        <xdr:cNvPr id="72" name="財政力平均値テキスト"/>
        <xdr:cNvSpPr txBox="1"/>
      </xdr:nvSpPr>
      <xdr:spPr>
        <a:xfrm>
          <a:off x="5041900" y="71648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73" name="フローチャート: 判断 72"/>
        <xdr:cNvSpPr/>
      </xdr:nvSpPr>
      <xdr:spPr>
        <a:xfrm>
          <a:off x="49022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92528</xdr:rowOff>
    </xdr:from>
    <xdr:to>
      <xdr:col>19</xdr:col>
      <xdr:colOff>133350</xdr:colOff>
      <xdr:row>40</xdr:row>
      <xdr:rowOff>109765</xdr:rowOff>
    </xdr:to>
    <xdr:cxnSp macro="">
      <xdr:nvCxnSpPr>
        <xdr:cNvPr id="74" name="直線コネクタ 73"/>
        <xdr:cNvCxnSpPr/>
      </xdr:nvCxnSpPr>
      <xdr:spPr>
        <a:xfrm>
          <a:off x="3225800" y="695052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9072</xdr:rowOff>
    </xdr:from>
    <xdr:to>
      <xdr:col>19</xdr:col>
      <xdr:colOff>184150</xdr:colOff>
      <xdr:row>42</xdr:row>
      <xdr:rowOff>110672</xdr:rowOff>
    </xdr:to>
    <xdr:sp macro="" textlink="">
      <xdr:nvSpPr>
        <xdr:cNvPr id="75" name="フローチャート: 判断 74"/>
        <xdr:cNvSpPr/>
      </xdr:nvSpPr>
      <xdr:spPr>
        <a:xfrm>
          <a:off x="40640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95449</xdr:rowOff>
    </xdr:from>
    <xdr:ext cx="736600" cy="259045"/>
    <xdr:sp macro="" textlink="">
      <xdr:nvSpPr>
        <xdr:cNvPr id="76" name="テキスト ボックス 75"/>
        <xdr:cNvSpPr txBox="1"/>
      </xdr:nvSpPr>
      <xdr:spPr>
        <a:xfrm>
          <a:off x="3733800" y="7296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58057</xdr:rowOff>
    </xdr:from>
    <xdr:to>
      <xdr:col>15</xdr:col>
      <xdr:colOff>82550</xdr:colOff>
      <xdr:row>40</xdr:row>
      <xdr:rowOff>92528</xdr:rowOff>
    </xdr:to>
    <xdr:cxnSp macro="">
      <xdr:nvCxnSpPr>
        <xdr:cNvPr id="77" name="直線コネクタ 76"/>
        <xdr:cNvCxnSpPr/>
      </xdr:nvCxnSpPr>
      <xdr:spPr>
        <a:xfrm>
          <a:off x="2336800" y="6916057"/>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163285</xdr:rowOff>
    </xdr:from>
    <xdr:to>
      <xdr:col>15</xdr:col>
      <xdr:colOff>133350</xdr:colOff>
      <xdr:row>42</xdr:row>
      <xdr:rowOff>93435</xdr:rowOff>
    </xdr:to>
    <xdr:sp macro="" textlink="">
      <xdr:nvSpPr>
        <xdr:cNvPr id="78" name="フローチャート: 判断 77"/>
        <xdr:cNvSpPr/>
      </xdr:nvSpPr>
      <xdr:spPr>
        <a:xfrm>
          <a:off x="3175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78212</xdr:rowOff>
    </xdr:from>
    <xdr:ext cx="762000" cy="259045"/>
    <xdr:sp macro="" textlink="">
      <xdr:nvSpPr>
        <xdr:cNvPr id="79" name="テキスト ボックス 78"/>
        <xdr:cNvSpPr txBox="1"/>
      </xdr:nvSpPr>
      <xdr:spPr>
        <a:xfrm>
          <a:off x="2844800" y="727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6350</xdr:rowOff>
    </xdr:from>
    <xdr:to>
      <xdr:col>11</xdr:col>
      <xdr:colOff>31750</xdr:colOff>
      <xdr:row>40</xdr:row>
      <xdr:rowOff>58057</xdr:rowOff>
    </xdr:to>
    <xdr:cxnSp macro="">
      <xdr:nvCxnSpPr>
        <xdr:cNvPr id="80" name="直線コネクタ 79"/>
        <xdr:cNvCxnSpPr/>
      </xdr:nvCxnSpPr>
      <xdr:spPr>
        <a:xfrm>
          <a:off x="1447800" y="6864350"/>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43742</xdr:rowOff>
    </xdr:from>
    <xdr:ext cx="762000" cy="259045"/>
    <xdr:sp macro="" textlink="">
      <xdr:nvSpPr>
        <xdr:cNvPr id="82" name="テキスト ボックス 81"/>
        <xdr:cNvSpPr txBox="1"/>
      </xdr:nvSpPr>
      <xdr:spPr>
        <a:xfrm>
          <a:off x="1955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42635</xdr:rowOff>
    </xdr:from>
    <xdr:to>
      <xdr:col>7</xdr:col>
      <xdr:colOff>31750</xdr:colOff>
      <xdr:row>41</xdr:row>
      <xdr:rowOff>144235</xdr:rowOff>
    </xdr:to>
    <xdr:sp macro="" textlink="">
      <xdr:nvSpPr>
        <xdr:cNvPr id="83" name="フローチャート: 判断 82"/>
        <xdr:cNvSpPr/>
      </xdr:nvSpPr>
      <xdr:spPr>
        <a:xfrm>
          <a:off x="1397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129012</xdr:rowOff>
    </xdr:from>
    <xdr:ext cx="762000" cy="259045"/>
    <xdr:sp macro="" textlink="">
      <xdr:nvSpPr>
        <xdr:cNvPr id="84" name="テキスト ボックス 83"/>
        <xdr:cNvSpPr txBox="1"/>
      </xdr:nvSpPr>
      <xdr:spPr>
        <a:xfrm>
          <a:off x="10668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58965</xdr:rowOff>
    </xdr:from>
    <xdr:to>
      <xdr:col>23</xdr:col>
      <xdr:colOff>184150</xdr:colOff>
      <xdr:row>40</xdr:row>
      <xdr:rowOff>160565</xdr:rowOff>
    </xdr:to>
    <xdr:sp macro="" textlink="">
      <xdr:nvSpPr>
        <xdr:cNvPr id="90" name="楕円 89"/>
        <xdr:cNvSpPr/>
      </xdr:nvSpPr>
      <xdr:spPr>
        <a:xfrm>
          <a:off x="4902200" y="691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75492</xdr:rowOff>
    </xdr:from>
    <xdr:ext cx="762000" cy="259045"/>
    <xdr:sp macro="" textlink="">
      <xdr:nvSpPr>
        <xdr:cNvPr id="91" name="財政力該当値テキスト"/>
        <xdr:cNvSpPr txBox="1"/>
      </xdr:nvSpPr>
      <xdr:spPr>
        <a:xfrm>
          <a:off x="5041900" y="6762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58965</xdr:rowOff>
    </xdr:from>
    <xdr:to>
      <xdr:col>19</xdr:col>
      <xdr:colOff>184150</xdr:colOff>
      <xdr:row>40</xdr:row>
      <xdr:rowOff>160565</xdr:rowOff>
    </xdr:to>
    <xdr:sp macro="" textlink="">
      <xdr:nvSpPr>
        <xdr:cNvPr id="92" name="楕円 91"/>
        <xdr:cNvSpPr/>
      </xdr:nvSpPr>
      <xdr:spPr>
        <a:xfrm>
          <a:off x="4064000" y="691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170742</xdr:rowOff>
    </xdr:from>
    <xdr:ext cx="736600" cy="259045"/>
    <xdr:sp macro="" textlink="">
      <xdr:nvSpPr>
        <xdr:cNvPr id="93" name="テキスト ボックス 92"/>
        <xdr:cNvSpPr txBox="1"/>
      </xdr:nvSpPr>
      <xdr:spPr>
        <a:xfrm>
          <a:off x="3733800" y="66858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41728</xdr:rowOff>
    </xdr:from>
    <xdr:to>
      <xdr:col>15</xdr:col>
      <xdr:colOff>133350</xdr:colOff>
      <xdr:row>40</xdr:row>
      <xdr:rowOff>143328</xdr:rowOff>
    </xdr:to>
    <xdr:sp macro="" textlink="">
      <xdr:nvSpPr>
        <xdr:cNvPr id="94" name="楕円 93"/>
        <xdr:cNvSpPr/>
      </xdr:nvSpPr>
      <xdr:spPr>
        <a:xfrm>
          <a:off x="3175000" y="689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153505</xdr:rowOff>
    </xdr:from>
    <xdr:ext cx="762000" cy="259045"/>
    <xdr:sp macro="" textlink="">
      <xdr:nvSpPr>
        <xdr:cNvPr id="95" name="テキスト ボックス 94"/>
        <xdr:cNvSpPr txBox="1"/>
      </xdr:nvSpPr>
      <xdr:spPr>
        <a:xfrm>
          <a:off x="2844800" y="666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7257</xdr:rowOff>
    </xdr:from>
    <xdr:to>
      <xdr:col>11</xdr:col>
      <xdr:colOff>82550</xdr:colOff>
      <xdr:row>40</xdr:row>
      <xdr:rowOff>108857</xdr:rowOff>
    </xdr:to>
    <xdr:sp macro="" textlink="">
      <xdr:nvSpPr>
        <xdr:cNvPr id="96" name="楕円 95"/>
        <xdr:cNvSpPr/>
      </xdr:nvSpPr>
      <xdr:spPr>
        <a:xfrm>
          <a:off x="22860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119034</xdr:rowOff>
    </xdr:from>
    <xdr:ext cx="762000" cy="259045"/>
    <xdr:sp macro="" textlink="">
      <xdr:nvSpPr>
        <xdr:cNvPr id="97" name="テキスト ボックス 96"/>
        <xdr:cNvSpPr txBox="1"/>
      </xdr:nvSpPr>
      <xdr:spPr>
        <a:xfrm>
          <a:off x="1955800" y="663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127000</xdr:rowOff>
    </xdr:from>
    <xdr:to>
      <xdr:col>7</xdr:col>
      <xdr:colOff>31750</xdr:colOff>
      <xdr:row>40</xdr:row>
      <xdr:rowOff>57150</xdr:rowOff>
    </xdr:to>
    <xdr:sp macro="" textlink="">
      <xdr:nvSpPr>
        <xdr:cNvPr id="98" name="楕円 97"/>
        <xdr:cNvSpPr/>
      </xdr:nvSpPr>
      <xdr:spPr>
        <a:xfrm>
          <a:off x="1397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67327</xdr:rowOff>
    </xdr:from>
    <xdr:ext cx="762000" cy="259045"/>
    <xdr:sp macro="" textlink="">
      <xdr:nvSpPr>
        <xdr:cNvPr id="99" name="テキスト ボックス 98"/>
        <xdr:cNvSpPr txBox="1"/>
      </xdr:nvSpPr>
      <xdr:spPr>
        <a:xfrm>
          <a:off x="1066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40">
              <a:latin typeface="ＭＳ Ｐゴシック" panose="020B0600070205080204" pitchFamily="50" charset="-128"/>
              <a:ea typeface="ＭＳ Ｐゴシック" panose="020B0600070205080204" pitchFamily="50" charset="-128"/>
            </a:rPr>
            <a:t>　経常収支比率は</a:t>
          </a:r>
          <a:r>
            <a:rPr kumimoji="1" lang="en-US" altLang="ja-JP" sz="1040">
              <a:latin typeface="ＭＳ Ｐゴシック" panose="020B0600070205080204" pitchFamily="50" charset="-128"/>
              <a:ea typeface="ＭＳ Ｐゴシック" panose="020B0600070205080204" pitchFamily="50" charset="-128"/>
            </a:rPr>
            <a:t>90.5</a:t>
          </a:r>
          <a:r>
            <a:rPr kumimoji="1" lang="ja-JP" altLang="en-US" sz="1040">
              <a:latin typeface="ＭＳ Ｐゴシック" panose="020B0600070205080204" pitchFamily="50" charset="-128"/>
              <a:ea typeface="ＭＳ Ｐゴシック" panose="020B0600070205080204" pitchFamily="50" charset="-128"/>
            </a:rPr>
            <a:t>％となり、前年度から</a:t>
          </a:r>
          <a:r>
            <a:rPr kumimoji="1" lang="en-US" altLang="ja-JP" sz="1040">
              <a:latin typeface="ＭＳ Ｐゴシック" panose="020B0600070205080204" pitchFamily="50" charset="-128"/>
              <a:ea typeface="ＭＳ Ｐゴシック" panose="020B0600070205080204" pitchFamily="50" charset="-128"/>
            </a:rPr>
            <a:t>1.1</a:t>
          </a:r>
          <a:r>
            <a:rPr kumimoji="1" lang="ja-JP" altLang="en-US" sz="1040">
              <a:latin typeface="ＭＳ Ｐゴシック" panose="020B0600070205080204" pitchFamily="50" charset="-128"/>
              <a:ea typeface="ＭＳ Ｐゴシック" panose="020B0600070205080204" pitchFamily="50" charset="-128"/>
            </a:rPr>
            <a:t>ポイント上昇した。これは、経常一般財源（歳入）において、地方交付税や地方消費税交付金の増などにより、全体で</a:t>
          </a:r>
          <a:r>
            <a:rPr kumimoji="1" lang="en-US" altLang="ja-JP" sz="1040">
              <a:latin typeface="ＭＳ Ｐゴシック" panose="020B0600070205080204" pitchFamily="50" charset="-128"/>
              <a:ea typeface="ＭＳ Ｐゴシック" panose="020B0600070205080204" pitchFamily="50" charset="-128"/>
            </a:rPr>
            <a:t>1,437</a:t>
          </a:r>
          <a:r>
            <a:rPr kumimoji="1" lang="ja-JP" altLang="en-US" sz="1040">
              <a:latin typeface="ＭＳ Ｐゴシック" panose="020B0600070205080204" pitchFamily="50" charset="-128"/>
              <a:ea typeface="ＭＳ Ｐゴシック" panose="020B0600070205080204" pitchFamily="50" charset="-128"/>
            </a:rPr>
            <a:t>百万の増（比率への影響</a:t>
          </a:r>
          <a:r>
            <a:rPr kumimoji="1" lang="en-US" altLang="ja-JP" sz="1040">
              <a:latin typeface="ＭＳ Ｐゴシック" panose="020B0600070205080204" pitchFamily="50" charset="-128"/>
              <a:ea typeface="ＭＳ Ｐゴシック" panose="020B0600070205080204" pitchFamily="50" charset="-128"/>
            </a:rPr>
            <a:t>-4.20</a:t>
          </a:r>
          <a:r>
            <a:rPr kumimoji="1" lang="ja-JP" altLang="en-US" sz="1040">
              <a:latin typeface="ＭＳ Ｐゴシック" panose="020B0600070205080204" pitchFamily="50" charset="-128"/>
              <a:ea typeface="ＭＳ Ｐゴシック" panose="020B0600070205080204" pitchFamily="50" charset="-128"/>
            </a:rPr>
            <a:t>ポイント）となった一方で、経常一般財源充当額（歳出）において、人件費や扶助費の増により全体で</a:t>
          </a:r>
          <a:r>
            <a:rPr kumimoji="1" lang="en-US" altLang="ja-JP" sz="1040">
              <a:latin typeface="ＭＳ Ｐゴシック" panose="020B0600070205080204" pitchFamily="50" charset="-128"/>
              <a:ea typeface="ＭＳ Ｐゴシック" panose="020B0600070205080204" pitchFamily="50" charset="-128"/>
            </a:rPr>
            <a:t>1,651</a:t>
          </a:r>
          <a:r>
            <a:rPr kumimoji="1" lang="ja-JP" altLang="en-US" sz="1040">
              <a:latin typeface="ＭＳ Ｐゴシック" panose="020B0600070205080204" pitchFamily="50" charset="-128"/>
              <a:ea typeface="ＭＳ Ｐゴシック" panose="020B0600070205080204" pitchFamily="50" charset="-128"/>
            </a:rPr>
            <a:t>百万円の増（比率への影響</a:t>
          </a:r>
          <a:r>
            <a:rPr kumimoji="1" lang="en-US" altLang="ja-JP" sz="1040">
              <a:latin typeface="ＭＳ Ｐゴシック" panose="020B0600070205080204" pitchFamily="50" charset="-128"/>
              <a:ea typeface="ＭＳ Ｐゴシック" panose="020B0600070205080204" pitchFamily="50" charset="-128"/>
            </a:rPr>
            <a:t>+5.09</a:t>
          </a:r>
          <a:r>
            <a:rPr kumimoji="1" lang="ja-JP" altLang="en-US" sz="1040">
              <a:latin typeface="ＭＳ Ｐゴシック" panose="020B0600070205080204" pitchFamily="50" charset="-128"/>
              <a:ea typeface="ＭＳ Ｐゴシック" panose="020B0600070205080204" pitchFamily="50" charset="-128"/>
            </a:rPr>
            <a:t>ポイント）となったことによる。</a:t>
          </a:r>
        </a:p>
        <a:p>
          <a:r>
            <a:rPr kumimoji="1" lang="ja-JP" altLang="en-US" sz="1040">
              <a:latin typeface="ＭＳ Ｐゴシック" panose="020B0600070205080204" pitchFamily="50" charset="-128"/>
              <a:ea typeface="ＭＳ Ｐゴシック" panose="020B0600070205080204" pitchFamily="50" charset="-128"/>
            </a:rPr>
            <a:t>　社会保障関係経費をはじめとする経常経費が増加する傾向が続いていることに加え、人件費や物価高騰の影響もあり、引き続き、厳しい財政運営が見込まれるところである。</a:t>
          </a:r>
        </a:p>
        <a:p>
          <a:r>
            <a:rPr kumimoji="1" lang="ja-JP" altLang="en-US" sz="1040">
              <a:latin typeface="ＭＳ Ｐゴシック" panose="020B0600070205080204" pitchFamily="50" charset="-128"/>
              <a:ea typeface="ＭＳ Ｐゴシック" panose="020B0600070205080204" pitchFamily="50" charset="-128"/>
            </a:rPr>
            <a:t>　このことから、新規歳入の確保や歳出においては、安易に既存事業を継続するのではなく、市全体を俯瞰し、時代の変化を捉え、長期的な視点で財政負担の抑制を意識しながら、積極的に事業の廃止・見直しを進めるよう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30480</xdr:rowOff>
    </xdr:from>
    <xdr:to>
      <xdr:col>23</xdr:col>
      <xdr:colOff>133350</xdr:colOff>
      <xdr:row>66</xdr:row>
      <xdr:rowOff>122767</xdr:rowOff>
    </xdr:to>
    <xdr:cxnSp macro="">
      <xdr:nvCxnSpPr>
        <xdr:cNvPr id="129" name="直線コネクタ 128"/>
        <xdr:cNvCxnSpPr/>
      </xdr:nvCxnSpPr>
      <xdr:spPr>
        <a:xfrm flipV="1">
          <a:off x="4953000" y="9974580"/>
          <a:ext cx="0" cy="14638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94844</xdr:rowOff>
    </xdr:from>
    <xdr:ext cx="762000" cy="259045"/>
    <xdr:sp macro="" textlink="">
      <xdr:nvSpPr>
        <xdr:cNvPr id="130" name="財政構造の弾力性最小値テキスト"/>
        <xdr:cNvSpPr txBox="1"/>
      </xdr:nvSpPr>
      <xdr:spPr>
        <a:xfrm>
          <a:off x="5041900" y="1141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122767</xdr:rowOff>
    </xdr:from>
    <xdr:to>
      <xdr:col>24</xdr:col>
      <xdr:colOff>12700</xdr:colOff>
      <xdr:row>66</xdr:row>
      <xdr:rowOff>122767</xdr:rowOff>
    </xdr:to>
    <xdr:cxnSp macro="">
      <xdr:nvCxnSpPr>
        <xdr:cNvPr id="131" name="直線コネクタ 130"/>
        <xdr:cNvCxnSpPr/>
      </xdr:nvCxnSpPr>
      <xdr:spPr>
        <a:xfrm>
          <a:off x="4864100" y="1143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116857</xdr:rowOff>
    </xdr:from>
    <xdr:ext cx="762000" cy="259045"/>
    <xdr:sp macro="" textlink="">
      <xdr:nvSpPr>
        <xdr:cNvPr id="132" name="財政構造の弾力性最大値テキスト"/>
        <xdr:cNvSpPr txBox="1"/>
      </xdr:nvSpPr>
      <xdr:spPr>
        <a:xfrm>
          <a:off x="5041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30480</xdr:rowOff>
    </xdr:from>
    <xdr:to>
      <xdr:col>24</xdr:col>
      <xdr:colOff>12700</xdr:colOff>
      <xdr:row>58</xdr:row>
      <xdr:rowOff>30480</xdr:rowOff>
    </xdr:to>
    <xdr:cxnSp macro="">
      <xdr:nvCxnSpPr>
        <xdr:cNvPr id="133" name="直線コネクタ 132"/>
        <xdr:cNvCxnSpPr/>
      </xdr:nvCxnSpPr>
      <xdr:spPr>
        <a:xfrm>
          <a:off x="4864100" y="997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57573</xdr:rowOff>
    </xdr:from>
    <xdr:to>
      <xdr:col>23</xdr:col>
      <xdr:colOff>133350</xdr:colOff>
      <xdr:row>60</xdr:row>
      <xdr:rowOff>146050</xdr:rowOff>
    </xdr:to>
    <xdr:cxnSp macro="">
      <xdr:nvCxnSpPr>
        <xdr:cNvPr id="134" name="直線コネクタ 133"/>
        <xdr:cNvCxnSpPr/>
      </xdr:nvCxnSpPr>
      <xdr:spPr>
        <a:xfrm>
          <a:off x="4114800" y="10344573"/>
          <a:ext cx="8382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54204</xdr:rowOff>
    </xdr:from>
    <xdr:ext cx="762000" cy="259045"/>
    <xdr:sp macro="" textlink="">
      <xdr:nvSpPr>
        <xdr:cNvPr id="135" name="財政構造の弾力性平均値テキスト"/>
        <xdr:cNvSpPr txBox="1"/>
      </xdr:nvSpPr>
      <xdr:spPr>
        <a:xfrm>
          <a:off x="5041900" y="106841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82127</xdr:rowOff>
    </xdr:from>
    <xdr:to>
      <xdr:col>23</xdr:col>
      <xdr:colOff>184150</xdr:colOff>
      <xdr:row>63</xdr:row>
      <xdr:rowOff>12277</xdr:rowOff>
    </xdr:to>
    <xdr:sp macro="" textlink="">
      <xdr:nvSpPr>
        <xdr:cNvPr id="136" name="フローチャート: 判断 135"/>
        <xdr:cNvSpPr/>
      </xdr:nvSpPr>
      <xdr:spPr>
        <a:xfrm>
          <a:off x="49022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41487</xdr:rowOff>
    </xdr:from>
    <xdr:to>
      <xdr:col>19</xdr:col>
      <xdr:colOff>133350</xdr:colOff>
      <xdr:row>60</xdr:row>
      <xdr:rowOff>57573</xdr:rowOff>
    </xdr:to>
    <xdr:cxnSp macro="">
      <xdr:nvCxnSpPr>
        <xdr:cNvPr id="137" name="直線コネクタ 136"/>
        <xdr:cNvCxnSpPr/>
      </xdr:nvCxnSpPr>
      <xdr:spPr>
        <a:xfrm>
          <a:off x="3225800" y="10328487"/>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33867</xdr:rowOff>
    </xdr:from>
    <xdr:to>
      <xdr:col>19</xdr:col>
      <xdr:colOff>184150</xdr:colOff>
      <xdr:row>62</xdr:row>
      <xdr:rowOff>135467</xdr:rowOff>
    </xdr:to>
    <xdr:sp macro="" textlink="">
      <xdr:nvSpPr>
        <xdr:cNvPr id="138" name="フローチャート: 判断 137"/>
        <xdr:cNvSpPr/>
      </xdr:nvSpPr>
      <xdr:spPr>
        <a:xfrm>
          <a:off x="4064000" y="1066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120244</xdr:rowOff>
    </xdr:from>
    <xdr:ext cx="736600" cy="259045"/>
    <xdr:sp macro="" textlink="">
      <xdr:nvSpPr>
        <xdr:cNvPr id="139" name="テキスト ボックス 138"/>
        <xdr:cNvSpPr txBox="1"/>
      </xdr:nvSpPr>
      <xdr:spPr>
        <a:xfrm>
          <a:off x="3733800" y="107501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140546</xdr:rowOff>
    </xdr:from>
    <xdr:to>
      <xdr:col>15</xdr:col>
      <xdr:colOff>82550</xdr:colOff>
      <xdr:row>60</xdr:row>
      <xdr:rowOff>41487</xdr:rowOff>
    </xdr:to>
    <xdr:cxnSp macro="">
      <xdr:nvCxnSpPr>
        <xdr:cNvPr id="140" name="直線コネクタ 139"/>
        <xdr:cNvCxnSpPr/>
      </xdr:nvCxnSpPr>
      <xdr:spPr>
        <a:xfrm>
          <a:off x="2336800" y="10256096"/>
          <a:ext cx="8890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100754</xdr:rowOff>
    </xdr:from>
    <xdr:to>
      <xdr:col>15</xdr:col>
      <xdr:colOff>133350</xdr:colOff>
      <xdr:row>62</xdr:row>
      <xdr:rowOff>30904</xdr:rowOff>
    </xdr:to>
    <xdr:sp macro="" textlink="">
      <xdr:nvSpPr>
        <xdr:cNvPr id="141" name="フローチャート: 判断 140"/>
        <xdr:cNvSpPr/>
      </xdr:nvSpPr>
      <xdr:spPr>
        <a:xfrm>
          <a:off x="3175000" y="105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15681</xdr:rowOff>
    </xdr:from>
    <xdr:ext cx="762000" cy="259045"/>
    <xdr:sp macro="" textlink="">
      <xdr:nvSpPr>
        <xdr:cNvPr id="142" name="テキスト ボックス 141"/>
        <xdr:cNvSpPr txBox="1"/>
      </xdr:nvSpPr>
      <xdr:spPr>
        <a:xfrm>
          <a:off x="2844800" y="10645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140546</xdr:rowOff>
    </xdr:from>
    <xdr:to>
      <xdr:col>11</xdr:col>
      <xdr:colOff>31750</xdr:colOff>
      <xdr:row>62</xdr:row>
      <xdr:rowOff>157056</xdr:rowOff>
    </xdr:to>
    <xdr:cxnSp macro="">
      <xdr:nvCxnSpPr>
        <xdr:cNvPr id="143" name="直線コネクタ 142"/>
        <xdr:cNvCxnSpPr/>
      </xdr:nvCxnSpPr>
      <xdr:spPr>
        <a:xfrm flipV="1">
          <a:off x="1447800" y="10256096"/>
          <a:ext cx="889000" cy="530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22860</xdr:rowOff>
    </xdr:from>
    <xdr:to>
      <xdr:col>11</xdr:col>
      <xdr:colOff>82550</xdr:colOff>
      <xdr:row>60</xdr:row>
      <xdr:rowOff>124460</xdr:rowOff>
    </xdr:to>
    <xdr:sp macro="" textlink="">
      <xdr:nvSpPr>
        <xdr:cNvPr id="144" name="フローチャート: 判断 143"/>
        <xdr:cNvSpPr/>
      </xdr:nvSpPr>
      <xdr:spPr>
        <a:xfrm>
          <a:off x="2286000" y="1030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109237</xdr:rowOff>
    </xdr:from>
    <xdr:ext cx="762000" cy="259045"/>
    <xdr:sp macro="" textlink="">
      <xdr:nvSpPr>
        <xdr:cNvPr id="145" name="テキスト ボックス 144"/>
        <xdr:cNvSpPr txBox="1"/>
      </xdr:nvSpPr>
      <xdr:spPr>
        <a:xfrm>
          <a:off x="1955800" y="1039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167640</xdr:rowOff>
    </xdr:from>
    <xdr:to>
      <xdr:col>7</xdr:col>
      <xdr:colOff>31750</xdr:colOff>
      <xdr:row>61</xdr:row>
      <xdr:rowOff>97790</xdr:rowOff>
    </xdr:to>
    <xdr:sp macro="" textlink="">
      <xdr:nvSpPr>
        <xdr:cNvPr id="146" name="フローチャート: 判断 145"/>
        <xdr:cNvSpPr/>
      </xdr:nvSpPr>
      <xdr:spPr>
        <a:xfrm>
          <a:off x="1397000" y="1045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107967</xdr:rowOff>
    </xdr:from>
    <xdr:ext cx="762000" cy="259045"/>
    <xdr:sp macro="" textlink="">
      <xdr:nvSpPr>
        <xdr:cNvPr id="147" name="テキスト ボックス 146"/>
        <xdr:cNvSpPr txBox="1"/>
      </xdr:nvSpPr>
      <xdr:spPr>
        <a:xfrm>
          <a:off x="1066800" y="1022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95250</xdr:rowOff>
    </xdr:from>
    <xdr:to>
      <xdr:col>23</xdr:col>
      <xdr:colOff>184150</xdr:colOff>
      <xdr:row>61</xdr:row>
      <xdr:rowOff>25400</xdr:rowOff>
    </xdr:to>
    <xdr:sp macro="" textlink="">
      <xdr:nvSpPr>
        <xdr:cNvPr id="153" name="楕円 152"/>
        <xdr:cNvSpPr/>
      </xdr:nvSpPr>
      <xdr:spPr>
        <a:xfrm>
          <a:off x="49022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111777</xdr:rowOff>
    </xdr:from>
    <xdr:ext cx="762000" cy="259045"/>
    <xdr:sp macro="" textlink="">
      <xdr:nvSpPr>
        <xdr:cNvPr id="154" name="財政構造の弾力性該当値テキスト"/>
        <xdr:cNvSpPr txBox="1"/>
      </xdr:nvSpPr>
      <xdr:spPr>
        <a:xfrm>
          <a:off x="5041900" y="1022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6773</xdr:rowOff>
    </xdr:from>
    <xdr:to>
      <xdr:col>19</xdr:col>
      <xdr:colOff>184150</xdr:colOff>
      <xdr:row>60</xdr:row>
      <xdr:rowOff>108373</xdr:rowOff>
    </xdr:to>
    <xdr:sp macro="" textlink="">
      <xdr:nvSpPr>
        <xdr:cNvPr id="155" name="楕円 154"/>
        <xdr:cNvSpPr/>
      </xdr:nvSpPr>
      <xdr:spPr>
        <a:xfrm>
          <a:off x="4064000" y="1029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118550</xdr:rowOff>
    </xdr:from>
    <xdr:ext cx="736600" cy="259045"/>
    <xdr:sp macro="" textlink="">
      <xdr:nvSpPr>
        <xdr:cNvPr id="156" name="テキスト ボックス 155"/>
        <xdr:cNvSpPr txBox="1"/>
      </xdr:nvSpPr>
      <xdr:spPr>
        <a:xfrm>
          <a:off x="3733800" y="100626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162137</xdr:rowOff>
    </xdr:from>
    <xdr:to>
      <xdr:col>15</xdr:col>
      <xdr:colOff>133350</xdr:colOff>
      <xdr:row>60</xdr:row>
      <xdr:rowOff>92287</xdr:rowOff>
    </xdr:to>
    <xdr:sp macro="" textlink="">
      <xdr:nvSpPr>
        <xdr:cNvPr id="157" name="楕円 156"/>
        <xdr:cNvSpPr/>
      </xdr:nvSpPr>
      <xdr:spPr>
        <a:xfrm>
          <a:off x="3175000" y="10277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102464</xdr:rowOff>
    </xdr:from>
    <xdr:ext cx="762000" cy="259045"/>
    <xdr:sp macro="" textlink="">
      <xdr:nvSpPr>
        <xdr:cNvPr id="158" name="テキスト ボックス 157"/>
        <xdr:cNvSpPr txBox="1"/>
      </xdr:nvSpPr>
      <xdr:spPr>
        <a:xfrm>
          <a:off x="2844800" y="10046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89746</xdr:rowOff>
    </xdr:from>
    <xdr:to>
      <xdr:col>11</xdr:col>
      <xdr:colOff>82550</xdr:colOff>
      <xdr:row>60</xdr:row>
      <xdr:rowOff>19896</xdr:rowOff>
    </xdr:to>
    <xdr:sp macro="" textlink="">
      <xdr:nvSpPr>
        <xdr:cNvPr id="159" name="楕円 158"/>
        <xdr:cNvSpPr/>
      </xdr:nvSpPr>
      <xdr:spPr>
        <a:xfrm>
          <a:off x="2286000" y="10205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30073</xdr:rowOff>
    </xdr:from>
    <xdr:ext cx="762000" cy="259045"/>
    <xdr:sp macro="" textlink="">
      <xdr:nvSpPr>
        <xdr:cNvPr id="160" name="テキスト ボックス 159"/>
        <xdr:cNvSpPr txBox="1"/>
      </xdr:nvSpPr>
      <xdr:spPr>
        <a:xfrm>
          <a:off x="1955800" y="9974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106256</xdr:rowOff>
    </xdr:from>
    <xdr:to>
      <xdr:col>7</xdr:col>
      <xdr:colOff>31750</xdr:colOff>
      <xdr:row>63</xdr:row>
      <xdr:rowOff>36406</xdr:rowOff>
    </xdr:to>
    <xdr:sp macro="" textlink="">
      <xdr:nvSpPr>
        <xdr:cNvPr id="161" name="楕円 160"/>
        <xdr:cNvSpPr/>
      </xdr:nvSpPr>
      <xdr:spPr>
        <a:xfrm>
          <a:off x="1397000" y="1073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21183</xdr:rowOff>
    </xdr:from>
    <xdr:ext cx="762000" cy="259045"/>
    <xdr:sp macro="" textlink="">
      <xdr:nvSpPr>
        <xdr:cNvPr id="162" name="テキスト ボックス 161"/>
        <xdr:cNvSpPr txBox="1"/>
      </xdr:nvSpPr>
      <xdr:spPr>
        <a:xfrm>
          <a:off x="1066800" y="10822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[133,932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人件費は、職員給などにより増、物件費は、草津市立プール整備・運営費の増などにより</a:t>
          </a:r>
          <a:r>
            <a:rPr kumimoji="1" lang="en-US" altLang="ja-JP" sz="1300">
              <a:latin typeface="ＭＳ Ｐゴシック" panose="020B0600070205080204" pitchFamily="50" charset="-128"/>
              <a:ea typeface="ＭＳ Ｐゴシック" panose="020B0600070205080204" pitchFamily="50" charset="-128"/>
            </a:rPr>
            <a:t>469</a:t>
          </a:r>
          <a:r>
            <a:rPr kumimoji="1" lang="ja-JP" altLang="en-US" sz="1300">
              <a:latin typeface="ＭＳ Ｐゴシック" panose="020B0600070205080204" pitchFamily="50" charset="-128"/>
              <a:ea typeface="ＭＳ Ｐゴシック" panose="020B0600070205080204" pitchFamily="50" charset="-128"/>
            </a:rPr>
            <a:t>百万円（</a:t>
          </a:r>
          <a:r>
            <a:rPr kumimoji="1" lang="en-US" altLang="ja-JP" sz="1300">
              <a:latin typeface="ＭＳ Ｐゴシック" panose="020B0600070205080204" pitchFamily="50" charset="-128"/>
              <a:ea typeface="ＭＳ Ｐゴシック" panose="020B0600070205080204" pitchFamily="50" charset="-128"/>
            </a:rPr>
            <a:t>5.3</a:t>
          </a:r>
          <a:r>
            <a:rPr kumimoji="1" lang="ja-JP" altLang="en-US" sz="1300">
              <a:latin typeface="ＭＳ Ｐゴシック" panose="020B0600070205080204" pitchFamily="50" charset="-128"/>
              <a:ea typeface="ＭＳ Ｐゴシック" panose="020B0600070205080204" pitchFamily="50" charset="-128"/>
            </a:rPr>
            <a:t>％）の増となった。また、物価高騰の影響による諸経費の増も影響している。</a:t>
          </a:r>
        </a:p>
        <a:p>
          <a:r>
            <a:rPr kumimoji="1" lang="ja-JP" altLang="en-US" sz="1300">
              <a:latin typeface="ＭＳ Ｐゴシック" panose="020B0600070205080204" pitchFamily="50" charset="-128"/>
              <a:ea typeface="ＭＳ Ｐゴシック" panose="020B0600070205080204" pitchFamily="50" charset="-128"/>
            </a:rPr>
            <a:t>　引き続き、人件費等を含めたトータルコストの概念により行政サービスを点検・検証し、執行体制の見直しや既存事業の廃止・見直し等を図り、更に効率的な事業運営に努めていく。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124227</xdr:rowOff>
    </xdr:from>
    <xdr:to>
      <xdr:col>23</xdr:col>
      <xdr:colOff>133350</xdr:colOff>
      <xdr:row>88</xdr:row>
      <xdr:rowOff>136429</xdr:rowOff>
    </xdr:to>
    <xdr:cxnSp macro="">
      <xdr:nvCxnSpPr>
        <xdr:cNvPr id="192" name="直線コネクタ 191"/>
        <xdr:cNvCxnSpPr/>
      </xdr:nvCxnSpPr>
      <xdr:spPr>
        <a:xfrm flipV="1">
          <a:off x="4953000" y="13840227"/>
          <a:ext cx="0" cy="13838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108506</xdr:rowOff>
    </xdr:from>
    <xdr:ext cx="762000" cy="259045"/>
    <xdr:sp macro="" textlink="">
      <xdr:nvSpPr>
        <xdr:cNvPr id="193" name="人件費・物件費等の状況最小値テキスト"/>
        <xdr:cNvSpPr txBox="1"/>
      </xdr:nvSpPr>
      <xdr:spPr>
        <a:xfrm>
          <a:off x="5041900" y="15196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136429</xdr:rowOff>
    </xdr:from>
    <xdr:to>
      <xdr:col>24</xdr:col>
      <xdr:colOff>12700</xdr:colOff>
      <xdr:row>88</xdr:row>
      <xdr:rowOff>136429</xdr:rowOff>
    </xdr:to>
    <xdr:cxnSp macro="">
      <xdr:nvCxnSpPr>
        <xdr:cNvPr id="194" name="直線コネクタ 193"/>
        <xdr:cNvCxnSpPr/>
      </xdr:nvCxnSpPr>
      <xdr:spPr>
        <a:xfrm>
          <a:off x="4864100" y="15224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39154</xdr:rowOff>
    </xdr:from>
    <xdr:ext cx="762000" cy="259045"/>
    <xdr:sp macro="" textlink="">
      <xdr:nvSpPr>
        <xdr:cNvPr id="195" name="人件費・物件費等の状況最大値テキスト"/>
        <xdr:cNvSpPr txBox="1"/>
      </xdr:nvSpPr>
      <xdr:spPr>
        <a:xfrm>
          <a:off x="5041900" y="13583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124227</xdr:rowOff>
    </xdr:from>
    <xdr:to>
      <xdr:col>24</xdr:col>
      <xdr:colOff>12700</xdr:colOff>
      <xdr:row>80</xdr:row>
      <xdr:rowOff>124227</xdr:rowOff>
    </xdr:to>
    <xdr:cxnSp macro="">
      <xdr:nvCxnSpPr>
        <xdr:cNvPr id="196" name="直線コネクタ 195"/>
        <xdr:cNvCxnSpPr/>
      </xdr:nvCxnSpPr>
      <xdr:spPr>
        <a:xfrm>
          <a:off x="4864100" y="13840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28546</xdr:rowOff>
    </xdr:from>
    <xdr:to>
      <xdr:col>23</xdr:col>
      <xdr:colOff>133350</xdr:colOff>
      <xdr:row>83</xdr:row>
      <xdr:rowOff>159249</xdr:rowOff>
    </xdr:to>
    <xdr:cxnSp macro="">
      <xdr:nvCxnSpPr>
        <xdr:cNvPr id="197" name="直線コネクタ 196"/>
        <xdr:cNvCxnSpPr/>
      </xdr:nvCxnSpPr>
      <xdr:spPr>
        <a:xfrm>
          <a:off x="4114800" y="14258896"/>
          <a:ext cx="838200" cy="130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145288</xdr:rowOff>
    </xdr:from>
    <xdr:ext cx="762000" cy="259045"/>
    <xdr:sp macro="" textlink="">
      <xdr:nvSpPr>
        <xdr:cNvPr id="198" name="人件費・物件費等の状況平均値テキスト"/>
        <xdr:cNvSpPr txBox="1"/>
      </xdr:nvSpPr>
      <xdr:spPr>
        <a:xfrm>
          <a:off x="5041900" y="14375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1761</xdr:rowOff>
    </xdr:from>
    <xdr:to>
      <xdr:col>23</xdr:col>
      <xdr:colOff>184150</xdr:colOff>
      <xdr:row>84</xdr:row>
      <xdr:rowOff>103361</xdr:rowOff>
    </xdr:to>
    <xdr:sp macro="" textlink="">
      <xdr:nvSpPr>
        <xdr:cNvPr id="199" name="フローチャート: 判断 198"/>
        <xdr:cNvSpPr/>
      </xdr:nvSpPr>
      <xdr:spPr>
        <a:xfrm>
          <a:off x="4902200" y="1440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15717</xdr:rowOff>
    </xdr:from>
    <xdr:to>
      <xdr:col>19</xdr:col>
      <xdr:colOff>133350</xdr:colOff>
      <xdr:row>83</xdr:row>
      <xdr:rowOff>28546</xdr:rowOff>
    </xdr:to>
    <xdr:cxnSp macro="">
      <xdr:nvCxnSpPr>
        <xdr:cNvPr id="200" name="直線コネクタ 199"/>
        <xdr:cNvCxnSpPr/>
      </xdr:nvCxnSpPr>
      <xdr:spPr>
        <a:xfrm>
          <a:off x="3225800" y="14246067"/>
          <a:ext cx="889000" cy="12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60230</xdr:rowOff>
    </xdr:from>
    <xdr:to>
      <xdr:col>19</xdr:col>
      <xdr:colOff>184150</xdr:colOff>
      <xdr:row>83</xdr:row>
      <xdr:rowOff>161830</xdr:rowOff>
    </xdr:to>
    <xdr:sp macro="" textlink="">
      <xdr:nvSpPr>
        <xdr:cNvPr id="201" name="フローチャート: 判断 200"/>
        <xdr:cNvSpPr/>
      </xdr:nvSpPr>
      <xdr:spPr>
        <a:xfrm>
          <a:off x="4064000" y="1429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146607</xdr:rowOff>
    </xdr:from>
    <xdr:ext cx="736600" cy="259045"/>
    <xdr:sp macro="" textlink="">
      <xdr:nvSpPr>
        <xdr:cNvPr id="202" name="テキスト ボックス 201"/>
        <xdr:cNvSpPr txBox="1"/>
      </xdr:nvSpPr>
      <xdr:spPr>
        <a:xfrm>
          <a:off x="3733800" y="14376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151507</xdr:rowOff>
    </xdr:from>
    <xdr:to>
      <xdr:col>15</xdr:col>
      <xdr:colOff>82550</xdr:colOff>
      <xdr:row>83</xdr:row>
      <xdr:rowOff>15717</xdr:rowOff>
    </xdr:to>
    <xdr:cxnSp macro="">
      <xdr:nvCxnSpPr>
        <xdr:cNvPr id="203" name="直線コネクタ 202"/>
        <xdr:cNvCxnSpPr/>
      </xdr:nvCxnSpPr>
      <xdr:spPr>
        <a:xfrm>
          <a:off x="2336800" y="14210407"/>
          <a:ext cx="889000" cy="35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82510</xdr:rowOff>
    </xdr:from>
    <xdr:to>
      <xdr:col>15</xdr:col>
      <xdr:colOff>133350</xdr:colOff>
      <xdr:row>84</xdr:row>
      <xdr:rowOff>12660</xdr:rowOff>
    </xdr:to>
    <xdr:sp macro="" textlink="">
      <xdr:nvSpPr>
        <xdr:cNvPr id="204" name="フローチャート: 判断 203"/>
        <xdr:cNvSpPr/>
      </xdr:nvSpPr>
      <xdr:spPr>
        <a:xfrm>
          <a:off x="31750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168887</xdr:rowOff>
    </xdr:from>
    <xdr:ext cx="762000" cy="259045"/>
    <xdr:sp macro="" textlink="">
      <xdr:nvSpPr>
        <xdr:cNvPr id="205" name="テキスト ボックス 204"/>
        <xdr:cNvSpPr txBox="1"/>
      </xdr:nvSpPr>
      <xdr:spPr>
        <a:xfrm>
          <a:off x="2844800" y="1439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89722</xdr:rowOff>
    </xdr:from>
    <xdr:to>
      <xdr:col>11</xdr:col>
      <xdr:colOff>31750</xdr:colOff>
      <xdr:row>82</xdr:row>
      <xdr:rowOff>151507</xdr:rowOff>
    </xdr:to>
    <xdr:cxnSp macro="">
      <xdr:nvCxnSpPr>
        <xdr:cNvPr id="206" name="直線コネクタ 205"/>
        <xdr:cNvCxnSpPr/>
      </xdr:nvCxnSpPr>
      <xdr:spPr>
        <a:xfrm>
          <a:off x="1447800" y="14148622"/>
          <a:ext cx="889000" cy="61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20307</xdr:rowOff>
    </xdr:from>
    <xdr:to>
      <xdr:col>11</xdr:col>
      <xdr:colOff>82550</xdr:colOff>
      <xdr:row>83</xdr:row>
      <xdr:rowOff>121907</xdr:rowOff>
    </xdr:to>
    <xdr:sp macro="" textlink="">
      <xdr:nvSpPr>
        <xdr:cNvPr id="207" name="フローチャート: 判断 206"/>
        <xdr:cNvSpPr/>
      </xdr:nvSpPr>
      <xdr:spPr>
        <a:xfrm>
          <a:off x="2286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106684</xdr:rowOff>
    </xdr:from>
    <xdr:ext cx="762000" cy="259045"/>
    <xdr:sp macro="" textlink="">
      <xdr:nvSpPr>
        <xdr:cNvPr id="208" name="テキスト ボックス 207"/>
        <xdr:cNvSpPr txBox="1"/>
      </xdr:nvSpPr>
      <xdr:spPr>
        <a:xfrm>
          <a:off x="1955800" y="1433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149557</xdr:rowOff>
    </xdr:from>
    <xdr:to>
      <xdr:col>7</xdr:col>
      <xdr:colOff>31750</xdr:colOff>
      <xdr:row>83</xdr:row>
      <xdr:rowOff>79707</xdr:rowOff>
    </xdr:to>
    <xdr:sp macro="" textlink="">
      <xdr:nvSpPr>
        <xdr:cNvPr id="209" name="フローチャート: 判断 208"/>
        <xdr:cNvSpPr/>
      </xdr:nvSpPr>
      <xdr:spPr>
        <a:xfrm>
          <a:off x="1397000" y="14208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64484</xdr:rowOff>
    </xdr:from>
    <xdr:ext cx="762000" cy="259045"/>
    <xdr:sp macro="" textlink="">
      <xdr:nvSpPr>
        <xdr:cNvPr id="210" name="テキスト ボックス 209"/>
        <xdr:cNvSpPr txBox="1"/>
      </xdr:nvSpPr>
      <xdr:spPr>
        <a:xfrm>
          <a:off x="1066800" y="14294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108449</xdr:rowOff>
    </xdr:from>
    <xdr:to>
      <xdr:col>23</xdr:col>
      <xdr:colOff>184150</xdr:colOff>
      <xdr:row>84</xdr:row>
      <xdr:rowOff>38599</xdr:rowOff>
    </xdr:to>
    <xdr:sp macro="" textlink="">
      <xdr:nvSpPr>
        <xdr:cNvPr id="216" name="楕円 215"/>
        <xdr:cNvSpPr/>
      </xdr:nvSpPr>
      <xdr:spPr>
        <a:xfrm>
          <a:off x="4902200" y="14338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124976</xdr:rowOff>
    </xdr:from>
    <xdr:ext cx="762000" cy="259045"/>
    <xdr:sp macro="" textlink="">
      <xdr:nvSpPr>
        <xdr:cNvPr id="217" name="人件費・物件費等の状況該当値テキスト"/>
        <xdr:cNvSpPr txBox="1"/>
      </xdr:nvSpPr>
      <xdr:spPr>
        <a:xfrm>
          <a:off x="5041900" y="14183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149196</xdr:rowOff>
    </xdr:from>
    <xdr:to>
      <xdr:col>19</xdr:col>
      <xdr:colOff>184150</xdr:colOff>
      <xdr:row>83</xdr:row>
      <xdr:rowOff>79346</xdr:rowOff>
    </xdr:to>
    <xdr:sp macro="" textlink="">
      <xdr:nvSpPr>
        <xdr:cNvPr id="218" name="楕円 217"/>
        <xdr:cNvSpPr/>
      </xdr:nvSpPr>
      <xdr:spPr>
        <a:xfrm>
          <a:off x="4064000" y="14208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89523</xdr:rowOff>
    </xdr:from>
    <xdr:ext cx="736600" cy="259045"/>
    <xdr:sp macro="" textlink="">
      <xdr:nvSpPr>
        <xdr:cNvPr id="219" name="テキスト ボックス 218"/>
        <xdr:cNvSpPr txBox="1"/>
      </xdr:nvSpPr>
      <xdr:spPr>
        <a:xfrm>
          <a:off x="3733800" y="139769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136367</xdr:rowOff>
    </xdr:from>
    <xdr:to>
      <xdr:col>15</xdr:col>
      <xdr:colOff>133350</xdr:colOff>
      <xdr:row>83</xdr:row>
      <xdr:rowOff>66517</xdr:rowOff>
    </xdr:to>
    <xdr:sp macro="" textlink="">
      <xdr:nvSpPr>
        <xdr:cNvPr id="220" name="楕円 219"/>
        <xdr:cNvSpPr/>
      </xdr:nvSpPr>
      <xdr:spPr>
        <a:xfrm>
          <a:off x="3175000" y="14195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76694</xdr:rowOff>
    </xdr:from>
    <xdr:ext cx="762000" cy="259045"/>
    <xdr:sp macro="" textlink="">
      <xdr:nvSpPr>
        <xdr:cNvPr id="221" name="テキスト ボックス 220"/>
        <xdr:cNvSpPr txBox="1"/>
      </xdr:nvSpPr>
      <xdr:spPr>
        <a:xfrm>
          <a:off x="2844800" y="1396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100707</xdr:rowOff>
    </xdr:from>
    <xdr:to>
      <xdr:col>11</xdr:col>
      <xdr:colOff>82550</xdr:colOff>
      <xdr:row>83</xdr:row>
      <xdr:rowOff>30857</xdr:rowOff>
    </xdr:to>
    <xdr:sp macro="" textlink="">
      <xdr:nvSpPr>
        <xdr:cNvPr id="222" name="楕円 221"/>
        <xdr:cNvSpPr/>
      </xdr:nvSpPr>
      <xdr:spPr>
        <a:xfrm>
          <a:off x="2286000" y="14159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41034</xdr:rowOff>
    </xdr:from>
    <xdr:ext cx="762000" cy="259045"/>
    <xdr:sp macro="" textlink="">
      <xdr:nvSpPr>
        <xdr:cNvPr id="223" name="テキスト ボックス 222"/>
        <xdr:cNvSpPr txBox="1"/>
      </xdr:nvSpPr>
      <xdr:spPr>
        <a:xfrm>
          <a:off x="1955800" y="13928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38922</xdr:rowOff>
    </xdr:from>
    <xdr:to>
      <xdr:col>7</xdr:col>
      <xdr:colOff>31750</xdr:colOff>
      <xdr:row>82</xdr:row>
      <xdr:rowOff>140522</xdr:rowOff>
    </xdr:to>
    <xdr:sp macro="" textlink="">
      <xdr:nvSpPr>
        <xdr:cNvPr id="224" name="楕円 223"/>
        <xdr:cNvSpPr/>
      </xdr:nvSpPr>
      <xdr:spPr>
        <a:xfrm>
          <a:off x="1397000" y="1409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150699</xdr:rowOff>
    </xdr:from>
    <xdr:ext cx="762000" cy="259045"/>
    <xdr:sp macro="" textlink="">
      <xdr:nvSpPr>
        <xdr:cNvPr id="225" name="テキスト ボックス 224"/>
        <xdr:cNvSpPr txBox="1"/>
      </xdr:nvSpPr>
      <xdr:spPr>
        <a:xfrm>
          <a:off x="1066800" y="13866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年度は、職員の年齢構成の変化等により前年度から</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100.2</a:t>
          </a:r>
          <a:r>
            <a:rPr kumimoji="1" lang="ja-JP" altLang="en-US" sz="1300">
              <a:latin typeface="ＭＳ Ｐゴシック" panose="020B0600070205080204" pitchFamily="50" charset="-128"/>
              <a:ea typeface="ＭＳ Ｐゴシック" panose="020B0600070205080204" pitchFamily="50" charset="-128"/>
            </a:rPr>
            <a:t>ポイントとなり、国とほぼ同水準となった。</a:t>
          </a:r>
        </a:p>
        <a:p>
          <a:r>
            <a:rPr kumimoji="1" lang="ja-JP" altLang="en-US" sz="1300">
              <a:latin typeface="ＭＳ Ｐゴシック" panose="020B0600070205080204" pitchFamily="50" charset="-128"/>
              <a:ea typeface="ＭＳ Ｐゴシック" panose="020B0600070205080204" pitchFamily="50" charset="-128"/>
            </a:rPr>
            <a:t>　今後も引き続き、人事院や地域の民間給与を反映した県人事委員会の勧告に準拠し、給与水準の適正化を図る。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90</xdr:row>
      <xdr:rowOff>39159</xdr:rowOff>
    </xdr:to>
    <xdr:cxnSp macro="">
      <xdr:nvCxnSpPr>
        <xdr:cNvPr id="254" name="直線コネクタ 253"/>
        <xdr:cNvCxnSpPr/>
      </xdr:nvCxnSpPr>
      <xdr:spPr>
        <a:xfrm flipV="1">
          <a:off x="17018000" y="13760450"/>
          <a:ext cx="0" cy="17092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11236</xdr:rowOff>
    </xdr:from>
    <xdr:ext cx="762000" cy="259045"/>
    <xdr:sp macro="" textlink="">
      <xdr:nvSpPr>
        <xdr:cNvPr id="255" name="給与水準   （国との比較）最小値テキスト"/>
        <xdr:cNvSpPr txBox="1"/>
      </xdr:nvSpPr>
      <xdr:spPr>
        <a:xfrm>
          <a:off x="17106900" y="15441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39159</xdr:rowOff>
    </xdr:from>
    <xdr:to>
      <xdr:col>81</xdr:col>
      <xdr:colOff>133350</xdr:colOff>
      <xdr:row>90</xdr:row>
      <xdr:rowOff>39159</xdr:rowOff>
    </xdr:to>
    <xdr:cxnSp macro="">
      <xdr:nvCxnSpPr>
        <xdr:cNvPr id="256" name="直線コネクタ 255"/>
        <xdr:cNvCxnSpPr/>
      </xdr:nvCxnSpPr>
      <xdr:spPr>
        <a:xfrm>
          <a:off x="16929100" y="15469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130827</xdr:rowOff>
    </xdr:from>
    <xdr:ext cx="762000" cy="259045"/>
    <xdr:sp macro="" textlink="">
      <xdr:nvSpPr>
        <xdr:cNvPr id="257" name="給与水準   （国との比較）最大値テキスト"/>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58" name="直線コネクタ 257"/>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131234</xdr:rowOff>
    </xdr:from>
    <xdr:to>
      <xdr:col>81</xdr:col>
      <xdr:colOff>44450</xdr:colOff>
      <xdr:row>88</xdr:row>
      <xdr:rowOff>160866</xdr:rowOff>
    </xdr:to>
    <xdr:cxnSp macro="">
      <xdr:nvCxnSpPr>
        <xdr:cNvPr id="259" name="直線コネクタ 258"/>
        <xdr:cNvCxnSpPr/>
      </xdr:nvCxnSpPr>
      <xdr:spPr>
        <a:xfrm flipV="1">
          <a:off x="16179800" y="15047384"/>
          <a:ext cx="838200" cy="201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138236</xdr:rowOff>
    </xdr:from>
    <xdr:ext cx="762000" cy="259045"/>
    <xdr:sp macro="" textlink="">
      <xdr:nvSpPr>
        <xdr:cNvPr id="260" name="給与水準   （国との比較）平均値テキスト"/>
        <xdr:cNvSpPr txBox="1"/>
      </xdr:nvSpPr>
      <xdr:spPr>
        <a:xfrm>
          <a:off x="17106900" y="145400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121709</xdr:rowOff>
    </xdr:from>
    <xdr:to>
      <xdr:col>81</xdr:col>
      <xdr:colOff>95250</xdr:colOff>
      <xdr:row>86</xdr:row>
      <xdr:rowOff>51859</xdr:rowOff>
    </xdr:to>
    <xdr:sp macro="" textlink="">
      <xdr:nvSpPr>
        <xdr:cNvPr id="261" name="フローチャート: 判断 260"/>
        <xdr:cNvSpPr/>
      </xdr:nvSpPr>
      <xdr:spPr>
        <a:xfrm>
          <a:off x="169672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140759</xdr:rowOff>
    </xdr:from>
    <xdr:to>
      <xdr:col>77</xdr:col>
      <xdr:colOff>44450</xdr:colOff>
      <xdr:row>88</xdr:row>
      <xdr:rowOff>160866</xdr:rowOff>
    </xdr:to>
    <xdr:cxnSp macro="">
      <xdr:nvCxnSpPr>
        <xdr:cNvPr id="262" name="直線コネクタ 261"/>
        <xdr:cNvCxnSpPr/>
      </xdr:nvCxnSpPr>
      <xdr:spPr>
        <a:xfrm>
          <a:off x="15290800" y="15228359"/>
          <a:ext cx="88900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121709</xdr:rowOff>
    </xdr:from>
    <xdr:to>
      <xdr:col>77</xdr:col>
      <xdr:colOff>95250</xdr:colOff>
      <xdr:row>86</xdr:row>
      <xdr:rowOff>51859</xdr:rowOff>
    </xdr:to>
    <xdr:sp macro="" textlink="">
      <xdr:nvSpPr>
        <xdr:cNvPr id="263" name="フローチャート: 判断 262"/>
        <xdr:cNvSpPr/>
      </xdr:nvSpPr>
      <xdr:spPr>
        <a:xfrm>
          <a:off x="161290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62036</xdr:rowOff>
    </xdr:from>
    <xdr:ext cx="736600" cy="259045"/>
    <xdr:sp macro="" textlink="">
      <xdr:nvSpPr>
        <xdr:cNvPr id="264" name="テキスト ボックス 263"/>
        <xdr:cNvSpPr txBox="1"/>
      </xdr:nvSpPr>
      <xdr:spPr>
        <a:xfrm>
          <a:off x="15798800" y="144638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120650</xdr:rowOff>
    </xdr:from>
    <xdr:to>
      <xdr:col>72</xdr:col>
      <xdr:colOff>203200</xdr:colOff>
      <xdr:row>88</xdr:row>
      <xdr:rowOff>140759</xdr:rowOff>
    </xdr:to>
    <xdr:cxnSp macro="">
      <xdr:nvCxnSpPr>
        <xdr:cNvPr id="265" name="直線コネクタ 264"/>
        <xdr:cNvCxnSpPr/>
      </xdr:nvCxnSpPr>
      <xdr:spPr>
        <a:xfrm>
          <a:off x="14401800" y="15208250"/>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161925</xdr:rowOff>
    </xdr:from>
    <xdr:to>
      <xdr:col>73</xdr:col>
      <xdr:colOff>44450</xdr:colOff>
      <xdr:row>86</xdr:row>
      <xdr:rowOff>92075</xdr:rowOff>
    </xdr:to>
    <xdr:sp macro="" textlink="">
      <xdr:nvSpPr>
        <xdr:cNvPr id="266" name="フローチャート: 判断 265"/>
        <xdr:cNvSpPr/>
      </xdr:nvSpPr>
      <xdr:spPr>
        <a:xfrm>
          <a:off x="15240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102252</xdr:rowOff>
    </xdr:from>
    <xdr:ext cx="762000" cy="259045"/>
    <xdr:sp macro="" textlink="">
      <xdr:nvSpPr>
        <xdr:cNvPr id="267" name="テキスト ボックス 266"/>
        <xdr:cNvSpPr txBox="1"/>
      </xdr:nvSpPr>
      <xdr:spPr>
        <a:xfrm>
          <a:off x="14909800" y="1450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120650</xdr:rowOff>
    </xdr:from>
    <xdr:to>
      <xdr:col>68</xdr:col>
      <xdr:colOff>152400</xdr:colOff>
      <xdr:row>89</xdr:row>
      <xdr:rowOff>29634</xdr:rowOff>
    </xdr:to>
    <xdr:cxnSp macro="">
      <xdr:nvCxnSpPr>
        <xdr:cNvPr id="268" name="直線コネクタ 267"/>
        <xdr:cNvCxnSpPr/>
      </xdr:nvCxnSpPr>
      <xdr:spPr>
        <a:xfrm flipV="1">
          <a:off x="13512800" y="15208250"/>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10584</xdr:rowOff>
    </xdr:from>
    <xdr:to>
      <xdr:col>68</xdr:col>
      <xdr:colOff>203200</xdr:colOff>
      <xdr:row>86</xdr:row>
      <xdr:rowOff>112184</xdr:rowOff>
    </xdr:to>
    <xdr:sp macro="" textlink="">
      <xdr:nvSpPr>
        <xdr:cNvPr id="269" name="フローチャート: 判断 268"/>
        <xdr:cNvSpPr/>
      </xdr:nvSpPr>
      <xdr:spPr>
        <a:xfrm>
          <a:off x="14351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122361</xdr:rowOff>
    </xdr:from>
    <xdr:ext cx="762000" cy="259045"/>
    <xdr:sp macro="" textlink="">
      <xdr:nvSpPr>
        <xdr:cNvPr id="270" name="テキスト ボックス 269"/>
        <xdr:cNvSpPr txBox="1"/>
      </xdr:nvSpPr>
      <xdr:spPr>
        <a:xfrm>
          <a:off x="14020800" y="14524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151341</xdr:rowOff>
    </xdr:from>
    <xdr:to>
      <xdr:col>64</xdr:col>
      <xdr:colOff>152400</xdr:colOff>
      <xdr:row>87</xdr:row>
      <xdr:rowOff>81491</xdr:rowOff>
    </xdr:to>
    <xdr:sp macro="" textlink="">
      <xdr:nvSpPr>
        <xdr:cNvPr id="271" name="フローチャート: 判断 270"/>
        <xdr:cNvSpPr/>
      </xdr:nvSpPr>
      <xdr:spPr>
        <a:xfrm>
          <a:off x="13462000" y="1489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91668</xdr:rowOff>
    </xdr:from>
    <xdr:ext cx="762000" cy="259045"/>
    <xdr:sp macro="" textlink="">
      <xdr:nvSpPr>
        <xdr:cNvPr id="272" name="テキスト ボックス 271"/>
        <xdr:cNvSpPr txBox="1"/>
      </xdr:nvSpPr>
      <xdr:spPr>
        <a:xfrm>
          <a:off x="13131800" y="14664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80434</xdr:rowOff>
    </xdr:from>
    <xdr:to>
      <xdr:col>81</xdr:col>
      <xdr:colOff>95250</xdr:colOff>
      <xdr:row>88</xdr:row>
      <xdr:rowOff>10584</xdr:rowOff>
    </xdr:to>
    <xdr:sp macro="" textlink="">
      <xdr:nvSpPr>
        <xdr:cNvPr id="278" name="楕円 277"/>
        <xdr:cNvSpPr/>
      </xdr:nvSpPr>
      <xdr:spPr>
        <a:xfrm>
          <a:off x="16967200" y="14996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52511</xdr:rowOff>
    </xdr:from>
    <xdr:ext cx="762000" cy="259045"/>
    <xdr:sp macro="" textlink="">
      <xdr:nvSpPr>
        <xdr:cNvPr id="279" name="給与水準   （国との比較）該当値テキスト"/>
        <xdr:cNvSpPr txBox="1"/>
      </xdr:nvSpPr>
      <xdr:spPr>
        <a:xfrm>
          <a:off x="17106900" y="14968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110066</xdr:rowOff>
    </xdr:from>
    <xdr:to>
      <xdr:col>77</xdr:col>
      <xdr:colOff>95250</xdr:colOff>
      <xdr:row>89</xdr:row>
      <xdr:rowOff>40216</xdr:rowOff>
    </xdr:to>
    <xdr:sp macro="" textlink="">
      <xdr:nvSpPr>
        <xdr:cNvPr id="280" name="楕円 279"/>
        <xdr:cNvSpPr/>
      </xdr:nvSpPr>
      <xdr:spPr>
        <a:xfrm>
          <a:off x="16129000" y="15197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24993</xdr:rowOff>
    </xdr:from>
    <xdr:ext cx="736600" cy="259045"/>
    <xdr:sp macro="" textlink="">
      <xdr:nvSpPr>
        <xdr:cNvPr id="281" name="テキスト ボックス 280"/>
        <xdr:cNvSpPr txBox="1"/>
      </xdr:nvSpPr>
      <xdr:spPr>
        <a:xfrm>
          <a:off x="15798800" y="152840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89959</xdr:rowOff>
    </xdr:from>
    <xdr:to>
      <xdr:col>73</xdr:col>
      <xdr:colOff>44450</xdr:colOff>
      <xdr:row>89</xdr:row>
      <xdr:rowOff>20109</xdr:rowOff>
    </xdr:to>
    <xdr:sp macro="" textlink="">
      <xdr:nvSpPr>
        <xdr:cNvPr id="282" name="楕円 281"/>
        <xdr:cNvSpPr/>
      </xdr:nvSpPr>
      <xdr:spPr>
        <a:xfrm>
          <a:off x="15240000" y="15177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4886</xdr:rowOff>
    </xdr:from>
    <xdr:ext cx="762000" cy="259045"/>
    <xdr:sp macro="" textlink="">
      <xdr:nvSpPr>
        <xdr:cNvPr id="283" name="テキスト ボックス 282"/>
        <xdr:cNvSpPr txBox="1"/>
      </xdr:nvSpPr>
      <xdr:spPr>
        <a:xfrm>
          <a:off x="14909800" y="15263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69850</xdr:rowOff>
    </xdr:from>
    <xdr:to>
      <xdr:col>68</xdr:col>
      <xdr:colOff>203200</xdr:colOff>
      <xdr:row>89</xdr:row>
      <xdr:rowOff>0</xdr:rowOff>
    </xdr:to>
    <xdr:sp macro="" textlink="">
      <xdr:nvSpPr>
        <xdr:cNvPr id="284" name="楕円 283"/>
        <xdr:cNvSpPr/>
      </xdr:nvSpPr>
      <xdr:spPr>
        <a:xfrm>
          <a:off x="14351000" y="1515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156227</xdr:rowOff>
    </xdr:from>
    <xdr:ext cx="762000" cy="259045"/>
    <xdr:sp macro="" textlink="">
      <xdr:nvSpPr>
        <xdr:cNvPr id="285" name="テキスト ボックス 284"/>
        <xdr:cNvSpPr txBox="1"/>
      </xdr:nvSpPr>
      <xdr:spPr>
        <a:xfrm>
          <a:off x="14020800" y="1524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150284</xdr:rowOff>
    </xdr:from>
    <xdr:to>
      <xdr:col>64</xdr:col>
      <xdr:colOff>152400</xdr:colOff>
      <xdr:row>89</xdr:row>
      <xdr:rowOff>80434</xdr:rowOff>
    </xdr:to>
    <xdr:sp macro="" textlink="">
      <xdr:nvSpPr>
        <xdr:cNvPr id="286" name="楕円 285"/>
        <xdr:cNvSpPr/>
      </xdr:nvSpPr>
      <xdr:spPr>
        <a:xfrm>
          <a:off x="13462000" y="15237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65211</xdr:rowOff>
    </xdr:from>
    <xdr:ext cx="762000" cy="259045"/>
    <xdr:sp macro="" textlink="">
      <xdr:nvSpPr>
        <xdr:cNvPr id="287" name="テキスト ボックス 286"/>
        <xdr:cNvSpPr txBox="1"/>
      </xdr:nvSpPr>
      <xdr:spPr>
        <a:xfrm>
          <a:off x="13131800" y="15324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指定管理者制度の積極的な導入や事務のアウトソーシング等、執行体制の見直しを進めているほか、市民との協働による市政運営を進め、職員数の適正管理に取り組んでいるところである。</a:t>
          </a:r>
        </a:p>
        <a:p>
          <a:r>
            <a:rPr kumimoji="1" lang="ja-JP" altLang="en-US" sz="1300">
              <a:latin typeface="ＭＳ Ｐゴシック" panose="020B0600070205080204" pitchFamily="50" charset="-128"/>
              <a:ea typeface="ＭＳ Ｐゴシック" panose="020B0600070205080204" pitchFamily="50" charset="-128"/>
            </a:rPr>
            <a:t>　引き続き、「草津市健全で持続可能な財政運営および財政規律に関する条例」、「草津市財政規律ガイドライン」に基づき、適正な定員管理による人件費の抑制に努めていく。</a:t>
          </a:r>
        </a:p>
      </xdr:txBody>
    </xdr:sp>
    <xdr:clientData/>
  </xdr:twoCellAnchor>
  <xdr:oneCellAnchor>
    <xdr:from>
      <xdr:col>61</xdr:col>
      <xdr:colOff>6350</xdr:colOff>
      <xdr:row>54</xdr:row>
      <xdr:rowOff>139700</xdr:rowOff>
    </xdr:from>
    <xdr:ext cx="349839" cy="225703"/>
    <xdr:sp macro="" textlink="">
      <xdr:nvSpPr>
        <xdr:cNvPr id="301" name="テキスト ボックス 30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130493</xdr:rowOff>
    </xdr:from>
    <xdr:to>
      <xdr:col>81</xdr:col>
      <xdr:colOff>44450</xdr:colOff>
      <xdr:row>67</xdr:row>
      <xdr:rowOff>156421</xdr:rowOff>
    </xdr:to>
    <xdr:cxnSp macro="">
      <xdr:nvCxnSpPr>
        <xdr:cNvPr id="317" name="直線コネクタ 316"/>
        <xdr:cNvCxnSpPr/>
      </xdr:nvCxnSpPr>
      <xdr:spPr>
        <a:xfrm flipV="1">
          <a:off x="17018000" y="10246043"/>
          <a:ext cx="0" cy="13975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128498</xdr:rowOff>
    </xdr:from>
    <xdr:ext cx="762000" cy="259045"/>
    <xdr:sp macro="" textlink="">
      <xdr:nvSpPr>
        <xdr:cNvPr id="318" name="定員管理の状況最小値テキスト"/>
        <xdr:cNvSpPr txBox="1"/>
      </xdr:nvSpPr>
      <xdr:spPr>
        <a:xfrm>
          <a:off x="17106900" y="11615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156421</xdr:rowOff>
    </xdr:from>
    <xdr:to>
      <xdr:col>81</xdr:col>
      <xdr:colOff>133350</xdr:colOff>
      <xdr:row>67</xdr:row>
      <xdr:rowOff>156421</xdr:rowOff>
    </xdr:to>
    <xdr:cxnSp macro="">
      <xdr:nvCxnSpPr>
        <xdr:cNvPr id="319" name="直線コネクタ 318"/>
        <xdr:cNvCxnSpPr/>
      </xdr:nvCxnSpPr>
      <xdr:spPr>
        <a:xfrm>
          <a:off x="16929100" y="11643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45420</xdr:rowOff>
    </xdr:from>
    <xdr:ext cx="762000" cy="259045"/>
    <xdr:sp macro="" textlink="">
      <xdr:nvSpPr>
        <xdr:cNvPr id="320" name="定員管理の状況最大値テキスト"/>
        <xdr:cNvSpPr txBox="1"/>
      </xdr:nvSpPr>
      <xdr:spPr>
        <a:xfrm>
          <a:off x="17106900" y="998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130493</xdr:rowOff>
    </xdr:from>
    <xdr:to>
      <xdr:col>81</xdr:col>
      <xdr:colOff>133350</xdr:colOff>
      <xdr:row>59</xdr:row>
      <xdr:rowOff>130493</xdr:rowOff>
    </xdr:to>
    <xdr:cxnSp macro="">
      <xdr:nvCxnSpPr>
        <xdr:cNvPr id="321" name="直線コネクタ 320"/>
        <xdr:cNvCxnSpPr/>
      </xdr:nvCxnSpPr>
      <xdr:spPr>
        <a:xfrm>
          <a:off x="16929100" y="10246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26353</xdr:rowOff>
    </xdr:from>
    <xdr:to>
      <xdr:col>81</xdr:col>
      <xdr:colOff>44450</xdr:colOff>
      <xdr:row>62</xdr:row>
      <xdr:rowOff>70591</xdr:rowOff>
    </xdr:to>
    <xdr:cxnSp macro="">
      <xdr:nvCxnSpPr>
        <xdr:cNvPr id="322" name="直線コネクタ 321"/>
        <xdr:cNvCxnSpPr/>
      </xdr:nvCxnSpPr>
      <xdr:spPr>
        <a:xfrm>
          <a:off x="16179800" y="10656253"/>
          <a:ext cx="838200" cy="44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142681</xdr:rowOff>
    </xdr:from>
    <xdr:ext cx="762000" cy="259045"/>
    <xdr:sp macro="" textlink="">
      <xdr:nvSpPr>
        <xdr:cNvPr id="323" name="定員管理の状況平均値テキスト"/>
        <xdr:cNvSpPr txBox="1"/>
      </xdr:nvSpPr>
      <xdr:spPr>
        <a:xfrm>
          <a:off x="17106900" y="10772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170604</xdr:rowOff>
    </xdr:from>
    <xdr:to>
      <xdr:col>81</xdr:col>
      <xdr:colOff>95250</xdr:colOff>
      <xdr:row>63</xdr:row>
      <xdr:rowOff>100754</xdr:rowOff>
    </xdr:to>
    <xdr:sp macro="" textlink="">
      <xdr:nvSpPr>
        <xdr:cNvPr id="324" name="フローチャート: 判断 323"/>
        <xdr:cNvSpPr/>
      </xdr:nvSpPr>
      <xdr:spPr>
        <a:xfrm>
          <a:off x="16967200" y="1080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26353</xdr:rowOff>
    </xdr:from>
    <xdr:to>
      <xdr:col>77</xdr:col>
      <xdr:colOff>44450</xdr:colOff>
      <xdr:row>62</xdr:row>
      <xdr:rowOff>42439</xdr:rowOff>
    </xdr:to>
    <xdr:cxnSp macro="">
      <xdr:nvCxnSpPr>
        <xdr:cNvPr id="325" name="直線コネクタ 324"/>
        <xdr:cNvCxnSpPr/>
      </xdr:nvCxnSpPr>
      <xdr:spPr>
        <a:xfrm flipV="1">
          <a:off x="15290800" y="10656253"/>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158538</xdr:rowOff>
    </xdr:from>
    <xdr:to>
      <xdr:col>77</xdr:col>
      <xdr:colOff>95250</xdr:colOff>
      <xdr:row>63</xdr:row>
      <xdr:rowOff>88688</xdr:rowOff>
    </xdr:to>
    <xdr:sp macro="" textlink="">
      <xdr:nvSpPr>
        <xdr:cNvPr id="326" name="フローチャート: 判断 325"/>
        <xdr:cNvSpPr/>
      </xdr:nvSpPr>
      <xdr:spPr>
        <a:xfrm>
          <a:off x="16129000" y="1078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73465</xdr:rowOff>
    </xdr:from>
    <xdr:ext cx="736600" cy="259045"/>
    <xdr:sp macro="" textlink="">
      <xdr:nvSpPr>
        <xdr:cNvPr id="327" name="テキスト ボックス 326"/>
        <xdr:cNvSpPr txBox="1"/>
      </xdr:nvSpPr>
      <xdr:spPr>
        <a:xfrm>
          <a:off x="15798800" y="108748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42439</xdr:rowOff>
    </xdr:from>
    <xdr:to>
      <xdr:col>72</xdr:col>
      <xdr:colOff>203200</xdr:colOff>
      <xdr:row>62</xdr:row>
      <xdr:rowOff>46461</xdr:rowOff>
    </xdr:to>
    <xdr:cxnSp macro="">
      <xdr:nvCxnSpPr>
        <xdr:cNvPr id="328" name="直線コネクタ 327"/>
        <xdr:cNvCxnSpPr/>
      </xdr:nvCxnSpPr>
      <xdr:spPr>
        <a:xfrm flipV="1">
          <a:off x="14401800" y="10672339"/>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146473</xdr:rowOff>
    </xdr:from>
    <xdr:to>
      <xdr:col>73</xdr:col>
      <xdr:colOff>44450</xdr:colOff>
      <xdr:row>63</xdr:row>
      <xdr:rowOff>76623</xdr:rowOff>
    </xdr:to>
    <xdr:sp macro="" textlink="">
      <xdr:nvSpPr>
        <xdr:cNvPr id="329" name="フローチャート: 判断 328"/>
        <xdr:cNvSpPr/>
      </xdr:nvSpPr>
      <xdr:spPr>
        <a:xfrm>
          <a:off x="15240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61400</xdr:rowOff>
    </xdr:from>
    <xdr:ext cx="762000" cy="259045"/>
    <xdr:sp macro="" textlink="">
      <xdr:nvSpPr>
        <xdr:cNvPr id="330" name="テキスト ボックス 329"/>
        <xdr:cNvSpPr txBox="1"/>
      </xdr:nvSpPr>
      <xdr:spPr>
        <a:xfrm>
          <a:off x="14909800" y="1086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46461</xdr:rowOff>
    </xdr:from>
    <xdr:to>
      <xdr:col>68</xdr:col>
      <xdr:colOff>152400</xdr:colOff>
      <xdr:row>62</xdr:row>
      <xdr:rowOff>56515</xdr:rowOff>
    </xdr:to>
    <xdr:cxnSp macro="">
      <xdr:nvCxnSpPr>
        <xdr:cNvPr id="331" name="直線コネクタ 330"/>
        <xdr:cNvCxnSpPr/>
      </xdr:nvCxnSpPr>
      <xdr:spPr>
        <a:xfrm flipV="1">
          <a:off x="13512800" y="10676361"/>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134408</xdr:rowOff>
    </xdr:from>
    <xdr:to>
      <xdr:col>68</xdr:col>
      <xdr:colOff>203200</xdr:colOff>
      <xdr:row>63</xdr:row>
      <xdr:rowOff>64558</xdr:rowOff>
    </xdr:to>
    <xdr:sp macro="" textlink="">
      <xdr:nvSpPr>
        <xdr:cNvPr id="332" name="フローチャート: 判断 331"/>
        <xdr:cNvSpPr/>
      </xdr:nvSpPr>
      <xdr:spPr>
        <a:xfrm>
          <a:off x="14351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49335</xdr:rowOff>
    </xdr:from>
    <xdr:ext cx="762000" cy="259045"/>
    <xdr:sp macro="" textlink="">
      <xdr:nvSpPr>
        <xdr:cNvPr id="333" name="テキスト ボックス 332"/>
        <xdr:cNvSpPr txBox="1"/>
      </xdr:nvSpPr>
      <xdr:spPr>
        <a:xfrm>
          <a:off x="14020800" y="1085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53446</xdr:rowOff>
    </xdr:from>
    <xdr:to>
      <xdr:col>64</xdr:col>
      <xdr:colOff>152400</xdr:colOff>
      <xdr:row>63</xdr:row>
      <xdr:rowOff>155046</xdr:rowOff>
    </xdr:to>
    <xdr:sp macro="" textlink="">
      <xdr:nvSpPr>
        <xdr:cNvPr id="334" name="フローチャート: 判断 333"/>
        <xdr:cNvSpPr/>
      </xdr:nvSpPr>
      <xdr:spPr>
        <a:xfrm>
          <a:off x="13462000" y="10854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139823</xdr:rowOff>
    </xdr:from>
    <xdr:ext cx="762000" cy="259045"/>
    <xdr:sp macro="" textlink="">
      <xdr:nvSpPr>
        <xdr:cNvPr id="335" name="テキスト ボックス 334"/>
        <xdr:cNvSpPr txBox="1"/>
      </xdr:nvSpPr>
      <xdr:spPr>
        <a:xfrm>
          <a:off x="13131800" y="10941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19791</xdr:rowOff>
    </xdr:from>
    <xdr:to>
      <xdr:col>81</xdr:col>
      <xdr:colOff>95250</xdr:colOff>
      <xdr:row>62</xdr:row>
      <xdr:rowOff>121391</xdr:rowOff>
    </xdr:to>
    <xdr:sp macro="" textlink="">
      <xdr:nvSpPr>
        <xdr:cNvPr id="341" name="楕円 340"/>
        <xdr:cNvSpPr/>
      </xdr:nvSpPr>
      <xdr:spPr>
        <a:xfrm>
          <a:off x="16967200" y="10649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36318</xdr:rowOff>
    </xdr:from>
    <xdr:ext cx="762000" cy="259045"/>
    <xdr:sp macro="" textlink="">
      <xdr:nvSpPr>
        <xdr:cNvPr id="342" name="定員管理の状況該当値テキスト"/>
        <xdr:cNvSpPr txBox="1"/>
      </xdr:nvSpPr>
      <xdr:spPr>
        <a:xfrm>
          <a:off x="17106900" y="10494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147003</xdr:rowOff>
    </xdr:from>
    <xdr:to>
      <xdr:col>77</xdr:col>
      <xdr:colOff>95250</xdr:colOff>
      <xdr:row>62</xdr:row>
      <xdr:rowOff>77153</xdr:rowOff>
    </xdr:to>
    <xdr:sp macro="" textlink="">
      <xdr:nvSpPr>
        <xdr:cNvPr id="343" name="楕円 342"/>
        <xdr:cNvSpPr/>
      </xdr:nvSpPr>
      <xdr:spPr>
        <a:xfrm>
          <a:off x="16129000" y="10605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87330</xdr:rowOff>
    </xdr:from>
    <xdr:ext cx="736600" cy="259045"/>
    <xdr:sp macro="" textlink="">
      <xdr:nvSpPr>
        <xdr:cNvPr id="344" name="テキスト ボックス 343"/>
        <xdr:cNvSpPr txBox="1"/>
      </xdr:nvSpPr>
      <xdr:spPr>
        <a:xfrm>
          <a:off x="15798800" y="103743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163089</xdr:rowOff>
    </xdr:from>
    <xdr:to>
      <xdr:col>73</xdr:col>
      <xdr:colOff>44450</xdr:colOff>
      <xdr:row>62</xdr:row>
      <xdr:rowOff>93239</xdr:rowOff>
    </xdr:to>
    <xdr:sp macro="" textlink="">
      <xdr:nvSpPr>
        <xdr:cNvPr id="345" name="楕円 344"/>
        <xdr:cNvSpPr/>
      </xdr:nvSpPr>
      <xdr:spPr>
        <a:xfrm>
          <a:off x="15240000" y="10621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103416</xdr:rowOff>
    </xdr:from>
    <xdr:ext cx="762000" cy="259045"/>
    <xdr:sp macro="" textlink="">
      <xdr:nvSpPr>
        <xdr:cNvPr id="346" name="テキスト ボックス 345"/>
        <xdr:cNvSpPr txBox="1"/>
      </xdr:nvSpPr>
      <xdr:spPr>
        <a:xfrm>
          <a:off x="14909800" y="1039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167111</xdr:rowOff>
    </xdr:from>
    <xdr:to>
      <xdr:col>68</xdr:col>
      <xdr:colOff>203200</xdr:colOff>
      <xdr:row>62</xdr:row>
      <xdr:rowOff>97261</xdr:rowOff>
    </xdr:to>
    <xdr:sp macro="" textlink="">
      <xdr:nvSpPr>
        <xdr:cNvPr id="347" name="楕円 346"/>
        <xdr:cNvSpPr/>
      </xdr:nvSpPr>
      <xdr:spPr>
        <a:xfrm>
          <a:off x="14351000" y="10625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107438</xdr:rowOff>
    </xdr:from>
    <xdr:ext cx="762000" cy="259045"/>
    <xdr:sp macro="" textlink="">
      <xdr:nvSpPr>
        <xdr:cNvPr id="348" name="テキスト ボックス 347"/>
        <xdr:cNvSpPr txBox="1"/>
      </xdr:nvSpPr>
      <xdr:spPr>
        <a:xfrm>
          <a:off x="14020800" y="10394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5715</xdr:rowOff>
    </xdr:from>
    <xdr:to>
      <xdr:col>64</xdr:col>
      <xdr:colOff>152400</xdr:colOff>
      <xdr:row>62</xdr:row>
      <xdr:rowOff>107315</xdr:rowOff>
    </xdr:to>
    <xdr:sp macro="" textlink="">
      <xdr:nvSpPr>
        <xdr:cNvPr id="349" name="楕円 348"/>
        <xdr:cNvSpPr/>
      </xdr:nvSpPr>
      <xdr:spPr>
        <a:xfrm>
          <a:off x="13462000" y="1063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117492</xdr:rowOff>
    </xdr:from>
    <xdr:ext cx="762000" cy="259045"/>
    <xdr:sp macro="" textlink="">
      <xdr:nvSpPr>
        <xdr:cNvPr id="350" name="テキスト ボックス 349"/>
        <xdr:cNvSpPr txBox="1"/>
      </xdr:nvSpPr>
      <xdr:spPr>
        <a:xfrm>
          <a:off x="13131800" y="1040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実質公債費比率は、過去の大規模事業に伴う建設事業債や公営企業債の償還が終了したことにより、ベースとなる公債費が減少したことなどから、単年度では前年から</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3.6</a:t>
          </a:r>
          <a:r>
            <a:rPr kumimoji="1" lang="ja-JP" altLang="en-US" sz="1300">
              <a:latin typeface="ＭＳ Ｐゴシック" panose="020B0600070205080204" pitchFamily="50" charset="-128"/>
              <a:ea typeface="ＭＳ Ｐゴシック" panose="020B0600070205080204" pitchFamily="50" charset="-128"/>
            </a:rPr>
            <a:t>％となり、３か年平均では、</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今後も、「草津市健全で持続可能な財政運営および財政規律に関する条例」、「草津市財政規律ガイドライン」に基づき、将来の財政負担を見通し、健全な財政運営に努めていく。</a:t>
          </a: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31448</xdr:rowOff>
    </xdr:from>
    <xdr:to>
      <xdr:col>81</xdr:col>
      <xdr:colOff>44450</xdr:colOff>
      <xdr:row>44</xdr:row>
      <xdr:rowOff>107648</xdr:rowOff>
    </xdr:to>
    <xdr:cxnSp macro="">
      <xdr:nvCxnSpPr>
        <xdr:cNvPr id="380" name="直線コネクタ 379"/>
        <xdr:cNvCxnSpPr/>
      </xdr:nvCxnSpPr>
      <xdr:spPr>
        <a:xfrm flipV="1">
          <a:off x="17018000" y="620364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79725</xdr:rowOff>
    </xdr:from>
    <xdr:ext cx="762000" cy="259045"/>
    <xdr:sp macro="" textlink="">
      <xdr:nvSpPr>
        <xdr:cNvPr id="381" name="公債費負担の状況最小値テキスト"/>
        <xdr:cNvSpPr txBox="1"/>
      </xdr:nvSpPr>
      <xdr:spPr>
        <a:xfrm>
          <a:off x="17106900" y="762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107648</xdr:rowOff>
    </xdr:from>
    <xdr:to>
      <xdr:col>81</xdr:col>
      <xdr:colOff>133350</xdr:colOff>
      <xdr:row>44</xdr:row>
      <xdr:rowOff>107648</xdr:rowOff>
    </xdr:to>
    <xdr:cxnSp macro="">
      <xdr:nvCxnSpPr>
        <xdr:cNvPr id="382" name="直線コネクタ 381"/>
        <xdr:cNvCxnSpPr/>
      </xdr:nvCxnSpPr>
      <xdr:spPr>
        <a:xfrm>
          <a:off x="16929100" y="765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117825</xdr:rowOff>
    </xdr:from>
    <xdr:ext cx="762000" cy="259045"/>
    <xdr:sp macro="" textlink="">
      <xdr:nvSpPr>
        <xdr:cNvPr id="383" name="公債費負担の状況最大値テキスト"/>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31448</xdr:rowOff>
    </xdr:from>
    <xdr:to>
      <xdr:col>81</xdr:col>
      <xdr:colOff>133350</xdr:colOff>
      <xdr:row>36</xdr:row>
      <xdr:rowOff>31448</xdr:rowOff>
    </xdr:to>
    <xdr:cxnSp macro="">
      <xdr:nvCxnSpPr>
        <xdr:cNvPr id="384" name="直線コネクタ 383"/>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69548</xdr:rowOff>
    </xdr:from>
    <xdr:to>
      <xdr:col>81</xdr:col>
      <xdr:colOff>44450</xdr:colOff>
      <xdr:row>40</xdr:row>
      <xdr:rowOff>149981</xdr:rowOff>
    </xdr:to>
    <xdr:cxnSp macro="">
      <xdr:nvCxnSpPr>
        <xdr:cNvPr id="385" name="直線コネクタ 384"/>
        <xdr:cNvCxnSpPr/>
      </xdr:nvCxnSpPr>
      <xdr:spPr>
        <a:xfrm flipV="1">
          <a:off x="16179800" y="6927548"/>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71258</xdr:rowOff>
    </xdr:from>
    <xdr:ext cx="762000" cy="259045"/>
    <xdr:sp macro="" textlink="">
      <xdr:nvSpPr>
        <xdr:cNvPr id="386" name="公債費負担の状況平均値テキスト"/>
        <xdr:cNvSpPr txBox="1"/>
      </xdr:nvSpPr>
      <xdr:spPr>
        <a:xfrm>
          <a:off x="17106900" y="6929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87" name="フローチャート: 判断 386"/>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149981</xdr:rowOff>
    </xdr:from>
    <xdr:to>
      <xdr:col>77</xdr:col>
      <xdr:colOff>44450</xdr:colOff>
      <xdr:row>41</xdr:row>
      <xdr:rowOff>81945</xdr:rowOff>
    </xdr:to>
    <xdr:cxnSp macro="">
      <xdr:nvCxnSpPr>
        <xdr:cNvPr id="388" name="直線コネクタ 387"/>
        <xdr:cNvCxnSpPr/>
      </xdr:nvCxnSpPr>
      <xdr:spPr>
        <a:xfrm flipV="1">
          <a:off x="15290800" y="7007981"/>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99181</xdr:rowOff>
    </xdr:from>
    <xdr:to>
      <xdr:col>77</xdr:col>
      <xdr:colOff>95250</xdr:colOff>
      <xdr:row>41</xdr:row>
      <xdr:rowOff>29331</xdr:rowOff>
    </xdr:to>
    <xdr:sp macro="" textlink="">
      <xdr:nvSpPr>
        <xdr:cNvPr id="389" name="フローチャート: 判断 388"/>
        <xdr:cNvSpPr/>
      </xdr:nvSpPr>
      <xdr:spPr>
        <a:xfrm>
          <a:off x="161290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39508</xdr:rowOff>
    </xdr:from>
    <xdr:ext cx="736600" cy="259045"/>
    <xdr:sp macro="" textlink="">
      <xdr:nvSpPr>
        <xdr:cNvPr id="390" name="テキスト ボックス 389"/>
        <xdr:cNvSpPr txBox="1"/>
      </xdr:nvSpPr>
      <xdr:spPr>
        <a:xfrm>
          <a:off x="15798800" y="67260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81945</xdr:rowOff>
    </xdr:from>
    <xdr:to>
      <xdr:col>72</xdr:col>
      <xdr:colOff>203200</xdr:colOff>
      <xdr:row>42</xdr:row>
      <xdr:rowOff>2419</xdr:rowOff>
    </xdr:to>
    <xdr:cxnSp macro="">
      <xdr:nvCxnSpPr>
        <xdr:cNvPr id="391" name="直線コネクタ 390"/>
        <xdr:cNvCxnSpPr/>
      </xdr:nvCxnSpPr>
      <xdr:spPr>
        <a:xfrm flipV="1">
          <a:off x="14401800" y="7111395"/>
          <a:ext cx="889000" cy="9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87691</xdr:rowOff>
    </xdr:from>
    <xdr:to>
      <xdr:col>73</xdr:col>
      <xdr:colOff>44450</xdr:colOff>
      <xdr:row>41</xdr:row>
      <xdr:rowOff>17841</xdr:rowOff>
    </xdr:to>
    <xdr:sp macro="" textlink="">
      <xdr:nvSpPr>
        <xdr:cNvPr id="392" name="フローチャート: 判断 391"/>
        <xdr:cNvSpPr/>
      </xdr:nvSpPr>
      <xdr:spPr>
        <a:xfrm>
          <a:off x="152400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28018</xdr:rowOff>
    </xdr:from>
    <xdr:ext cx="762000" cy="259045"/>
    <xdr:sp macro="" textlink="">
      <xdr:nvSpPr>
        <xdr:cNvPr id="393" name="テキスト ボックス 392"/>
        <xdr:cNvSpPr txBox="1"/>
      </xdr:nvSpPr>
      <xdr:spPr>
        <a:xfrm>
          <a:off x="14909800" y="6714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2419</xdr:rowOff>
    </xdr:from>
    <xdr:to>
      <xdr:col>68</xdr:col>
      <xdr:colOff>152400</xdr:colOff>
      <xdr:row>42</xdr:row>
      <xdr:rowOff>25400</xdr:rowOff>
    </xdr:to>
    <xdr:cxnSp macro="">
      <xdr:nvCxnSpPr>
        <xdr:cNvPr id="394" name="直線コネクタ 393"/>
        <xdr:cNvCxnSpPr/>
      </xdr:nvCxnSpPr>
      <xdr:spPr>
        <a:xfrm flipV="1">
          <a:off x="13512800" y="7203319"/>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76200</xdr:rowOff>
    </xdr:from>
    <xdr:to>
      <xdr:col>68</xdr:col>
      <xdr:colOff>203200</xdr:colOff>
      <xdr:row>41</xdr:row>
      <xdr:rowOff>6350</xdr:rowOff>
    </xdr:to>
    <xdr:sp macro="" textlink="">
      <xdr:nvSpPr>
        <xdr:cNvPr id="395" name="フローチャート: 判断 394"/>
        <xdr:cNvSpPr/>
      </xdr:nvSpPr>
      <xdr:spPr>
        <a:xfrm>
          <a:off x="14351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16527</xdr:rowOff>
    </xdr:from>
    <xdr:ext cx="762000" cy="259045"/>
    <xdr:sp macro="" textlink="">
      <xdr:nvSpPr>
        <xdr:cNvPr id="396" name="テキスト ボックス 395"/>
        <xdr:cNvSpPr txBox="1"/>
      </xdr:nvSpPr>
      <xdr:spPr>
        <a:xfrm>
          <a:off x="14020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156633</xdr:rowOff>
    </xdr:from>
    <xdr:to>
      <xdr:col>64</xdr:col>
      <xdr:colOff>152400</xdr:colOff>
      <xdr:row>41</xdr:row>
      <xdr:rowOff>86783</xdr:rowOff>
    </xdr:to>
    <xdr:sp macro="" textlink="">
      <xdr:nvSpPr>
        <xdr:cNvPr id="397" name="フローチャート: 判断 396"/>
        <xdr:cNvSpPr/>
      </xdr:nvSpPr>
      <xdr:spPr>
        <a:xfrm>
          <a:off x="13462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96960</xdr:rowOff>
    </xdr:from>
    <xdr:ext cx="762000" cy="259045"/>
    <xdr:sp macro="" textlink="">
      <xdr:nvSpPr>
        <xdr:cNvPr id="398" name="テキスト ボックス 397"/>
        <xdr:cNvSpPr txBox="1"/>
      </xdr:nvSpPr>
      <xdr:spPr>
        <a:xfrm>
          <a:off x="13131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18748</xdr:rowOff>
    </xdr:from>
    <xdr:to>
      <xdr:col>81</xdr:col>
      <xdr:colOff>95250</xdr:colOff>
      <xdr:row>40</xdr:row>
      <xdr:rowOff>120348</xdr:rowOff>
    </xdr:to>
    <xdr:sp macro="" textlink="">
      <xdr:nvSpPr>
        <xdr:cNvPr id="404" name="楕円 403"/>
        <xdr:cNvSpPr/>
      </xdr:nvSpPr>
      <xdr:spPr>
        <a:xfrm>
          <a:off x="16967200" y="6876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35275</xdr:rowOff>
    </xdr:from>
    <xdr:ext cx="762000" cy="259045"/>
    <xdr:sp macro="" textlink="">
      <xdr:nvSpPr>
        <xdr:cNvPr id="405" name="公債費負担の状況該当値テキスト"/>
        <xdr:cNvSpPr txBox="1"/>
      </xdr:nvSpPr>
      <xdr:spPr>
        <a:xfrm>
          <a:off x="17106900" y="6721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99181</xdr:rowOff>
    </xdr:from>
    <xdr:to>
      <xdr:col>77</xdr:col>
      <xdr:colOff>95250</xdr:colOff>
      <xdr:row>41</xdr:row>
      <xdr:rowOff>29331</xdr:rowOff>
    </xdr:to>
    <xdr:sp macro="" textlink="">
      <xdr:nvSpPr>
        <xdr:cNvPr id="406" name="楕円 405"/>
        <xdr:cNvSpPr/>
      </xdr:nvSpPr>
      <xdr:spPr>
        <a:xfrm>
          <a:off x="16129000" y="6957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14108</xdr:rowOff>
    </xdr:from>
    <xdr:ext cx="736600" cy="259045"/>
    <xdr:sp macro="" textlink="">
      <xdr:nvSpPr>
        <xdr:cNvPr id="407" name="テキスト ボックス 406"/>
        <xdr:cNvSpPr txBox="1"/>
      </xdr:nvSpPr>
      <xdr:spPr>
        <a:xfrm>
          <a:off x="15798800" y="70435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31145</xdr:rowOff>
    </xdr:from>
    <xdr:to>
      <xdr:col>73</xdr:col>
      <xdr:colOff>44450</xdr:colOff>
      <xdr:row>41</xdr:row>
      <xdr:rowOff>132745</xdr:rowOff>
    </xdr:to>
    <xdr:sp macro="" textlink="">
      <xdr:nvSpPr>
        <xdr:cNvPr id="408" name="楕円 407"/>
        <xdr:cNvSpPr/>
      </xdr:nvSpPr>
      <xdr:spPr>
        <a:xfrm>
          <a:off x="15240000" y="7060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117522</xdr:rowOff>
    </xdr:from>
    <xdr:ext cx="762000" cy="259045"/>
    <xdr:sp macro="" textlink="">
      <xdr:nvSpPr>
        <xdr:cNvPr id="409" name="テキスト ボックス 408"/>
        <xdr:cNvSpPr txBox="1"/>
      </xdr:nvSpPr>
      <xdr:spPr>
        <a:xfrm>
          <a:off x="14909800" y="7146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123069</xdr:rowOff>
    </xdr:from>
    <xdr:to>
      <xdr:col>68</xdr:col>
      <xdr:colOff>203200</xdr:colOff>
      <xdr:row>42</xdr:row>
      <xdr:rowOff>53219</xdr:rowOff>
    </xdr:to>
    <xdr:sp macro="" textlink="">
      <xdr:nvSpPr>
        <xdr:cNvPr id="410" name="楕円 409"/>
        <xdr:cNvSpPr/>
      </xdr:nvSpPr>
      <xdr:spPr>
        <a:xfrm>
          <a:off x="14351000" y="715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37996</xdr:rowOff>
    </xdr:from>
    <xdr:ext cx="762000" cy="259045"/>
    <xdr:sp macro="" textlink="">
      <xdr:nvSpPr>
        <xdr:cNvPr id="411" name="テキスト ボックス 410"/>
        <xdr:cNvSpPr txBox="1"/>
      </xdr:nvSpPr>
      <xdr:spPr>
        <a:xfrm>
          <a:off x="14020800" y="7238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146050</xdr:rowOff>
    </xdr:from>
    <xdr:to>
      <xdr:col>64</xdr:col>
      <xdr:colOff>152400</xdr:colOff>
      <xdr:row>42</xdr:row>
      <xdr:rowOff>76200</xdr:rowOff>
    </xdr:to>
    <xdr:sp macro="" textlink="">
      <xdr:nvSpPr>
        <xdr:cNvPr id="412" name="楕円 411"/>
        <xdr:cNvSpPr/>
      </xdr:nvSpPr>
      <xdr:spPr>
        <a:xfrm>
          <a:off x="13462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60977</xdr:rowOff>
    </xdr:from>
    <xdr:ext cx="762000" cy="259045"/>
    <xdr:sp macro="" textlink="">
      <xdr:nvSpPr>
        <xdr:cNvPr id="413" name="テキスト ボックス 412"/>
        <xdr:cNvSpPr txBox="1"/>
      </xdr:nvSpPr>
      <xdr:spPr>
        <a:xfrm>
          <a:off x="13131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将来負担比率は、将来負担すべき負担額に対し、基金などの負担額に充当できる財源が上回り、分子がマイナスとなったため、</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年連続で算定されず、良好な状態を維持している。これは、交付税措置のない資金手当債の抑制などにより、市債残高の抑制を行っているほか、職員数適正化による退職金などの将来負担経費が抑えられていること、第３セクターとの損失補償契約を行っていないことなどによる。</a:t>
          </a:r>
        </a:p>
        <a:p>
          <a:r>
            <a:rPr kumimoji="1" lang="ja-JP" altLang="en-US" sz="1300">
              <a:latin typeface="ＭＳ Ｐゴシック" panose="020B0600070205080204" pitchFamily="50" charset="-128"/>
              <a:ea typeface="ＭＳ Ｐゴシック" panose="020B0600070205080204" pitchFamily="50" charset="-128"/>
            </a:rPr>
            <a:t>　今後も、「草津市財政規律ガイドライン」に基づき、将来の財政負担を見通し、引き続き健全な財政運営に努めていく。</a:t>
          </a: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8981</xdr:rowOff>
    </xdr:to>
    <xdr:cxnSp macro="">
      <xdr:nvCxnSpPr>
        <xdr:cNvPr id="444" name="直線コネクタ 443"/>
        <xdr:cNvCxnSpPr/>
      </xdr:nvCxnSpPr>
      <xdr:spPr>
        <a:xfrm flipV="1">
          <a:off x="17018000" y="2313214"/>
          <a:ext cx="0" cy="16391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152508</xdr:rowOff>
    </xdr:from>
    <xdr:ext cx="762000" cy="259045"/>
    <xdr:sp macro="" textlink="">
      <xdr:nvSpPr>
        <xdr:cNvPr id="445" name="将来負担の状況最小値テキスト"/>
        <xdr:cNvSpPr txBox="1"/>
      </xdr:nvSpPr>
      <xdr:spPr>
        <a:xfrm>
          <a:off x="17106900" y="3924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8981</xdr:rowOff>
    </xdr:from>
    <xdr:to>
      <xdr:col>81</xdr:col>
      <xdr:colOff>133350</xdr:colOff>
      <xdr:row>23</xdr:row>
      <xdr:rowOff>8981</xdr:rowOff>
    </xdr:to>
    <xdr:cxnSp macro="">
      <xdr:nvCxnSpPr>
        <xdr:cNvPr id="446" name="直線コネクタ 445"/>
        <xdr:cNvCxnSpPr/>
      </xdr:nvCxnSpPr>
      <xdr:spPr>
        <a:xfrm>
          <a:off x="16929100" y="3952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7" name="将来負担の状況最大値テキスト"/>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9" name="将来負担の状況平均値テキスト"/>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0" name="フローチャート: 判断 449"/>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1" name="フローチャート: 判断 450"/>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2" name="テキスト ボックス 451"/>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3" name="フローチャート: 判断 452"/>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4" name="テキスト ボックス 453"/>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5" name="フローチャート: 判断 454"/>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6" name="テキスト ボックス 455"/>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135255</xdr:rowOff>
    </xdr:from>
    <xdr:to>
      <xdr:col>64</xdr:col>
      <xdr:colOff>152400</xdr:colOff>
      <xdr:row>14</xdr:row>
      <xdr:rowOff>65405</xdr:rowOff>
    </xdr:to>
    <xdr:sp macro="" textlink="">
      <xdr:nvSpPr>
        <xdr:cNvPr id="457" name="フローチャート: 判断 456"/>
        <xdr:cNvSpPr/>
      </xdr:nvSpPr>
      <xdr:spPr>
        <a:xfrm>
          <a:off x="13462000" y="2364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75582</xdr:rowOff>
    </xdr:from>
    <xdr:ext cx="762000" cy="259045"/>
    <xdr:sp macro="" textlink="">
      <xdr:nvSpPr>
        <xdr:cNvPr id="458" name="テキスト ボックス 457"/>
        <xdr:cNvSpPr txBox="1"/>
      </xdr:nvSpPr>
      <xdr:spPr>
        <a:xfrm>
          <a:off x="13131800" y="2132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140,515
136,963
67.82
64,613,581
64,069,217
465,344
31,623,716
43,073,620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人事院勧告による職員給の増などにより比率は増加した。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草津市健全で持続可能な財政運営および財政規律に関する条例」、「草津市財政規律ガイドライン」に基づき、後年度のランニングコストを加味したライフサイクルコストの考え方や事務事業の見直し、指定管理者制度の導入、業務のアウトソーシング等を進めながら、適正な定員管理を行うことで、人件費の抑制に努めていく。 </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127000</xdr:rowOff>
    </xdr:from>
    <xdr:to>
      <xdr:col>24</xdr:col>
      <xdr:colOff>25400</xdr:colOff>
      <xdr:row>40</xdr:row>
      <xdr:rowOff>35560</xdr:rowOff>
    </xdr:to>
    <xdr:cxnSp macro="">
      <xdr:nvCxnSpPr>
        <xdr:cNvPr id="61" name="直線コネクタ 60"/>
        <xdr:cNvCxnSpPr/>
      </xdr:nvCxnSpPr>
      <xdr:spPr>
        <a:xfrm flipV="1">
          <a:off x="4826000" y="561340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41927</xdr:rowOff>
    </xdr:from>
    <xdr:ext cx="762000" cy="259045"/>
    <xdr:sp macro="" textlink="">
      <xdr:nvSpPr>
        <xdr:cNvPr id="64" name="人件費最大値テキスト"/>
        <xdr:cNvSpPr txBox="1"/>
      </xdr:nvSpPr>
      <xdr:spPr>
        <a:xfrm>
          <a:off x="4914900" y="535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127000</xdr:rowOff>
    </xdr:from>
    <xdr:to>
      <xdr:col>24</xdr:col>
      <xdr:colOff>114300</xdr:colOff>
      <xdr:row>32</xdr:row>
      <xdr:rowOff>127000</xdr:rowOff>
    </xdr:to>
    <xdr:cxnSp macro="">
      <xdr:nvCxnSpPr>
        <xdr:cNvPr id="65" name="直線コネクタ 64"/>
        <xdr:cNvCxnSpPr/>
      </xdr:nvCxnSpPr>
      <xdr:spPr>
        <a:xfrm>
          <a:off x="47371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153670</xdr:rowOff>
    </xdr:from>
    <xdr:to>
      <xdr:col>24</xdr:col>
      <xdr:colOff>25400</xdr:colOff>
      <xdr:row>36</xdr:row>
      <xdr:rowOff>134620</xdr:rowOff>
    </xdr:to>
    <xdr:cxnSp macro="">
      <xdr:nvCxnSpPr>
        <xdr:cNvPr id="66" name="直線コネクタ 65"/>
        <xdr:cNvCxnSpPr/>
      </xdr:nvCxnSpPr>
      <xdr:spPr>
        <a:xfrm>
          <a:off x="3987800" y="615442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139717</xdr:rowOff>
    </xdr:from>
    <xdr:ext cx="762000" cy="259045"/>
    <xdr:sp macro="" textlink="">
      <xdr:nvSpPr>
        <xdr:cNvPr id="67" name="人件費平均値テキスト"/>
        <xdr:cNvSpPr txBox="1"/>
      </xdr:nvSpPr>
      <xdr:spPr>
        <a:xfrm>
          <a:off x="4914900" y="6311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153670</xdr:rowOff>
    </xdr:from>
    <xdr:to>
      <xdr:col>19</xdr:col>
      <xdr:colOff>187325</xdr:colOff>
      <xdr:row>36</xdr:row>
      <xdr:rowOff>5080</xdr:rowOff>
    </xdr:to>
    <xdr:cxnSp macro="">
      <xdr:nvCxnSpPr>
        <xdr:cNvPr id="69" name="直線コネクタ 68"/>
        <xdr:cNvCxnSpPr/>
      </xdr:nvCxnSpPr>
      <xdr:spPr>
        <a:xfrm flipV="1">
          <a:off x="3098800" y="61544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13987</xdr:rowOff>
    </xdr:from>
    <xdr:ext cx="736600" cy="259045"/>
    <xdr:sp macro="" textlink="">
      <xdr:nvSpPr>
        <xdr:cNvPr id="71" name="テキスト ボックス 70"/>
        <xdr:cNvSpPr txBox="1"/>
      </xdr:nvSpPr>
      <xdr:spPr>
        <a:xfrm>
          <a:off x="3606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5080</xdr:rowOff>
    </xdr:from>
    <xdr:to>
      <xdr:col>15</xdr:col>
      <xdr:colOff>98425</xdr:colOff>
      <xdr:row>36</xdr:row>
      <xdr:rowOff>5080</xdr:rowOff>
    </xdr:to>
    <xdr:cxnSp macro="">
      <xdr:nvCxnSpPr>
        <xdr:cNvPr id="72" name="直線コネクタ 71"/>
        <xdr:cNvCxnSpPr/>
      </xdr:nvCxnSpPr>
      <xdr:spPr>
        <a:xfrm>
          <a:off x="2209800" y="61772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106680</xdr:rowOff>
    </xdr:from>
    <xdr:to>
      <xdr:col>15</xdr:col>
      <xdr:colOff>149225</xdr:colOff>
      <xdr:row>37</xdr:row>
      <xdr:rowOff>36830</xdr:rowOff>
    </xdr:to>
    <xdr:sp macro="" textlink="">
      <xdr:nvSpPr>
        <xdr:cNvPr id="73" name="フローチャート: 判断 72"/>
        <xdr:cNvSpPr/>
      </xdr:nvSpPr>
      <xdr:spPr>
        <a:xfrm>
          <a:off x="3048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21607</xdr:rowOff>
    </xdr:from>
    <xdr:ext cx="762000" cy="259045"/>
    <xdr:sp macro="" textlink="">
      <xdr:nvSpPr>
        <xdr:cNvPr id="74" name="テキスト ボックス 73"/>
        <xdr:cNvSpPr txBox="1"/>
      </xdr:nvSpPr>
      <xdr:spPr>
        <a:xfrm>
          <a:off x="2717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5080</xdr:rowOff>
    </xdr:from>
    <xdr:to>
      <xdr:col>11</xdr:col>
      <xdr:colOff>9525</xdr:colOff>
      <xdr:row>36</xdr:row>
      <xdr:rowOff>142240</xdr:rowOff>
    </xdr:to>
    <xdr:cxnSp macro="">
      <xdr:nvCxnSpPr>
        <xdr:cNvPr id="75" name="直線コネクタ 74"/>
        <xdr:cNvCxnSpPr/>
      </xdr:nvCxnSpPr>
      <xdr:spPr>
        <a:xfrm flipV="1">
          <a:off x="1320800" y="617728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162577</xdr:rowOff>
    </xdr:from>
    <xdr:ext cx="762000" cy="259045"/>
    <xdr:sp macro="" textlink="">
      <xdr:nvSpPr>
        <xdr:cNvPr id="77" name="テキスト ボックス 76"/>
        <xdr:cNvSpPr txBox="1"/>
      </xdr:nvSpPr>
      <xdr:spPr>
        <a:xfrm>
          <a:off x="1828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137160</xdr:rowOff>
    </xdr:from>
    <xdr:to>
      <xdr:col>6</xdr:col>
      <xdr:colOff>171450</xdr:colOff>
      <xdr:row>37</xdr:row>
      <xdr:rowOff>67310</xdr:rowOff>
    </xdr:to>
    <xdr:sp macro="" textlink="">
      <xdr:nvSpPr>
        <xdr:cNvPr id="78" name="フローチャート: 判断 77"/>
        <xdr:cNvSpPr/>
      </xdr:nvSpPr>
      <xdr:spPr>
        <a:xfrm>
          <a:off x="1270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52087</xdr:rowOff>
    </xdr:from>
    <xdr:ext cx="762000" cy="259045"/>
    <xdr:sp macro="" textlink="">
      <xdr:nvSpPr>
        <xdr:cNvPr id="79" name="テキスト ボックス 78"/>
        <xdr:cNvSpPr txBox="1"/>
      </xdr:nvSpPr>
      <xdr:spPr>
        <a:xfrm>
          <a:off x="939800" y="639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83820</xdr:rowOff>
    </xdr:from>
    <xdr:to>
      <xdr:col>24</xdr:col>
      <xdr:colOff>76200</xdr:colOff>
      <xdr:row>37</xdr:row>
      <xdr:rowOff>13970</xdr:rowOff>
    </xdr:to>
    <xdr:sp macro="" textlink="">
      <xdr:nvSpPr>
        <xdr:cNvPr id="85" name="楕円 84"/>
        <xdr:cNvSpPr/>
      </xdr:nvSpPr>
      <xdr:spPr>
        <a:xfrm>
          <a:off x="47752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100347</xdr:rowOff>
    </xdr:from>
    <xdr:ext cx="762000" cy="259045"/>
    <xdr:sp macro="" textlink="">
      <xdr:nvSpPr>
        <xdr:cNvPr id="86" name="人件費該当値テキスト"/>
        <xdr:cNvSpPr txBox="1"/>
      </xdr:nvSpPr>
      <xdr:spPr>
        <a:xfrm>
          <a:off x="4914900" y="610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102870</xdr:rowOff>
    </xdr:from>
    <xdr:to>
      <xdr:col>20</xdr:col>
      <xdr:colOff>38100</xdr:colOff>
      <xdr:row>36</xdr:row>
      <xdr:rowOff>33020</xdr:rowOff>
    </xdr:to>
    <xdr:sp macro="" textlink="">
      <xdr:nvSpPr>
        <xdr:cNvPr id="87" name="楕円 86"/>
        <xdr:cNvSpPr/>
      </xdr:nvSpPr>
      <xdr:spPr>
        <a:xfrm>
          <a:off x="3937000" y="610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43197</xdr:rowOff>
    </xdr:from>
    <xdr:ext cx="736600" cy="259045"/>
    <xdr:sp macro="" textlink="">
      <xdr:nvSpPr>
        <xdr:cNvPr id="88" name="テキスト ボックス 87"/>
        <xdr:cNvSpPr txBox="1"/>
      </xdr:nvSpPr>
      <xdr:spPr>
        <a:xfrm>
          <a:off x="3606800" y="5872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125730</xdr:rowOff>
    </xdr:from>
    <xdr:to>
      <xdr:col>15</xdr:col>
      <xdr:colOff>149225</xdr:colOff>
      <xdr:row>36</xdr:row>
      <xdr:rowOff>55880</xdr:rowOff>
    </xdr:to>
    <xdr:sp macro="" textlink="">
      <xdr:nvSpPr>
        <xdr:cNvPr id="89" name="楕円 88"/>
        <xdr:cNvSpPr/>
      </xdr:nvSpPr>
      <xdr:spPr>
        <a:xfrm>
          <a:off x="3048000" y="612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66057</xdr:rowOff>
    </xdr:from>
    <xdr:ext cx="762000" cy="259045"/>
    <xdr:sp macro="" textlink="">
      <xdr:nvSpPr>
        <xdr:cNvPr id="90" name="テキスト ボックス 89"/>
        <xdr:cNvSpPr txBox="1"/>
      </xdr:nvSpPr>
      <xdr:spPr>
        <a:xfrm>
          <a:off x="2717800" y="589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125730</xdr:rowOff>
    </xdr:from>
    <xdr:to>
      <xdr:col>11</xdr:col>
      <xdr:colOff>60325</xdr:colOff>
      <xdr:row>36</xdr:row>
      <xdr:rowOff>55880</xdr:rowOff>
    </xdr:to>
    <xdr:sp macro="" textlink="">
      <xdr:nvSpPr>
        <xdr:cNvPr id="91" name="楕円 90"/>
        <xdr:cNvSpPr/>
      </xdr:nvSpPr>
      <xdr:spPr>
        <a:xfrm>
          <a:off x="2159000" y="612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66057</xdr:rowOff>
    </xdr:from>
    <xdr:ext cx="762000" cy="259045"/>
    <xdr:sp macro="" textlink="">
      <xdr:nvSpPr>
        <xdr:cNvPr id="92" name="テキスト ボックス 91"/>
        <xdr:cNvSpPr txBox="1"/>
      </xdr:nvSpPr>
      <xdr:spPr>
        <a:xfrm>
          <a:off x="1828800" y="589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91440</xdr:rowOff>
    </xdr:from>
    <xdr:to>
      <xdr:col>6</xdr:col>
      <xdr:colOff>171450</xdr:colOff>
      <xdr:row>37</xdr:row>
      <xdr:rowOff>21590</xdr:rowOff>
    </xdr:to>
    <xdr:sp macro="" textlink="">
      <xdr:nvSpPr>
        <xdr:cNvPr id="93" name="楕円 92"/>
        <xdr:cNvSpPr/>
      </xdr:nvSpPr>
      <xdr:spPr>
        <a:xfrm>
          <a:off x="1270000" y="626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31767</xdr:rowOff>
    </xdr:from>
    <xdr:ext cx="762000" cy="259045"/>
    <xdr:sp macro="" textlink="">
      <xdr:nvSpPr>
        <xdr:cNvPr id="94" name="テキスト ボックス 93"/>
        <xdr:cNvSpPr txBox="1"/>
      </xdr:nvSpPr>
      <xdr:spPr>
        <a:xfrm>
          <a:off x="939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50">
              <a:latin typeface="ＭＳ Ｐゴシック" panose="020B0600070205080204" pitchFamily="50" charset="-128"/>
              <a:ea typeface="ＭＳ Ｐゴシック" panose="020B0600070205080204" pitchFamily="50" charset="-128"/>
            </a:rPr>
            <a:t>　草津市立プール整備・運営費の増などにより、物件費における経常経費は対前年度比で</a:t>
          </a:r>
          <a:r>
            <a:rPr kumimoji="1" lang="en-US" altLang="ja-JP" sz="1250">
              <a:latin typeface="ＭＳ Ｐゴシック" panose="020B0600070205080204" pitchFamily="50" charset="-128"/>
              <a:ea typeface="ＭＳ Ｐゴシック" panose="020B0600070205080204" pitchFamily="50" charset="-128"/>
            </a:rPr>
            <a:t>13</a:t>
          </a:r>
          <a:r>
            <a:rPr kumimoji="1" lang="ja-JP" altLang="en-US" sz="1250">
              <a:latin typeface="ＭＳ Ｐゴシック" panose="020B0600070205080204" pitchFamily="50" charset="-128"/>
              <a:ea typeface="ＭＳ Ｐゴシック" panose="020B0600070205080204" pitchFamily="50" charset="-128"/>
            </a:rPr>
            <a:t>百万円の増となった一方で、地方交付税の増などにより分母の経常一般財源が増えたことから比率は減少した。</a:t>
          </a:r>
        </a:p>
        <a:p>
          <a:r>
            <a:rPr kumimoji="1" lang="ja-JP" altLang="en-US" sz="1250">
              <a:latin typeface="ＭＳ Ｐゴシック" panose="020B0600070205080204" pitchFamily="50" charset="-128"/>
              <a:ea typeface="ＭＳ Ｐゴシック" panose="020B0600070205080204" pitchFamily="50" charset="-128"/>
            </a:rPr>
            <a:t>　今後も、引き続き、「草津市健全で持続可能な財政運営および財政規律に関する条例」、「草津市財政規律ガイドライン」に基づき、後年度のランニングコストを加味したライフサイクルコストの考え方や事務事業の見直しなどにより、物件費の抑制に努めていく。</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60706</xdr:rowOff>
    </xdr:from>
    <xdr:to>
      <xdr:col>82</xdr:col>
      <xdr:colOff>107950</xdr:colOff>
      <xdr:row>21</xdr:row>
      <xdr:rowOff>78994</xdr:rowOff>
    </xdr:to>
    <xdr:cxnSp macro="">
      <xdr:nvCxnSpPr>
        <xdr:cNvPr id="120" name="直線コネクタ 119"/>
        <xdr:cNvCxnSpPr/>
      </xdr:nvCxnSpPr>
      <xdr:spPr>
        <a:xfrm flipV="1">
          <a:off x="16510000" y="2289556"/>
          <a:ext cx="0"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51071</xdr:rowOff>
    </xdr:from>
    <xdr:ext cx="762000" cy="259045"/>
    <xdr:sp macro="" textlink="">
      <xdr:nvSpPr>
        <xdr:cNvPr id="121" name="物件費最小値テキスト"/>
        <xdr:cNvSpPr txBox="1"/>
      </xdr:nvSpPr>
      <xdr:spPr>
        <a:xfrm>
          <a:off x="16598900" y="3651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78994</xdr:rowOff>
    </xdr:from>
    <xdr:to>
      <xdr:col>82</xdr:col>
      <xdr:colOff>196850</xdr:colOff>
      <xdr:row>21</xdr:row>
      <xdr:rowOff>78994</xdr:rowOff>
    </xdr:to>
    <xdr:cxnSp macro="">
      <xdr:nvCxnSpPr>
        <xdr:cNvPr id="122" name="直線コネクタ 121"/>
        <xdr:cNvCxnSpPr/>
      </xdr:nvCxnSpPr>
      <xdr:spPr>
        <a:xfrm>
          <a:off x="16421100" y="3679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147083</xdr:rowOff>
    </xdr:from>
    <xdr:ext cx="762000" cy="259045"/>
    <xdr:sp macro="" textlink="">
      <xdr:nvSpPr>
        <xdr:cNvPr id="123" name="物件費最大値テキスト"/>
        <xdr:cNvSpPr txBox="1"/>
      </xdr:nvSpPr>
      <xdr:spPr>
        <a:xfrm>
          <a:off x="16598900" y="2033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60706</xdr:rowOff>
    </xdr:from>
    <xdr:to>
      <xdr:col>82</xdr:col>
      <xdr:colOff>196850</xdr:colOff>
      <xdr:row>13</xdr:row>
      <xdr:rowOff>60706</xdr:rowOff>
    </xdr:to>
    <xdr:cxnSp macro="">
      <xdr:nvCxnSpPr>
        <xdr:cNvPr id="124" name="直線コネクタ 123"/>
        <xdr:cNvCxnSpPr/>
      </xdr:nvCxnSpPr>
      <xdr:spPr>
        <a:xfrm>
          <a:off x="16421100" y="2289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76708</xdr:rowOff>
    </xdr:from>
    <xdr:to>
      <xdr:col>82</xdr:col>
      <xdr:colOff>107950</xdr:colOff>
      <xdr:row>16</xdr:row>
      <xdr:rowOff>140716</xdr:rowOff>
    </xdr:to>
    <xdr:cxnSp macro="">
      <xdr:nvCxnSpPr>
        <xdr:cNvPr id="125" name="直線コネクタ 124"/>
        <xdr:cNvCxnSpPr/>
      </xdr:nvCxnSpPr>
      <xdr:spPr>
        <a:xfrm flipV="1">
          <a:off x="15671800" y="2819908"/>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9415</xdr:rowOff>
    </xdr:from>
    <xdr:ext cx="762000" cy="259045"/>
    <xdr:sp macro="" textlink="">
      <xdr:nvSpPr>
        <xdr:cNvPr id="126" name="物件費平均値テキスト"/>
        <xdr:cNvSpPr txBox="1"/>
      </xdr:nvSpPr>
      <xdr:spPr>
        <a:xfrm>
          <a:off x="16598900" y="2924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37338</xdr:rowOff>
    </xdr:from>
    <xdr:to>
      <xdr:col>82</xdr:col>
      <xdr:colOff>158750</xdr:colOff>
      <xdr:row>17</xdr:row>
      <xdr:rowOff>138938</xdr:rowOff>
    </xdr:to>
    <xdr:sp macro="" textlink="">
      <xdr:nvSpPr>
        <xdr:cNvPr id="127" name="フローチャート: 判断 126"/>
        <xdr:cNvSpPr/>
      </xdr:nvSpPr>
      <xdr:spPr>
        <a:xfrm>
          <a:off x="164592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113284</xdr:rowOff>
    </xdr:from>
    <xdr:to>
      <xdr:col>78</xdr:col>
      <xdr:colOff>69850</xdr:colOff>
      <xdr:row>16</xdr:row>
      <xdr:rowOff>140716</xdr:rowOff>
    </xdr:to>
    <xdr:cxnSp macro="">
      <xdr:nvCxnSpPr>
        <xdr:cNvPr id="128" name="直線コネクタ 127"/>
        <xdr:cNvCxnSpPr/>
      </xdr:nvCxnSpPr>
      <xdr:spPr>
        <a:xfrm>
          <a:off x="14782800" y="285648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163068</xdr:rowOff>
    </xdr:from>
    <xdr:to>
      <xdr:col>78</xdr:col>
      <xdr:colOff>120650</xdr:colOff>
      <xdr:row>17</xdr:row>
      <xdr:rowOff>93218</xdr:rowOff>
    </xdr:to>
    <xdr:sp macro="" textlink="">
      <xdr:nvSpPr>
        <xdr:cNvPr id="129" name="フローチャート: 判断 128"/>
        <xdr:cNvSpPr/>
      </xdr:nvSpPr>
      <xdr:spPr>
        <a:xfrm>
          <a:off x="15621000" y="2906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77995</xdr:rowOff>
    </xdr:from>
    <xdr:ext cx="736600" cy="259045"/>
    <xdr:sp macro="" textlink="">
      <xdr:nvSpPr>
        <xdr:cNvPr id="130" name="テキスト ボックス 129"/>
        <xdr:cNvSpPr txBox="1"/>
      </xdr:nvSpPr>
      <xdr:spPr>
        <a:xfrm>
          <a:off x="15290800" y="2992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165862</xdr:rowOff>
    </xdr:from>
    <xdr:to>
      <xdr:col>73</xdr:col>
      <xdr:colOff>180975</xdr:colOff>
      <xdr:row>16</xdr:row>
      <xdr:rowOff>113284</xdr:rowOff>
    </xdr:to>
    <xdr:cxnSp macro="">
      <xdr:nvCxnSpPr>
        <xdr:cNvPr id="131" name="直線コネクタ 130"/>
        <xdr:cNvCxnSpPr/>
      </xdr:nvCxnSpPr>
      <xdr:spPr>
        <a:xfrm>
          <a:off x="13893800" y="2737612"/>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135636</xdr:rowOff>
    </xdr:from>
    <xdr:to>
      <xdr:col>74</xdr:col>
      <xdr:colOff>31750</xdr:colOff>
      <xdr:row>17</xdr:row>
      <xdr:rowOff>65786</xdr:rowOff>
    </xdr:to>
    <xdr:sp macro="" textlink="">
      <xdr:nvSpPr>
        <xdr:cNvPr id="132" name="フローチャート: 判断 131"/>
        <xdr:cNvSpPr/>
      </xdr:nvSpPr>
      <xdr:spPr>
        <a:xfrm>
          <a:off x="147320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50563</xdr:rowOff>
    </xdr:from>
    <xdr:ext cx="762000" cy="259045"/>
    <xdr:sp macro="" textlink="">
      <xdr:nvSpPr>
        <xdr:cNvPr id="133" name="テキスト ボックス 132"/>
        <xdr:cNvSpPr txBox="1"/>
      </xdr:nvSpPr>
      <xdr:spPr>
        <a:xfrm>
          <a:off x="14401800" y="2965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165862</xdr:rowOff>
    </xdr:from>
    <xdr:to>
      <xdr:col>69</xdr:col>
      <xdr:colOff>92075</xdr:colOff>
      <xdr:row>16</xdr:row>
      <xdr:rowOff>21844</xdr:rowOff>
    </xdr:to>
    <xdr:cxnSp macro="">
      <xdr:nvCxnSpPr>
        <xdr:cNvPr id="134" name="直線コネクタ 133"/>
        <xdr:cNvCxnSpPr/>
      </xdr:nvCxnSpPr>
      <xdr:spPr>
        <a:xfrm flipV="1">
          <a:off x="13004800" y="273761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35052</xdr:rowOff>
    </xdr:from>
    <xdr:to>
      <xdr:col>69</xdr:col>
      <xdr:colOff>142875</xdr:colOff>
      <xdr:row>16</xdr:row>
      <xdr:rowOff>136652</xdr:rowOff>
    </xdr:to>
    <xdr:sp macro="" textlink="">
      <xdr:nvSpPr>
        <xdr:cNvPr id="135" name="フローチャート: 判断 134"/>
        <xdr:cNvSpPr/>
      </xdr:nvSpPr>
      <xdr:spPr>
        <a:xfrm>
          <a:off x="13843000" y="277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121429</xdr:rowOff>
    </xdr:from>
    <xdr:ext cx="762000" cy="259045"/>
    <xdr:sp macro="" textlink="">
      <xdr:nvSpPr>
        <xdr:cNvPr id="136" name="テキスト ボックス 135"/>
        <xdr:cNvSpPr txBox="1"/>
      </xdr:nvSpPr>
      <xdr:spPr>
        <a:xfrm>
          <a:off x="13512800" y="2864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25908</xdr:rowOff>
    </xdr:from>
    <xdr:to>
      <xdr:col>65</xdr:col>
      <xdr:colOff>53975</xdr:colOff>
      <xdr:row>16</xdr:row>
      <xdr:rowOff>127508</xdr:rowOff>
    </xdr:to>
    <xdr:sp macro="" textlink="">
      <xdr:nvSpPr>
        <xdr:cNvPr id="137" name="フローチャート: 判断 136"/>
        <xdr:cNvSpPr/>
      </xdr:nvSpPr>
      <xdr:spPr>
        <a:xfrm>
          <a:off x="12954000" y="2769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112285</xdr:rowOff>
    </xdr:from>
    <xdr:ext cx="762000" cy="259045"/>
    <xdr:sp macro="" textlink="">
      <xdr:nvSpPr>
        <xdr:cNvPr id="138" name="テキスト ボックス 137"/>
        <xdr:cNvSpPr txBox="1"/>
      </xdr:nvSpPr>
      <xdr:spPr>
        <a:xfrm>
          <a:off x="12623800" y="2855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25908</xdr:rowOff>
    </xdr:from>
    <xdr:to>
      <xdr:col>82</xdr:col>
      <xdr:colOff>158750</xdr:colOff>
      <xdr:row>16</xdr:row>
      <xdr:rowOff>127508</xdr:rowOff>
    </xdr:to>
    <xdr:sp macro="" textlink="">
      <xdr:nvSpPr>
        <xdr:cNvPr id="144" name="楕円 143"/>
        <xdr:cNvSpPr/>
      </xdr:nvSpPr>
      <xdr:spPr>
        <a:xfrm>
          <a:off x="16459200" y="2769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42435</xdr:rowOff>
    </xdr:from>
    <xdr:ext cx="762000" cy="259045"/>
    <xdr:sp macro="" textlink="">
      <xdr:nvSpPr>
        <xdr:cNvPr id="145" name="物件費該当値テキスト"/>
        <xdr:cNvSpPr txBox="1"/>
      </xdr:nvSpPr>
      <xdr:spPr>
        <a:xfrm>
          <a:off x="16598900" y="2614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89916</xdr:rowOff>
    </xdr:from>
    <xdr:to>
      <xdr:col>78</xdr:col>
      <xdr:colOff>120650</xdr:colOff>
      <xdr:row>17</xdr:row>
      <xdr:rowOff>20066</xdr:rowOff>
    </xdr:to>
    <xdr:sp macro="" textlink="">
      <xdr:nvSpPr>
        <xdr:cNvPr id="146" name="楕円 145"/>
        <xdr:cNvSpPr/>
      </xdr:nvSpPr>
      <xdr:spPr>
        <a:xfrm>
          <a:off x="15621000" y="283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30243</xdr:rowOff>
    </xdr:from>
    <xdr:ext cx="736600" cy="259045"/>
    <xdr:sp macro="" textlink="">
      <xdr:nvSpPr>
        <xdr:cNvPr id="147" name="テキスト ボックス 146"/>
        <xdr:cNvSpPr txBox="1"/>
      </xdr:nvSpPr>
      <xdr:spPr>
        <a:xfrm>
          <a:off x="15290800" y="2601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62484</xdr:rowOff>
    </xdr:from>
    <xdr:to>
      <xdr:col>74</xdr:col>
      <xdr:colOff>31750</xdr:colOff>
      <xdr:row>16</xdr:row>
      <xdr:rowOff>164084</xdr:rowOff>
    </xdr:to>
    <xdr:sp macro="" textlink="">
      <xdr:nvSpPr>
        <xdr:cNvPr id="148" name="楕円 147"/>
        <xdr:cNvSpPr/>
      </xdr:nvSpPr>
      <xdr:spPr>
        <a:xfrm>
          <a:off x="14732000" y="280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2811</xdr:rowOff>
    </xdr:from>
    <xdr:ext cx="762000" cy="259045"/>
    <xdr:sp macro="" textlink="">
      <xdr:nvSpPr>
        <xdr:cNvPr id="149" name="テキスト ボックス 148"/>
        <xdr:cNvSpPr txBox="1"/>
      </xdr:nvSpPr>
      <xdr:spPr>
        <a:xfrm>
          <a:off x="14401800" y="2574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115062</xdr:rowOff>
    </xdr:from>
    <xdr:to>
      <xdr:col>69</xdr:col>
      <xdr:colOff>142875</xdr:colOff>
      <xdr:row>16</xdr:row>
      <xdr:rowOff>45212</xdr:rowOff>
    </xdr:to>
    <xdr:sp macro="" textlink="">
      <xdr:nvSpPr>
        <xdr:cNvPr id="150" name="楕円 149"/>
        <xdr:cNvSpPr/>
      </xdr:nvSpPr>
      <xdr:spPr>
        <a:xfrm>
          <a:off x="13843000" y="2686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55389</xdr:rowOff>
    </xdr:from>
    <xdr:ext cx="762000" cy="259045"/>
    <xdr:sp macro="" textlink="">
      <xdr:nvSpPr>
        <xdr:cNvPr id="151" name="テキスト ボックス 150"/>
        <xdr:cNvSpPr txBox="1"/>
      </xdr:nvSpPr>
      <xdr:spPr>
        <a:xfrm>
          <a:off x="13512800" y="2455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142494</xdr:rowOff>
    </xdr:from>
    <xdr:to>
      <xdr:col>65</xdr:col>
      <xdr:colOff>53975</xdr:colOff>
      <xdr:row>16</xdr:row>
      <xdr:rowOff>72644</xdr:rowOff>
    </xdr:to>
    <xdr:sp macro="" textlink="">
      <xdr:nvSpPr>
        <xdr:cNvPr id="152" name="楕円 151"/>
        <xdr:cNvSpPr/>
      </xdr:nvSpPr>
      <xdr:spPr>
        <a:xfrm>
          <a:off x="12954000" y="2714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82821</xdr:rowOff>
    </xdr:from>
    <xdr:ext cx="762000" cy="259045"/>
    <xdr:sp macro="" textlink="">
      <xdr:nvSpPr>
        <xdr:cNvPr id="153" name="テキスト ボックス 152"/>
        <xdr:cNvSpPr txBox="1"/>
      </xdr:nvSpPr>
      <xdr:spPr>
        <a:xfrm>
          <a:off x="12623800" y="2483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生活保護費や児童手当および特例給付費の増などにより、扶助費における経常経費が</a:t>
          </a:r>
          <a:r>
            <a:rPr kumimoji="1" lang="en-US" altLang="ja-JP" sz="1300">
              <a:latin typeface="ＭＳ Ｐゴシック" panose="020B0600070205080204" pitchFamily="50" charset="-128"/>
              <a:ea typeface="ＭＳ Ｐゴシック" panose="020B0600070205080204" pitchFamily="50" charset="-128"/>
            </a:rPr>
            <a:t>475</a:t>
          </a:r>
          <a:r>
            <a:rPr kumimoji="1" lang="ja-JP" altLang="en-US" sz="1300">
              <a:latin typeface="ＭＳ Ｐゴシック" panose="020B0600070205080204" pitchFamily="50" charset="-128"/>
              <a:ea typeface="ＭＳ Ｐゴシック" panose="020B0600070205080204" pitchFamily="50" charset="-128"/>
            </a:rPr>
            <a:t>百万円増加したことから、比率は</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社会保障関係経費の増加は継続していくと予想されることから、「草津市健全で持続可能な財政運営および財政規律に関する条例」、「草津市財政規律ガイドライン」に基づき、財政規律の確保と、強固な財政基盤の確立に努めていく。</a:t>
          </a: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146050</xdr:rowOff>
    </xdr:to>
    <xdr:cxnSp macro="">
      <xdr:nvCxnSpPr>
        <xdr:cNvPr id="181" name="直線コネクタ 180"/>
        <xdr:cNvCxnSpPr/>
      </xdr:nvCxnSpPr>
      <xdr:spPr>
        <a:xfrm flipV="1">
          <a:off x="4826000" y="931672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118127</xdr:rowOff>
    </xdr:from>
    <xdr:ext cx="762000" cy="259045"/>
    <xdr:sp macro="" textlink="">
      <xdr:nvSpPr>
        <xdr:cNvPr id="182" name="扶助費最小値テキスト"/>
        <xdr:cNvSpPr txBox="1"/>
      </xdr:nvSpPr>
      <xdr:spPr>
        <a:xfrm>
          <a:off x="4914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146050</xdr:rowOff>
    </xdr:from>
    <xdr:to>
      <xdr:col>24</xdr:col>
      <xdr:colOff>114300</xdr:colOff>
      <xdr:row>61</xdr:row>
      <xdr:rowOff>146050</xdr:rowOff>
    </xdr:to>
    <xdr:cxnSp macro="">
      <xdr:nvCxnSpPr>
        <xdr:cNvPr id="183" name="直線コネクタ 182"/>
        <xdr:cNvCxnSpPr/>
      </xdr:nvCxnSpPr>
      <xdr:spPr>
        <a:xfrm>
          <a:off x="4737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4" name="扶助費最大値テキスト"/>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5" name="直線コネクタ 184"/>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142240</xdr:rowOff>
    </xdr:from>
    <xdr:to>
      <xdr:col>24</xdr:col>
      <xdr:colOff>25400</xdr:colOff>
      <xdr:row>57</xdr:row>
      <xdr:rowOff>31750</xdr:rowOff>
    </xdr:to>
    <xdr:cxnSp macro="">
      <xdr:nvCxnSpPr>
        <xdr:cNvPr id="186" name="直線コネクタ 185"/>
        <xdr:cNvCxnSpPr/>
      </xdr:nvCxnSpPr>
      <xdr:spPr>
        <a:xfrm>
          <a:off x="3987800" y="974344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6367</xdr:rowOff>
    </xdr:from>
    <xdr:ext cx="762000" cy="259045"/>
    <xdr:sp macro="" textlink="">
      <xdr:nvSpPr>
        <xdr:cNvPr id="187" name="扶助費平均値テキスト"/>
        <xdr:cNvSpPr txBox="1"/>
      </xdr:nvSpPr>
      <xdr:spPr>
        <a:xfrm>
          <a:off x="4914900" y="9779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34290</xdr:rowOff>
    </xdr:from>
    <xdr:to>
      <xdr:col>24</xdr:col>
      <xdr:colOff>76200</xdr:colOff>
      <xdr:row>57</xdr:row>
      <xdr:rowOff>135890</xdr:rowOff>
    </xdr:to>
    <xdr:sp macro="" textlink="">
      <xdr:nvSpPr>
        <xdr:cNvPr id="188" name="フローチャート: 判断 187"/>
        <xdr:cNvSpPr/>
      </xdr:nvSpPr>
      <xdr:spPr>
        <a:xfrm>
          <a:off x="47752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88900</xdr:rowOff>
    </xdr:from>
    <xdr:to>
      <xdr:col>19</xdr:col>
      <xdr:colOff>187325</xdr:colOff>
      <xdr:row>56</xdr:row>
      <xdr:rowOff>142240</xdr:rowOff>
    </xdr:to>
    <xdr:cxnSp macro="">
      <xdr:nvCxnSpPr>
        <xdr:cNvPr id="189" name="直線コネクタ 188"/>
        <xdr:cNvCxnSpPr/>
      </xdr:nvCxnSpPr>
      <xdr:spPr>
        <a:xfrm>
          <a:off x="3098800" y="96901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19050</xdr:rowOff>
    </xdr:from>
    <xdr:to>
      <xdr:col>20</xdr:col>
      <xdr:colOff>38100</xdr:colOff>
      <xdr:row>57</xdr:row>
      <xdr:rowOff>120650</xdr:rowOff>
    </xdr:to>
    <xdr:sp macro="" textlink="">
      <xdr:nvSpPr>
        <xdr:cNvPr id="190" name="フローチャート: 判断 189"/>
        <xdr:cNvSpPr/>
      </xdr:nvSpPr>
      <xdr:spPr>
        <a:xfrm>
          <a:off x="3937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105427</xdr:rowOff>
    </xdr:from>
    <xdr:ext cx="736600" cy="259045"/>
    <xdr:sp macro="" textlink="">
      <xdr:nvSpPr>
        <xdr:cNvPr id="191" name="テキスト ボックス 190"/>
        <xdr:cNvSpPr txBox="1"/>
      </xdr:nvSpPr>
      <xdr:spPr>
        <a:xfrm>
          <a:off x="3606800" y="987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27940</xdr:rowOff>
    </xdr:from>
    <xdr:to>
      <xdr:col>15</xdr:col>
      <xdr:colOff>98425</xdr:colOff>
      <xdr:row>56</xdr:row>
      <xdr:rowOff>88900</xdr:rowOff>
    </xdr:to>
    <xdr:cxnSp macro="">
      <xdr:nvCxnSpPr>
        <xdr:cNvPr id="192" name="直線コネクタ 191"/>
        <xdr:cNvCxnSpPr/>
      </xdr:nvCxnSpPr>
      <xdr:spPr>
        <a:xfrm>
          <a:off x="2209800" y="96291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129540</xdr:rowOff>
    </xdr:from>
    <xdr:to>
      <xdr:col>15</xdr:col>
      <xdr:colOff>149225</xdr:colOff>
      <xdr:row>57</xdr:row>
      <xdr:rowOff>59690</xdr:rowOff>
    </xdr:to>
    <xdr:sp macro="" textlink="">
      <xdr:nvSpPr>
        <xdr:cNvPr id="193" name="フローチャート: 判断 192"/>
        <xdr:cNvSpPr/>
      </xdr:nvSpPr>
      <xdr:spPr>
        <a:xfrm>
          <a:off x="3048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44467</xdr:rowOff>
    </xdr:from>
    <xdr:ext cx="762000" cy="259045"/>
    <xdr:sp macro="" textlink="">
      <xdr:nvSpPr>
        <xdr:cNvPr id="194" name="テキスト ボックス 193"/>
        <xdr:cNvSpPr txBox="1"/>
      </xdr:nvSpPr>
      <xdr:spPr>
        <a:xfrm>
          <a:off x="2717800" y="981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27940</xdr:rowOff>
    </xdr:from>
    <xdr:to>
      <xdr:col>11</xdr:col>
      <xdr:colOff>9525</xdr:colOff>
      <xdr:row>56</xdr:row>
      <xdr:rowOff>88900</xdr:rowOff>
    </xdr:to>
    <xdr:cxnSp macro="">
      <xdr:nvCxnSpPr>
        <xdr:cNvPr id="195" name="直線コネクタ 194"/>
        <xdr:cNvCxnSpPr/>
      </xdr:nvCxnSpPr>
      <xdr:spPr>
        <a:xfrm flipV="1">
          <a:off x="1320800" y="96291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91440</xdr:rowOff>
    </xdr:from>
    <xdr:to>
      <xdr:col>11</xdr:col>
      <xdr:colOff>60325</xdr:colOff>
      <xdr:row>57</xdr:row>
      <xdr:rowOff>21590</xdr:rowOff>
    </xdr:to>
    <xdr:sp macro="" textlink="">
      <xdr:nvSpPr>
        <xdr:cNvPr id="196" name="フローチャート: 判断 195"/>
        <xdr:cNvSpPr/>
      </xdr:nvSpPr>
      <xdr:spPr>
        <a:xfrm>
          <a:off x="2159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6367</xdr:rowOff>
    </xdr:from>
    <xdr:ext cx="762000" cy="259045"/>
    <xdr:sp macro="" textlink="">
      <xdr:nvSpPr>
        <xdr:cNvPr id="197" name="テキスト ボックス 196"/>
        <xdr:cNvSpPr txBox="1"/>
      </xdr:nvSpPr>
      <xdr:spPr>
        <a:xfrm>
          <a:off x="18288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95250</xdr:rowOff>
    </xdr:from>
    <xdr:to>
      <xdr:col>6</xdr:col>
      <xdr:colOff>171450</xdr:colOff>
      <xdr:row>56</xdr:row>
      <xdr:rowOff>25400</xdr:rowOff>
    </xdr:to>
    <xdr:sp macro="" textlink="">
      <xdr:nvSpPr>
        <xdr:cNvPr id="198" name="フローチャート: 判断 197"/>
        <xdr:cNvSpPr/>
      </xdr:nvSpPr>
      <xdr:spPr>
        <a:xfrm>
          <a:off x="1270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35577</xdr:rowOff>
    </xdr:from>
    <xdr:ext cx="762000" cy="259045"/>
    <xdr:sp macro="" textlink="">
      <xdr:nvSpPr>
        <xdr:cNvPr id="199" name="テキスト ボックス 198"/>
        <xdr:cNvSpPr txBox="1"/>
      </xdr:nvSpPr>
      <xdr:spPr>
        <a:xfrm>
          <a:off x="939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152400</xdr:rowOff>
    </xdr:from>
    <xdr:to>
      <xdr:col>24</xdr:col>
      <xdr:colOff>76200</xdr:colOff>
      <xdr:row>57</xdr:row>
      <xdr:rowOff>82550</xdr:rowOff>
    </xdr:to>
    <xdr:sp macro="" textlink="">
      <xdr:nvSpPr>
        <xdr:cNvPr id="205" name="楕円 204"/>
        <xdr:cNvSpPr/>
      </xdr:nvSpPr>
      <xdr:spPr>
        <a:xfrm>
          <a:off x="47752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168927</xdr:rowOff>
    </xdr:from>
    <xdr:ext cx="762000" cy="259045"/>
    <xdr:sp macro="" textlink="">
      <xdr:nvSpPr>
        <xdr:cNvPr id="206" name="扶助費該当値テキスト"/>
        <xdr:cNvSpPr txBox="1"/>
      </xdr:nvSpPr>
      <xdr:spPr>
        <a:xfrm>
          <a:off x="49149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91440</xdr:rowOff>
    </xdr:from>
    <xdr:to>
      <xdr:col>20</xdr:col>
      <xdr:colOff>38100</xdr:colOff>
      <xdr:row>57</xdr:row>
      <xdr:rowOff>21590</xdr:rowOff>
    </xdr:to>
    <xdr:sp macro="" textlink="">
      <xdr:nvSpPr>
        <xdr:cNvPr id="207" name="楕円 206"/>
        <xdr:cNvSpPr/>
      </xdr:nvSpPr>
      <xdr:spPr>
        <a:xfrm>
          <a:off x="3937000" y="969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31767</xdr:rowOff>
    </xdr:from>
    <xdr:ext cx="736600" cy="259045"/>
    <xdr:sp macro="" textlink="">
      <xdr:nvSpPr>
        <xdr:cNvPr id="208" name="テキスト ボックス 207"/>
        <xdr:cNvSpPr txBox="1"/>
      </xdr:nvSpPr>
      <xdr:spPr>
        <a:xfrm>
          <a:off x="3606800" y="9461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38100</xdr:rowOff>
    </xdr:from>
    <xdr:to>
      <xdr:col>15</xdr:col>
      <xdr:colOff>149225</xdr:colOff>
      <xdr:row>56</xdr:row>
      <xdr:rowOff>139700</xdr:rowOff>
    </xdr:to>
    <xdr:sp macro="" textlink="">
      <xdr:nvSpPr>
        <xdr:cNvPr id="209" name="楕円 208"/>
        <xdr:cNvSpPr/>
      </xdr:nvSpPr>
      <xdr:spPr>
        <a:xfrm>
          <a:off x="3048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149877</xdr:rowOff>
    </xdr:from>
    <xdr:ext cx="762000" cy="259045"/>
    <xdr:sp macro="" textlink="">
      <xdr:nvSpPr>
        <xdr:cNvPr id="210" name="テキスト ボックス 209"/>
        <xdr:cNvSpPr txBox="1"/>
      </xdr:nvSpPr>
      <xdr:spPr>
        <a:xfrm>
          <a:off x="2717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148590</xdr:rowOff>
    </xdr:from>
    <xdr:to>
      <xdr:col>11</xdr:col>
      <xdr:colOff>60325</xdr:colOff>
      <xdr:row>56</xdr:row>
      <xdr:rowOff>78740</xdr:rowOff>
    </xdr:to>
    <xdr:sp macro="" textlink="">
      <xdr:nvSpPr>
        <xdr:cNvPr id="211" name="楕円 210"/>
        <xdr:cNvSpPr/>
      </xdr:nvSpPr>
      <xdr:spPr>
        <a:xfrm>
          <a:off x="2159000" y="957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88917</xdr:rowOff>
    </xdr:from>
    <xdr:ext cx="762000" cy="259045"/>
    <xdr:sp macro="" textlink="">
      <xdr:nvSpPr>
        <xdr:cNvPr id="212" name="テキスト ボックス 211"/>
        <xdr:cNvSpPr txBox="1"/>
      </xdr:nvSpPr>
      <xdr:spPr>
        <a:xfrm>
          <a:off x="1828800" y="934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38100</xdr:rowOff>
    </xdr:from>
    <xdr:to>
      <xdr:col>6</xdr:col>
      <xdr:colOff>171450</xdr:colOff>
      <xdr:row>56</xdr:row>
      <xdr:rowOff>139700</xdr:rowOff>
    </xdr:to>
    <xdr:sp macro="" textlink="">
      <xdr:nvSpPr>
        <xdr:cNvPr id="213" name="楕円 212"/>
        <xdr:cNvSpPr/>
      </xdr:nvSpPr>
      <xdr:spPr>
        <a:xfrm>
          <a:off x="1270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124477</xdr:rowOff>
    </xdr:from>
    <xdr:ext cx="762000" cy="259045"/>
    <xdr:sp macro="" textlink="">
      <xdr:nvSpPr>
        <xdr:cNvPr id="214" name="テキスト ボックス 213"/>
        <xdr:cNvSpPr txBox="1"/>
      </xdr:nvSpPr>
      <xdr:spPr>
        <a:xfrm>
          <a:off x="939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国民健康保険事業や後期高齢者医療事業など各種特別会計への繰出しの増などにより、その他における経常経費は対前年度で</a:t>
          </a:r>
          <a:r>
            <a:rPr kumimoji="1" lang="en-US" altLang="ja-JP" sz="1300">
              <a:latin typeface="ＭＳ Ｐゴシック" panose="020B0600070205080204" pitchFamily="50" charset="-128"/>
              <a:ea typeface="ＭＳ Ｐゴシック" panose="020B0600070205080204" pitchFamily="50" charset="-128"/>
            </a:rPr>
            <a:t>184</a:t>
          </a:r>
          <a:r>
            <a:rPr kumimoji="1" lang="ja-JP" altLang="en-US" sz="1300">
              <a:latin typeface="ＭＳ Ｐゴシック" panose="020B0600070205080204" pitchFamily="50" charset="-128"/>
              <a:ea typeface="ＭＳ Ｐゴシック" panose="020B0600070205080204" pitchFamily="50" charset="-128"/>
            </a:rPr>
            <a:t>百万円の増となった一方で、地方交付税の増などにより分母の経常一般財源が増えたことから比率は</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今後、引き続き、一般会計の基準外繰出等について、適正化を図っていく。</a:t>
          </a:r>
        </a:p>
      </xdr:txBody>
    </xdr:sp>
    <xdr:clientData/>
  </xdr:twoCellAnchor>
  <xdr:oneCellAnchor>
    <xdr:from>
      <xdr:col>62</xdr:col>
      <xdr:colOff>6350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4535</xdr:rowOff>
    </xdr:to>
    <xdr:cxnSp macro="">
      <xdr:nvCxnSpPr>
        <xdr:cNvPr id="244" name="直線コネクタ 243"/>
        <xdr:cNvCxnSpPr/>
      </xdr:nvCxnSpPr>
      <xdr:spPr>
        <a:xfrm flipV="1">
          <a:off x="16510000" y="8938985"/>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5" name="その他最小値テキスト"/>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6" name="直線コネクタ 245"/>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macro="" textlink="">
      <xdr:nvSpPr>
        <xdr:cNvPr id="247" name="その他最大値テキスト"/>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48" name="直線コネクタ 247"/>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34472</xdr:rowOff>
    </xdr:from>
    <xdr:to>
      <xdr:col>82</xdr:col>
      <xdr:colOff>107950</xdr:colOff>
      <xdr:row>56</xdr:row>
      <xdr:rowOff>45357</xdr:rowOff>
    </xdr:to>
    <xdr:cxnSp macro="">
      <xdr:nvCxnSpPr>
        <xdr:cNvPr id="249" name="直線コネクタ 248"/>
        <xdr:cNvCxnSpPr/>
      </xdr:nvCxnSpPr>
      <xdr:spPr>
        <a:xfrm flipV="1">
          <a:off x="15671800" y="9635672"/>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162577</xdr:rowOff>
    </xdr:from>
    <xdr:ext cx="762000" cy="259045"/>
    <xdr:sp macro="" textlink="">
      <xdr:nvSpPr>
        <xdr:cNvPr id="250" name="その他平均値テキスト"/>
        <xdr:cNvSpPr txBox="1"/>
      </xdr:nvSpPr>
      <xdr:spPr>
        <a:xfrm>
          <a:off x="16598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1" name="フローチャート: 判断 250"/>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23585</xdr:rowOff>
    </xdr:from>
    <xdr:to>
      <xdr:col>78</xdr:col>
      <xdr:colOff>69850</xdr:colOff>
      <xdr:row>56</xdr:row>
      <xdr:rowOff>45357</xdr:rowOff>
    </xdr:to>
    <xdr:cxnSp macro="">
      <xdr:nvCxnSpPr>
        <xdr:cNvPr id="252" name="直線コネクタ 251"/>
        <xdr:cNvCxnSpPr/>
      </xdr:nvCxnSpPr>
      <xdr:spPr>
        <a:xfrm>
          <a:off x="14782800" y="9624785"/>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29935</xdr:rowOff>
    </xdr:from>
    <xdr:to>
      <xdr:col>78</xdr:col>
      <xdr:colOff>120650</xdr:colOff>
      <xdr:row>57</xdr:row>
      <xdr:rowOff>131535</xdr:rowOff>
    </xdr:to>
    <xdr:sp macro="" textlink="">
      <xdr:nvSpPr>
        <xdr:cNvPr id="253" name="フローチャート: 判断 252"/>
        <xdr:cNvSpPr/>
      </xdr:nvSpPr>
      <xdr:spPr>
        <a:xfrm>
          <a:off x="156210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116312</xdr:rowOff>
    </xdr:from>
    <xdr:ext cx="736600" cy="259045"/>
    <xdr:sp macro="" textlink="">
      <xdr:nvSpPr>
        <xdr:cNvPr id="254" name="テキスト ボックス 253"/>
        <xdr:cNvSpPr txBox="1"/>
      </xdr:nvSpPr>
      <xdr:spPr>
        <a:xfrm>
          <a:off x="15290800" y="9888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151493</xdr:rowOff>
    </xdr:from>
    <xdr:to>
      <xdr:col>73</xdr:col>
      <xdr:colOff>180975</xdr:colOff>
      <xdr:row>56</xdr:row>
      <xdr:rowOff>23585</xdr:rowOff>
    </xdr:to>
    <xdr:cxnSp macro="">
      <xdr:nvCxnSpPr>
        <xdr:cNvPr id="255" name="直線コネクタ 254"/>
        <xdr:cNvCxnSpPr/>
      </xdr:nvCxnSpPr>
      <xdr:spPr>
        <a:xfrm>
          <a:off x="13893800" y="9581243"/>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157843</xdr:rowOff>
    </xdr:from>
    <xdr:to>
      <xdr:col>74</xdr:col>
      <xdr:colOff>31750</xdr:colOff>
      <xdr:row>57</xdr:row>
      <xdr:rowOff>87993</xdr:rowOff>
    </xdr:to>
    <xdr:sp macro="" textlink="">
      <xdr:nvSpPr>
        <xdr:cNvPr id="256" name="フローチャート: 判断 255"/>
        <xdr:cNvSpPr/>
      </xdr:nvSpPr>
      <xdr:spPr>
        <a:xfrm>
          <a:off x="14732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72770</xdr:rowOff>
    </xdr:from>
    <xdr:ext cx="762000" cy="259045"/>
    <xdr:sp macro="" textlink="">
      <xdr:nvSpPr>
        <xdr:cNvPr id="257" name="テキスト ボックス 256"/>
        <xdr:cNvSpPr txBox="1"/>
      </xdr:nvSpPr>
      <xdr:spPr>
        <a:xfrm>
          <a:off x="14401800" y="984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151493</xdr:rowOff>
    </xdr:from>
    <xdr:to>
      <xdr:col>69</xdr:col>
      <xdr:colOff>92075</xdr:colOff>
      <xdr:row>56</xdr:row>
      <xdr:rowOff>99785</xdr:rowOff>
    </xdr:to>
    <xdr:cxnSp macro="">
      <xdr:nvCxnSpPr>
        <xdr:cNvPr id="258" name="直線コネクタ 257"/>
        <xdr:cNvCxnSpPr/>
      </xdr:nvCxnSpPr>
      <xdr:spPr>
        <a:xfrm flipV="1">
          <a:off x="13004800" y="9581243"/>
          <a:ext cx="889000" cy="11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81643</xdr:rowOff>
    </xdr:from>
    <xdr:to>
      <xdr:col>69</xdr:col>
      <xdr:colOff>142875</xdr:colOff>
      <xdr:row>57</xdr:row>
      <xdr:rowOff>11793</xdr:rowOff>
    </xdr:to>
    <xdr:sp macro="" textlink="">
      <xdr:nvSpPr>
        <xdr:cNvPr id="259" name="フローチャート: 判断 258"/>
        <xdr:cNvSpPr/>
      </xdr:nvSpPr>
      <xdr:spPr>
        <a:xfrm>
          <a:off x="13843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168020</xdr:rowOff>
    </xdr:from>
    <xdr:ext cx="762000" cy="259045"/>
    <xdr:sp macro="" textlink="">
      <xdr:nvSpPr>
        <xdr:cNvPr id="260" name="テキスト ボックス 259"/>
        <xdr:cNvSpPr txBox="1"/>
      </xdr:nvSpPr>
      <xdr:spPr>
        <a:xfrm>
          <a:off x="13512800" y="9769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125185</xdr:rowOff>
    </xdr:from>
    <xdr:to>
      <xdr:col>65</xdr:col>
      <xdr:colOff>53975</xdr:colOff>
      <xdr:row>57</xdr:row>
      <xdr:rowOff>55335</xdr:rowOff>
    </xdr:to>
    <xdr:sp macro="" textlink="">
      <xdr:nvSpPr>
        <xdr:cNvPr id="261" name="フローチャート: 判断 260"/>
        <xdr:cNvSpPr/>
      </xdr:nvSpPr>
      <xdr:spPr>
        <a:xfrm>
          <a:off x="12954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40112</xdr:rowOff>
    </xdr:from>
    <xdr:ext cx="762000" cy="259045"/>
    <xdr:sp macro="" textlink="">
      <xdr:nvSpPr>
        <xdr:cNvPr id="262" name="テキスト ボックス 261"/>
        <xdr:cNvSpPr txBox="1"/>
      </xdr:nvSpPr>
      <xdr:spPr>
        <a:xfrm>
          <a:off x="12623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155122</xdr:rowOff>
    </xdr:from>
    <xdr:to>
      <xdr:col>82</xdr:col>
      <xdr:colOff>158750</xdr:colOff>
      <xdr:row>56</xdr:row>
      <xdr:rowOff>85272</xdr:rowOff>
    </xdr:to>
    <xdr:sp macro="" textlink="">
      <xdr:nvSpPr>
        <xdr:cNvPr id="268" name="楕円 267"/>
        <xdr:cNvSpPr/>
      </xdr:nvSpPr>
      <xdr:spPr>
        <a:xfrm>
          <a:off x="16459200" y="958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199</xdr:rowOff>
    </xdr:from>
    <xdr:ext cx="762000" cy="259045"/>
    <xdr:sp macro="" textlink="">
      <xdr:nvSpPr>
        <xdr:cNvPr id="269" name="その他該当値テキスト"/>
        <xdr:cNvSpPr txBox="1"/>
      </xdr:nvSpPr>
      <xdr:spPr>
        <a:xfrm>
          <a:off x="16598900" y="942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166007</xdr:rowOff>
    </xdr:from>
    <xdr:to>
      <xdr:col>78</xdr:col>
      <xdr:colOff>120650</xdr:colOff>
      <xdr:row>56</xdr:row>
      <xdr:rowOff>96157</xdr:rowOff>
    </xdr:to>
    <xdr:sp macro="" textlink="">
      <xdr:nvSpPr>
        <xdr:cNvPr id="270" name="楕円 269"/>
        <xdr:cNvSpPr/>
      </xdr:nvSpPr>
      <xdr:spPr>
        <a:xfrm>
          <a:off x="156210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106334</xdr:rowOff>
    </xdr:from>
    <xdr:ext cx="736600" cy="259045"/>
    <xdr:sp macro="" textlink="">
      <xdr:nvSpPr>
        <xdr:cNvPr id="271" name="テキスト ボックス 270"/>
        <xdr:cNvSpPr txBox="1"/>
      </xdr:nvSpPr>
      <xdr:spPr>
        <a:xfrm>
          <a:off x="15290800" y="9364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144235</xdr:rowOff>
    </xdr:from>
    <xdr:to>
      <xdr:col>74</xdr:col>
      <xdr:colOff>31750</xdr:colOff>
      <xdr:row>56</xdr:row>
      <xdr:rowOff>74385</xdr:rowOff>
    </xdr:to>
    <xdr:sp macro="" textlink="">
      <xdr:nvSpPr>
        <xdr:cNvPr id="272" name="楕円 271"/>
        <xdr:cNvSpPr/>
      </xdr:nvSpPr>
      <xdr:spPr>
        <a:xfrm>
          <a:off x="14732000" y="957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84562</xdr:rowOff>
    </xdr:from>
    <xdr:ext cx="762000" cy="259045"/>
    <xdr:sp macro="" textlink="">
      <xdr:nvSpPr>
        <xdr:cNvPr id="273" name="テキスト ボックス 272"/>
        <xdr:cNvSpPr txBox="1"/>
      </xdr:nvSpPr>
      <xdr:spPr>
        <a:xfrm>
          <a:off x="14401800" y="934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100693</xdr:rowOff>
    </xdr:from>
    <xdr:to>
      <xdr:col>69</xdr:col>
      <xdr:colOff>142875</xdr:colOff>
      <xdr:row>56</xdr:row>
      <xdr:rowOff>30843</xdr:rowOff>
    </xdr:to>
    <xdr:sp macro="" textlink="">
      <xdr:nvSpPr>
        <xdr:cNvPr id="274" name="楕円 273"/>
        <xdr:cNvSpPr/>
      </xdr:nvSpPr>
      <xdr:spPr>
        <a:xfrm>
          <a:off x="13843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41020</xdr:rowOff>
    </xdr:from>
    <xdr:ext cx="762000" cy="259045"/>
    <xdr:sp macro="" textlink="">
      <xdr:nvSpPr>
        <xdr:cNvPr id="275" name="テキスト ボックス 274"/>
        <xdr:cNvSpPr txBox="1"/>
      </xdr:nvSpPr>
      <xdr:spPr>
        <a:xfrm>
          <a:off x="13512800" y="929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48985</xdr:rowOff>
    </xdr:from>
    <xdr:to>
      <xdr:col>65</xdr:col>
      <xdr:colOff>53975</xdr:colOff>
      <xdr:row>56</xdr:row>
      <xdr:rowOff>150585</xdr:rowOff>
    </xdr:to>
    <xdr:sp macro="" textlink="">
      <xdr:nvSpPr>
        <xdr:cNvPr id="276" name="楕円 275"/>
        <xdr:cNvSpPr/>
      </xdr:nvSpPr>
      <xdr:spPr>
        <a:xfrm>
          <a:off x="12954000" y="965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160762</xdr:rowOff>
    </xdr:from>
    <xdr:ext cx="762000" cy="259045"/>
    <xdr:sp macro="" textlink="">
      <xdr:nvSpPr>
        <xdr:cNvPr id="277" name="テキスト ボックス 276"/>
        <xdr:cNvSpPr txBox="1"/>
      </xdr:nvSpPr>
      <xdr:spPr>
        <a:xfrm>
          <a:off x="12623800" y="941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市税還付金及び加算金の増などにより、補助費等における経常経費は対前年度比で</a:t>
          </a:r>
          <a:r>
            <a:rPr kumimoji="1" lang="en-US" altLang="ja-JP" sz="1300">
              <a:latin typeface="ＭＳ Ｐゴシック" panose="020B0600070205080204" pitchFamily="50" charset="-128"/>
              <a:ea typeface="ＭＳ Ｐゴシック" panose="020B0600070205080204" pitchFamily="50" charset="-128"/>
            </a:rPr>
            <a:t>83</a:t>
          </a:r>
          <a:r>
            <a:rPr kumimoji="1" lang="ja-JP" altLang="en-US" sz="1300">
              <a:latin typeface="ＭＳ Ｐゴシック" panose="020B0600070205080204" pitchFamily="50" charset="-128"/>
              <a:ea typeface="ＭＳ Ｐゴシック" panose="020B0600070205080204" pitchFamily="50" charset="-128"/>
            </a:rPr>
            <a:t>百万円の増となった一方で、地方交付税の増などにより分母の経常一般財源が増えたことから比率は</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今後、引き続き、一部事務組合の負担金や市独自で実施している各種団体への補助金について、事業内容や執行体制を精査し、適正な交付となるよう努めていく。</a:t>
          </a: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131572</xdr:rowOff>
    </xdr:from>
    <xdr:to>
      <xdr:col>82</xdr:col>
      <xdr:colOff>107950</xdr:colOff>
      <xdr:row>41</xdr:row>
      <xdr:rowOff>170434</xdr:rowOff>
    </xdr:to>
    <xdr:cxnSp macro="">
      <xdr:nvCxnSpPr>
        <xdr:cNvPr id="303" name="直線コネクタ 302"/>
        <xdr:cNvCxnSpPr/>
      </xdr:nvCxnSpPr>
      <xdr:spPr>
        <a:xfrm flipV="1">
          <a:off x="16510000" y="5617972"/>
          <a:ext cx="0" cy="1581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142511</xdr:rowOff>
    </xdr:from>
    <xdr:ext cx="762000" cy="259045"/>
    <xdr:sp macro="" textlink="">
      <xdr:nvSpPr>
        <xdr:cNvPr id="304" name="補助費等最小値テキスト"/>
        <xdr:cNvSpPr txBox="1"/>
      </xdr:nvSpPr>
      <xdr:spPr>
        <a:xfrm>
          <a:off x="16598900" y="717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170434</xdr:rowOff>
    </xdr:from>
    <xdr:to>
      <xdr:col>82</xdr:col>
      <xdr:colOff>196850</xdr:colOff>
      <xdr:row>41</xdr:row>
      <xdr:rowOff>170434</xdr:rowOff>
    </xdr:to>
    <xdr:cxnSp macro="">
      <xdr:nvCxnSpPr>
        <xdr:cNvPr id="305" name="直線コネクタ 304"/>
        <xdr:cNvCxnSpPr/>
      </xdr:nvCxnSpPr>
      <xdr:spPr>
        <a:xfrm>
          <a:off x="16421100" y="719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46499</xdr:rowOff>
    </xdr:from>
    <xdr:ext cx="762000" cy="259045"/>
    <xdr:sp macro="" textlink="">
      <xdr:nvSpPr>
        <xdr:cNvPr id="306" name="補助費等最大値テキスト"/>
        <xdr:cNvSpPr txBox="1"/>
      </xdr:nvSpPr>
      <xdr:spPr>
        <a:xfrm>
          <a:off x="16598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131572</xdr:rowOff>
    </xdr:from>
    <xdr:to>
      <xdr:col>82</xdr:col>
      <xdr:colOff>196850</xdr:colOff>
      <xdr:row>32</xdr:row>
      <xdr:rowOff>131572</xdr:rowOff>
    </xdr:to>
    <xdr:cxnSp macro="">
      <xdr:nvCxnSpPr>
        <xdr:cNvPr id="307" name="直線コネクタ 306"/>
        <xdr:cNvCxnSpPr/>
      </xdr:nvCxnSpPr>
      <xdr:spPr>
        <a:xfrm>
          <a:off x="16421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168148</xdr:rowOff>
    </xdr:from>
    <xdr:to>
      <xdr:col>82</xdr:col>
      <xdr:colOff>107950</xdr:colOff>
      <xdr:row>37</xdr:row>
      <xdr:rowOff>14986</xdr:rowOff>
    </xdr:to>
    <xdr:cxnSp macro="">
      <xdr:nvCxnSpPr>
        <xdr:cNvPr id="308" name="直線コネクタ 307"/>
        <xdr:cNvCxnSpPr/>
      </xdr:nvCxnSpPr>
      <xdr:spPr>
        <a:xfrm flipV="1">
          <a:off x="15671800" y="6340348"/>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33291</xdr:rowOff>
    </xdr:from>
    <xdr:ext cx="762000" cy="259045"/>
    <xdr:sp macro="" textlink="">
      <xdr:nvSpPr>
        <xdr:cNvPr id="309" name="補助費等平均値テキスト"/>
        <xdr:cNvSpPr txBox="1"/>
      </xdr:nvSpPr>
      <xdr:spPr>
        <a:xfrm>
          <a:off x="16598900" y="6034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10" name="フローチャート: 判断 309"/>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168148</xdr:rowOff>
    </xdr:from>
    <xdr:to>
      <xdr:col>78</xdr:col>
      <xdr:colOff>69850</xdr:colOff>
      <xdr:row>37</xdr:row>
      <xdr:rowOff>14986</xdr:rowOff>
    </xdr:to>
    <xdr:cxnSp macro="">
      <xdr:nvCxnSpPr>
        <xdr:cNvPr id="311" name="直線コネクタ 310"/>
        <xdr:cNvCxnSpPr/>
      </xdr:nvCxnSpPr>
      <xdr:spPr>
        <a:xfrm>
          <a:off x="14782800" y="634034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16764</xdr:rowOff>
    </xdr:from>
    <xdr:to>
      <xdr:col>78</xdr:col>
      <xdr:colOff>120650</xdr:colOff>
      <xdr:row>36</xdr:row>
      <xdr:rowOff>118364</xdr:rowOff>
    </xdr:to>
    <xdr:sp macro="" textlink="">
      <xdr:nvSpPr>
        <xdr:cNvPr id="312" name="フローチャート: 判断 311"/>
        <xdr:cNvSpPr/>
      </xdr:nvSpPr>
      <xdr:spPr>
        <a:xfrm>
          <a:off x="15621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128541</xdr:rowOff>
    </xdr:from>
    <xdr:ext cx="736600" cy="259045"/>
    <xdr:sp macro="" textlink="">
      <xdr:nvSpPr>
        <xdr:cNvPr id="313" name="テキスト ボックス 312"/>
        <xdr:cNvSpPr txBox="1"/>
      </xdr:nvSpPr>
      <xdr:spPr>
        <a:xfrm>
          <a:off x="15290800" y="5957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168148</xdr:rowOff>
    </xdr:from>
    <xdr:to>
      <xdr:col>73</xdr:col>
      <xdr:colOff>180975</xdr:colOff>
      <xdr:row>37</xdr:row>
      <xdr:rowOff>88138</xdr:rowOff>
    </xdr:to>
    <xdr:cxnSp macro="">
      <xdr:nvCxnSpPr>
        <xdr:cNvPr id="314" name="直線コネクタ 313"/>
        <xdr:cNvCxnSpPr/>
      </xdr:nvCxnSpPr>
      <xdr:spPr>
        <a:xfrm flipV="1">
          <a:off x="13893800" y="6340348"/>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169926</xdr:rowOff>
    </xdr:from>
    <xdr:to>
      <xdr:col>74</xdr:col>
      <xdr:colOff>31750</xdr:colOff>
      <xdr:row>36</xdr:row>
      <xdr:rowOff>100076</xdr:rowOff>
    </xdr:to>
    <xdr:sp macro="" textlink="">
      <xdr:nvSpPr>
        <xdr:cNvPr id="315" name="フローチャート: 判断 314"/>
        <xdr:cNvSpPr/>
      </xdr:nvSpPr>
      <xdr:spPr>
        <a:xfrm>
          <a:off x="14732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110253</xdr:rowOff>
    </xdr:from>
    <xdr:ext cx="762000" cy="259045"/>
    <xdr:sp macro="" textlink="">
      <xdr:nvSpPr>
        <xdr:cNvPr id="316" name="テキスト ボックス 315"/>
        <xdr:cNvSpPr txBox="1"/>
      </xdr:nvSpPr>
      <xdr:spPr>
        <a:xfrm>
          <a:off x="14401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88138</xdr:rowOff>
    </xdr:from>
    <xdr:to>
      <xdr:col>69</xdr:col>
      <xdr:colOff>92075</xdr:colOff>
      <xdr:row>37</xdr:row>
      <xdr:rowOff>170434</xdr:rowOff>
    </xdr:to>
    <xdr:cxnSp macro="">
      <xdr:nvCxnSpPr>
        <xdr:cNvPr id="317" name="直線コネクタ 316"/>
        <xdr:cNvCxnSpPr/>
      </xdr:nvCxnSpPr>
      <xdr:spPr>
        <a:xfrm flipV="1">
          <a:off x="13004800" y="643178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160782</xdr:rowOff>
    </xdr:from>
    <xdr:to>
      <xdr:col>69</xdr:col>
      <xdr:colOff>142875</xdr:colOff>
      <xdr:row>36</xdr:row>
      <xdr:rowOff>90932</xdr:rowOff>
    </xdr:to>
    <xdr:sp macro="" textlink="">
      <xdr:nvSpPr>
        <xdr:cNvPr id="318" name="フローチャート: 判断 317"/>
        <xdr:cNvSpPr/>
      </xdr:nvSpPr>
      <xdr:spPr>
        <a:xfrm>
          <a:off x="13843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101109</xdr:rowOff>
    </xdr:from>
    <xdr:ext cx="762000" cy="259045"/>
    <xdr:sp macro="" textlink="">
      <xdr:nvSpPr>
        <xdr:cNvPr id="319" name="テキスト ボックス 318"/>
        <xdr:cNvSpPr txBox="1"/>
      </xdr:nvSpPr>
      <xdr:spPr>
        <a:xfrm>
          <a:off x="13512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108204</xdr:rowOff>
    </xdr:from>
    <xdr:to>
      <xdr:col>65</xdr:col>
      <xdr:colOff>53975</xdr:colOff>
      <xdr:row>37</xdr:row>
      <xdr:rowOff>38354</xdr:rowOff>
    </xdr:to>
    <xdr:sp macro="" textlink="">
      <xdr:nvSpPr>
        <xdr:cNvPr id="320" name="フローチャート: 判断 319"/>
        <xdr:cNvSpPr/>
      </xdr:nvSpPr>
      <xdr:spPr>
        <a:xfrm>
          <a:off x="12954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48531</xdr:rowOff>
    </xdr:from>
    <xdr:ext cx="762000" cy="259045"/>
    <xdr:sp macro="" textlink="">
      <xdr:nvSpPr>
        <xdr:cNvPr id="321" name="テキスト ボックス 320"/>
        <xdr:cNvSpPr txBox="1"/>
      </xdr:nvSpPr>
      <xdr:spPr>
        <a:xfrm>
          <a:off x="12623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117348</xdr:rowOff>
    </xdr:from>
    <xdr:to>
      <xdr:col>82</xdr:col>
      <xdr:colOff>158750</xdr:colOff>
      <xdr:row>37</xdr:row>
      <xdr:rowOff>47498</xdr:rowOff>
    </xdr:to>
    <xdr:sp macro="" textlink="">
      <xdr:nvSpPr>
        <xdr:cNvPr id="327" name="楕円 326"/>
        <xdr:cNvSpPr/>
      </xdr:nvSpPr>
      <xdr:spPr>
        <a:xfrm>
          <a:off x="164592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89425</xdr:rowOff>
    </xdr:from>
    <xdr:ext cx="762000" cy="259045"/>
    <xdr:sp macro="" textlink="">
      <xdr:nvSpPr>
        <xdr:cNvPr id="328" name="補助費等該当値テキスト"/>
        <xdr:cNvSpPr txBox="1"/>
      </xdr:nvSpPr>
      <xdr:spPr>
        <a:xfrm>
          <a:off x="16598900" y="6261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135636</xdr:rowOff>
    </xdr:from>
    <xdr:to>
      <xdr:col>78</xdr:col>
      <xdr:colOff>120650</xdr:colOff>
      <xdr:row>37</xdr:row>
      <xdr:rowOff>65786</xdr:rowOff>
    </xdr:to>
    <xdr:sp macro="" textlink="">
      <xdr:nvSpPr>
        <xdr:cNvPr id="329" name="楕円 328"/>
        <xdr:cNvSpPr/>
      </xdr:nvSpPr>
      <xdr:spPr>
        <a:xfrm>
          <a:off x="15621000" y="630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50563</xdr:rowOff>
    </xdr:from>
    <xdr:ext cx="736600" cy="259045"/>
    <xdr:sp macro="" textlink="">
      <xdr:nvSpPr>
        <xdr:cNvPr id="330" name="テキスト ボックス 329"/>
        <xdr:cNvSpPr txBox="1"/>
      </xdr:nvSpPr>
      <xdr:spPr>
        <a:xfrm>
          <a:off x="15290800" y="63942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117348</xdr:rowOff>
    </xdr:from>
    <xdr:to>
      <xdr:col>74</xdr:col>
      <xdr:colOff>31750</xdr:colOff>
      <xdr:row>37</xdr:row>
      <xdr:rowOff>47498</xdr:rowOff>
    </xdr:to>
    <xdr:sp macro="" textlink="">
      <xdr:nvSpPr>
        <xdr:cNvPr id="331" name="楕円 330"/>
        <xdr:cNvSpPr/>
      </xdr:nvSpPr>
      <xdr:spPr>
        <a:xfrm>
          <a:off x="14732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32275</xdr:rowOff>
    </xdr:from>
    <xdr:ext cx="762000" cy="259045"/>
    <xdr:sp macro="" textlink="">
      <xdr:nvSpPr>
        <xdr:cNvPr id="332" name="テキスト ボックス 331"/>
        <xdr:cNvSpPr txBox="1"/>
      </xdr:nvSpPr>
      <xdr:spPr>
        <a:xfrm>
          <a:off x="14401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37338</xdr:rowOff>
    </xdr:from>
    <xdr:to>
      <xdr:col>69</xdr:col>
      <xdr:colOff>142875</xdr:colOff>
      <xdr:row>37</xdr:row>
      <xdr:rowOff>138938</xdr:rowOff>
    </xdr:to>
    <xdr:sp macro="" textlink="">
      <xdr:nvSpPr>
        <xdr:cNvPr id="333" name="楕円 332"/>
        <xdr:cNvSpPr/>
      </xdr:nvSpPr>
      <xdr:spPr>
        <a:xfrm>
          <a:off x="13843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123715</xdr:rowOff>
    </xdr:from>
    <xdr:ext cx="762000" cy="259045"/>
    <xdr:sp macro="" textlink="">
      <xdr:nvSpPr>
        <xdr:cNvPr id="334" name="テキスト ボックス 333"/>
        <xdr:cNvSpPr txBox="1"/>
      </xdr:nvSpPr>
      <xdr:spPr>
        <a:xfrm>
          <a:off x="13512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119634</xdr:rowOff>
    </xdr:from>
    <xdr:to>
      <xdr:col>65</xdr:col>
      <xdr:colOff>53975</xdr:colOff>
      <xdr:row>38</xdr:row>
      <xdr:rowOff>49785</xdr:rowOff>
    </xdr:to>
    <xdr:sp macro="" textlink="">
      <xdr:nvSpPr>
        <xdr:cNvPr id="335" name="楕円 334"/>
        <xdr:cNvSpPr/>
      </xdr:nvSpPr>
      <xdr:spPr>
        <a:xfrm>
          <a:off x="12954000" y="64632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34561</xdr:rowOff>
    </xdr:from>
    <xdr:ext cx="762000" cy="259045"/>
    <xdr:sp macro="" textlink="">
      <xdr:nvSpPr>
        <xdr:cNvPr id="336" name="テキスト ボックス 335"/>
        <xdr:cNvSpPr txBox="1"/>
      </xdr:nvSpPr>
      <xdr:spPr>
        <a:xfrm>
          <a:off x="12623800" y="6549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50">
              <a:latin typeface="ＭＳ Ｐゴシック" panose="020B0600070205080204" pitchFamily="50" charset="-128"/>
              <a:ea typeface="ＭＳ Ｐゴシック" panose="020B0600070205080204" pitchFamily="50" charset="-128"/>
            </a:rPr>
            <a:t>　過去の大規模事業に伴う建設事業債や公営企業債の償還が終了したことなどにより、公債費における経常経費は対前年度で</a:t>
          </a:r>
          <a:r>
            <a:rPr kumimoji="1" lang="en-US" altLang="ja-JP" sz="1250">
              <a:latin typeface="ＭＳ Ｐゴシック" panose="020B0600070205080204" pitchFamily="50" charset="-128"/>
              <a:ea typeface="ＭＳ Ｐゴシック" panose="020B0600070205080204" pitchFamily="50" charset="-128"/>
            </a:rPr>
            <a:t>21</a:t>
          </a:r>
          <a:r>
            <a:rPr kumimoji="1" lang="ja-JP" altLang="en-US" sz="1250">
              <a:latin typeface="ＭＳ Ｐゴシック" panose="020B0600070205080204" pitchFamily="50" charset="-128"/>
              <a:ea typeface="ＭＳ Ｐゴシック" panose="020B0600070205080204" pitchFamily="50" charset="-128"/>
            </a:rPr>
            <a:t>百万円の減となったことなどから、比率としては</a:t>
          </a:r>
          <a:r>
            <a:rPr kumimoji="1" lang="en-US" altLang="ja-JP" sz="1250">
              <a:latin typeface="ＭＳ Ｐゴシック" panose="020B0600070205080204" pitchFamily="50" charset="-128"/>
              <a:ea typeface="ＭＳ Ｐゴシック" panose="020B0600070205080204" pitchFamily="50" charset="-128"/>
            </a:rPr>
            <a:t>0.7</a:t>
          </a:r>
          <a:r>
            <a:rPr kumimoji="1" lang="ja-JP" altLang="en-US" sz="1250">
              <a:latin typeface="ＭＳ Ｐゴシック" panose="020B0600070205080204" pitchFamily="50" charset="-128"/>
              <a:ea typeface="ＭＳ Ｐゴシック" panose="020B0600070205080204" pitchFamily="50" charset="-128"/>
            </a:rPr>
            <a:t>ポイント減少した。</a:t>
          </a:r>
        </a:p>
        <a:p>
          <a:r>
            <a:rPr kumimoji="1" lang="ja-JP" altLang="en-US" sz="1250">
              <a:latin typeface="ＭＳ Ｐゴシック" panose="020B0600070205080204" pitchFamily="50" charset="-128"/>
              <a:ea typeface="ＭＳ Ｐゴシック" panose="020B0600070205080204" pitchFamily="50" charset="-128"/>
            </a:rPr>
            <a:t>　今後も、建設事業の実施により公債費負担は生じることから、引き続き、「草津市健全で持続可能な財政運営および財政規律に関する条例」、「草津市財政規律ガイドライン」に基づき、事業・施策の優先順位の的確な選択により、過度な市債発行の抑制に努めていく。</a:t>
          </a:r>
        </a:p>
      </xdr:txBody>
    </xdr:sp>
    <xdr:clientData/>
  </xdr:twoCellAnchor>
  <xdr:oneCellAnchor>
    <xdr:from>
      <xdr:col>3</xdr:col>
      <xdr:colOff>123825</xdr:colOff>
      <xdr:row>69</xdr:row>
      <xdr:rowOff>107950</xdr:rowOff>
    </xdr:from>
    <xdr:ext cx="298543" cy="225703"/>
    <xdr:sp macro="" textlink="">
      <xdr:nvSpPr>
        <xdr:cNvPr id="348" name="テキスト ボックス 347"/>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1" name="直線コネクタ 350"/>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2" name="テキスト ボックス 351"/>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3" name="直線コネクタ 352"/>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4" name="テキスト ボックス 353"/>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5" name="直線コネクタ 354"/>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6" name="テキスト ボックス 355"/>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7" name="直線コネクタ 356"/>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8" name="テキスト ボックス 357"/>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0" name="テキスト ボックス 359"/>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33274</xdr:rowOff>
    </xdr:from>
    <xdr:to>
      <xdr:col>24</xdr:col>
      <xdr:colOff>25400</xdr:colOff>
      <xdr:row>81</xdr:row>
      <xdr:rowOff>115570</xdr:rowOff>
    </xdr:to>
    <xdr:cxnSp macro="">
      <xdr:nvCxnSpPr>
        <xdr:cNvPr id="362" name="直線コネクタ 361"/>
        <xdr:cNvCxnSpPr/>
      </xdr:nvCxnSpPr>
      <xdr:spPr>
        <a:xfrm flipV="1">
          <a:off x="4826000" y="12549124"/>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87647</xdr:rowOff>
    </xdr:from>
    <xdr:ext cx="762000" cy="259045"/>
    <xdr:sp macro="" textlink="">
      <xdr:nvSpPr>
        <xdr:cNvPr id="363" name="公債費最小値テキスト"/>
        <xdr:cNvSpPr txBox="1"/>
      </xdr:nvSpPr>
      <xdr:spPr>
        <a:xfrm>
          <a:off x="4914900" y="13975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115570</xdr:rowOff>
    </xdr:from>
    <xdr:to>
      <xdr:col>24</xdr:col>
      <xdr:colOff>114300</xdr:colOff>
      <xdr:row>81</xdr:row>
      <xdr:rowOff>115570</xdr:rowOff>
    </xdr:to>
    <xdr:cxnSp macro="">
      <xdr:nvCxnSpPr>
        <xdr:cNvPr id="364" name="直線コネクタ 363"/>
        <xdr:cNvCxnSpPr/>
      </xdr:nvCxnSpPr>
      <xdr:spPr>
        <a:xfrm>
          <a:off x="4737100" y="1400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119651</xdr:rowOff>
    </xdr:from>
    <xdr:ext cx="762000" cy="259045"/>
    <xdr:sp macro="" textlink="">
      <xdr:nvSpPr>
        <xdr:cNvPr id="365" name="公債費最大値テキスト"/>
        <xdr:cNvSpPr txBox="1"/>
      </xdr:nvSpPr>
      <xdr:spPr>
        <a:xfrm>
          <a:off x="4914900" y="12292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33274</xdr:rowOff>
    </xdr:from>
    <xdr:to>
      <xdr:col>24</xdr:col>
      <xdr:colOff>114300</xdr:colOff>
      <xdr:row>73</xdr:row>
      <xdr:rowOff>33274</xdr:rowOff>
    </xdr:to>
    <xdr:cxnSp macro="">
      <xdr:nvCxnSpPr>
        <xdr:cNvPr id="366" name="直線コネクタ 365"/>
        <xdr:cNvCxnSpPr/>
      </xdr:nvCxnSpPr>
      <xdr:spPr>
        <a:xfrm>
          <a:off x="4737100" y="12549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152146</xdr:rowOff>
    </xdr:from>
    <xdr:to>
      <xdr:col>24</xdr:col>
      <xdr:colOff>25400</xdr:colOff>
      <xdr:row>78</xdr:row>
      <xdr:rowOff>44704</xdr:rowOff>
    </xdr:to>
    <xdr:cxnSp macro="">
      <xdr:nvCxnSpPr>
        <xdr:cNvPr id="367" name="直線コネクタ 366"/>
        <xdr:cNvCxnSpPr/>
      </xdr:nvCxnSpPr>
      <xdr:spPr>
        <a:xfrm flipV="1">
          <a:off x="3987800" y="13353796"/>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72153</xdr:rowOff>
    </xdr:from>
    <xdr:ext cx="762000" cy="259045"/>
    <xdr:sp macro="" textlink="">
      <xdr:nvSpPr>
        <xdr:cNvPr id="368" name="公債費平均値テキスト"/>
        <xdr:cNvSpPr txBox="1"/>
      </xdr:nvSpPr>
      <xdr:spPr>
        <a:xfrm>
          <a:off x="4914900" y="13102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55626</xdr:rowOff>
    </xdr:from>
    <xdr:to>
      <xdr:col>24</xdr:col>
      <xdr:colOff>76200</xdr:colOff>
      <xdr:row>77</xdr:row>
      <xdr:rowOff>157226</xdr:rowOff>
    </xdr:to>
    <xdr:sp macro="" textlink="">
      <xdr:nvSpPr>
        <xdr:cNvPr id="369" name="フローチャート: 判断 368"/>
        <xdr:cNvSpPr/>
      </xdr:nvSpPr>
      <xdr:spPr>
        <a:xfrm>
          <a:off x="4775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44704</xdr:rowOff>
    </xdr:from>
    <xdr:to>
      <xdr:col>19</xdr:col>
      <xdr:colOff>187325</xdr:colOff>
      <xdr:row>78</xdr:row>
      <xdr:rowOff>127000</xdr:rowOff>
    </xdr:to>
    <xdr:cxnSp macro="">
      <xdr:nvCxnSpPr>
        <xdr:cNvPr id="370" name="直線コネクタ 369"/>
        <xdr:cNvCxnSpPr/>
      </xdr:nvCxnSpPr>
      <xdr:spPr>
        <a:xfrm flipV="1">
          <a:off x="3098800" y="13417804"/>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137922</xdr:rowOff>
    </xdr:from>
    <xdr:to>
      <xdr:col>20</xdr:col>
      <xdr:colOff>38100</xdr:colOff>
      <xdr:row>78</xdr:row>
      <xdr:rowOff>68072</xdr:rowOff>
    </xdr:to>
    <xdr:sp macro="" textlink="">
      <xdr:nvSpPr>
        <xdr:cNvPr id="371" name="フローチャート: 判断 370"/>
        <xdr:cNvSpPr/>
      </xdr:nvSpPr>
      <xdr:spPr>
        <a:xfrm>
          <a:off x="3937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78249</xdr:rowOff>
    </xdr:from>
    <xdr:ext cx="736600" cy="259045"/>
    <xdr:sp macro="" textlink="">
      <xdr:nvSpPr>
        <xdr:cNvPr id="372" name="テキスト ボックス 371"/>
        <xdr:cNvSpPr txBox="1"/>
      </xdr:nvSpPr>
      <xdr:spPr>
        <a:xfrm>
          <a:off x="3606800" y="13108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127000</xdr:rowOff>
    </xdr:from>
    <xdr:to>
      <xdr:col>15</xdr:col>
      <xdr:colOff>98425</xdr:colOff>
      <xdr:row>79</xdr:row>
      <xdr:rowOff>10413</xdr:rowOff>
    </xdr:to>
    <xdr:cxnSp macro="">
      <xdr:nvCxnSpPr>
        <xdr:cNvPr id="373" name="直線コネクタ 372"/>
        <xdr:cNvCxnSpPr/>
      </xdr:nvCxnSpPr>
      <xdr:spPr>
        <a:xfrm flipV="1">
          <a:off x="2209800" y="13500100"/>
          <a:ext cx="889000" cy="5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165354</xdr:rowOff>
    </xdr:from>
    <xdr:to>
      <xdr:col>15</xdr:col>
      <xdr:colOff>149225</xdr:colOff>
      <xdr:row>78</xdr:row>
      <xdr:rowOff>95504</xdr:rowOff>
    </xdr:to>
    <xdr:sp macro="" textlink="">
      <xdr:nvSpPr>
        <xdr:cNvPr id="374" name="フローチャート: 判断 373"/>
        <xdr:cNvSpPr/>
      </xdr:nvSpPr>
      <xdr:spPr>
        <a:xfrm>
          <a:off x="3048000" y="13367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105681</xdr:rowOff>
    </xdr:from>
    <xdr:ext cx="762000" cy="259045"/>
    <xdr:sp macro="" textlink="">
      <xdr:nvSpPr>
        <xdr:cNvPr id="375" name="テキスト ボックス 374"/>
        <xdr:cNvSpPr txBox="1"/>
      </xdr:nvSpPr>
      <xdr:spPr>
        <a:xfrm>
          <a:off x="2717800" y="13135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10413</xdr:rowOff>
    </xdr:from>
    <xdr:to>
      <xdr:col>11</xdr:col>
      <xdr:colOff>9525</xdr:colOff>
      <xdr:row>79</xdr:row>
      <xdr:rowOff>165863</xdr:rowOff>
    </xdr:to>
    <xdr:cxnSp macro="">
      <xdr:nvCxnSpPr>
        <xdr:cNvPr id="376" name="直線コネクタ 375"/>
        <xdr:cNvCxnSpPr/>
      </xdr:nvCxnSpPr>
      <xdr:spPr>
        <a:xfrm flipV="1">
          <a:off x="1320800" y="13554963"/>
          <a:ext cx="889000" cy="155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137922</xdr:rowOff>
    </xdr:from>
    <xdr:to>
      <xdr:col>11</xdr:col>
      <xdr:colOff>60325</xdr:colOff>
      <xdr:row>78</xdr:row>
      <xdr:rowOff>68072</xdr:rowOff>
    </xdr:to>
    <xdr:sp macro="" textlink="">
      <xdr:nvSpPr>
        <xdr:cNvPr id="377" name="フローチャート: 判断 376"/>
        <xdr:cNvSpPr/>
      </xdr:nvSpPr>
      <xdr:spPr>
        <a:xfrm>
          <a:off x="2159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78249</xdr:rowOff>
    </xdr:from>
    <xdr:ext cx="762000" cy="259045"/>
    <xdr:sp macro="" textlink="">
      <xdr:nvSpPr>
        <xdr:cNvPr id="378" name="テキスト ボックス 377"/>
        <xdr:cNvSpPr txBox="1"/>
      </xdr:nvSpPr>
      <xdr:spPr>
        <a:xfrm>
          <a:off x="1828800" y="1310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112776</xdr:rowOff>
    </xdr:from>
    <xdr:to>
      <xdr:col>6</xdr:col>
      <xdr:colOff>171450</xdr:colOff>
      <xdr:row>79</xdr:row>
      <xdr:rowOff>42926</xdr:rowOff>
    </xdr:to>
    <xdr:sp macro="" textlink="">
      <xdr:nvSpPr>
        <xdr:cNvPr id="379" name="フローチャート: 判断 378"/>
        <xdr:cNvSpPr/>
      </xdr:nvSpPr>
      <xdr:spPr>
        <a:xfrm>
          <a:off x="1270000" y="13485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53103</xdr:rowOff>
    </xdr:from>
    <xdr:ext cx="762000" cy="259045"/>
    <xdr:sp macro="" textlink="">
      <xdr:nvSpPr>
        <xdr:cNvPr id="380" name="テキスト ボックス 379"/>
        <xdr:cNvSpPr txBox="1"/>
      </xdr:nvSpPr>
      <xdr:spPr>
        <a:xfrm>
          <a:off x="939800" y="13254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101346</xdr:rowOff>
    </xdr:from>
    <xdr:to>
      <xdr:col>24</xdr:col>
      <xdr:colOff>76200</xdr:colOff>
      <xdr:row>78</xdr:row>
      <xdr:rowOff>31496</xdr:rowOff>
    </xdr:to>
    <xdr:sp macro="" textlink="">
      <xdr:nvSpPr>
        <xdr:cNvPr id="386" name="楕円 385"/>
        <xdr:cNvSpPr/>
      </xdr:nvSpPr>
      <xdr:spPr>
        <a:xfrm>
          <a:off x="4775200" y="1330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73423</xdr:rowOff>
    </xdr:from>
    <xdr:ext cx="762000" cy="259045"/>
    <xdr:sp macro="" textlink="">
      <xdr:nvSpPr>
        <xdr:cNvPr id="387" name="公債費該当値テキスト"/>
        <xdr:cNvSpPr txBox="1"/>
      </xdr:nvSpPr>
      <xdr:spPr>
        <a:xfrm>
          <a:off x="4914900" y="1327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165354</xdr:rowOff>
    </xdr:from>
    <xdr:to>
      <xdr:col>20</xdr:col>
      <xdr:colOff>38100</xdr:colOff>
      <xdr:row>78</xdr:row>
      <xdr:rowOff>95504</xdr:rowOff>
    </xdr:to>
    <xdr:sp macro="" textlink="">
      <xdr:nvSpPr>
        <xdr:cNvPr id="388" name="楕円 387"/>
        <xdr:cNvSpPr/>
      </xdr:nvSpPr>
      <xdr:spPr>
        <a:xfrm>
          <a:off x="3937000" y="1336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80281</xdr:rowOff>
    </xdr:from>
    <xdr:ext cx="736600" cy="259045"/>
    <xdr:sp macro="" textlink="">
      <xdr:nvSpPr>
        <xdr:cNvPr id="389" name="テキスト ボックス 388"/>
        <xdr:cNvSpPr txBox="1"/>
      </xdr:nvSpPr>
      <xdr:spPr>
        <a:xfrm>
          <a:off x="3606800" y="13453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76200</xdr:rowOff>
    </xdr:from>
    <xdr:to>
      <xdr:col>15</xdr:col>
      <xdr:colOff>149225</xdr:colOff>
      <xdr:row>79</xdr:row>
      <xdr:rowOff>6350</xdr:rowOff>
    </xdr:to>
    <xdr:sp macro="" textlink="">
      <xdr:nvSpPr>
        <xdr:cNvPr id="390" name="楕円 389"/>
        <xdr:cNvSpPr/>
      </xdr:nvSpPr>
      <xdr:spPr>
        <a:xfrm>
          <a:off x="3048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162577</xdr:rowOff>
    </xdr:from>
    <xdr:ext cx="762000" cy="259045"/>
    <xdr:sp macro="" textlink="">
      <xdr:nvSpPr>
        <xdr:cNvPr id="391" name="テキスト ボックス 390"/>
        <xdr:cNvSpPr txBox="1"/>
      </xdr:nvSpPr>
      <xdr:spPr>
        <a:xfrm>
          <a:off x="2717800" y="1353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131063</xdr:rowOff>
    </xdr:from>
    <xdr:to>
      <xdr:col>11</xdr:col>
      <xdr:colOff>60325</xdr:colOff>
      <xdr:row>79</xdr:row>
      <xdr:rowOff>61213</xdr:rowOff>
    </xdr:to>
    <xdr:sp macro="" textlink="">
      <xdr:nvSpPr>
        <xdr:cNvPr id="392" name="楕円 391"/>
        <xdr:cNvSpPr/>
      </xdr:nvSpPr>
      <xdr:spPr>
        <a:xfrm>
          <a:off x="2159000" y="1350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45990</xdr:rowOff>
    </xdr:from>
    <xdr:ext cx="762000" cy="259045"/>
    <xdr:sp macro="" textlink="">
      <xdr:nvSpPr>
        <xdr:cNvPr id="393" name="テキスト ボックス 392"/>
        <xdr:cNvSpPr txBox="1"/>
      </xdr:nvSpPr>
      <xdr:spPr>
        <a:xfrm>
          <a:off x="1828800" y="13590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115063</xdr:rowOff>
    </xdr:from>
    <xdr:to>
      <xdr:col>6</xdr:col>
      <xdr:colOff>171450</xdr:colOff>
      <xdr:row>80</xdr:row>
      <xdr:rowOff>45213</xdr:rowOff>
    </xdr:to>
    <xdr:sp macro="" textlink="">
      <xdr:nvSpPr>
        <xdr:cNvPr id="394" name="楕円 393"/>
        <xdr:cNvSpPr/>
      </xdr:nvSpPr>
      <xdr:spPr>
        <a:xfrm>
          <a:off x="1270000" y="13659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29990</xdr:rowOff>
    </xdr:from>
    <xdr:ext cx="762000" cy="259045"/>
    <xdr:sp macro="" textlink="">
      <xdr:nvSpPr>
        <xdr:cNvPr id="395" name="テキスト ボックス 394"/>
        <xdr:cNvSpPr txBox="1"/>
      </xdr:nvSpPr>
      <xdr:spPr>
        <a:xfrm>
          <a:off x="939800" y="13745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公債費以外の比率については、物件費や扶助費が増加した一方で地方交付税の増などにより分母の経常一般財源が増加したことから、比率としては、類似団体平均を</a:t>
          </a:r>
          <a:r>
            <a:rPr kumimoji="1" lang="en-US" altLang="ja-JP" sz="1300">
              <a:latin typeface="ＭＳ Ｐゴシック" panose="020B0600070205080204" pitchFamily="50" charset="-128"/>
              <a:ea typeface="ＭＳ Ｐゴシック" panose="020B0600070205080204" pitchFamily="50" charset="-128"/>
            </a:rPr>
            <a:t>4.6</a:t>
          </a:r>
          <a:r>
            <a:rPr kumimoji="1" lang="ja-JP" altLang="en-US" sz="1300">
              <a:latin typeface="ＭＳ Ｐゴシック" panose="020B0600070205080204" pitchFamily="50" charset="-128"/>
              <a:ea typeface="ＭＳ Ｐゴシック" panose="020B0600070205080204" pitchFamily="50" charset="-128"/>
            </a:rPr>
            <a:t>ポイント下回っており、類似団体と比較して低い水準となった。</a:t>
          </a:r>
        </a:p>
        <a:p>
          <a:r>
            <a:rPr kumimoji="1" lang="ja-JP" altLang="en-US" sz="1300">
              <a:latin typeface="ＭＳ Ｐゴシック" panose="020B0600070205080204" pitchFamily="50" charset="-128"/>
              <a:ea typeface="ＭＳ Ｐゴシック" panose="020B0600070205080204" pitchFamily="50" charset="-128"/>
            </a:rPr>
            <a:t>　引き続き、歳出全般にわたる徹底した見直しにより、一般行政経費の経費節減に努めていく。</a:t>
          </a:r>
        </a:p>
      </xdr:txBody>
    </xdr:sp>
    <xdr:clientData/>
  </xdr:twoCellAnchor>
  <xdr:oneCellAnchor>
    <xdr:from>
      <xdr:col>62</xdr:col>
      <xdr:colOff>6350</xdr:colOff>
      <xdr:row>69</xdr:row>
      <xdr:rowOff>107950</xdr:rowOff>
    </xdr:from>
    <xdr:ext cx="298543" cy="225703"/>
    <xdr:sp macro="" textlink="">
      <xdr:nvSpPr>
        <xdr:cNvPr id="407" name="テキスト ボックス 40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0" name="直線コネクタ 409"/>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1" name="テキスト ボックス 410"/>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2" name="直線コネクタ 411"/>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3" name="テキスト ボックス 412"/>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6" name="直線コネクタ 415"/>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7" name="テキスト ボックス 416"/>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8" name="直線コネクタ 417"/>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9" name="テキスト ボックス 418"/>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39370</xdr:rowOff>
    </xdr:to>
    <xdr:cxnSp macro="">
      <xdr:nvCxnSpPr>
        <xdr:cNvPr id="423" name="直線コネクタ 422"/>
        <xdr:cNvCxnSpPr/>
      </xdr:nvCxnSpPr>
      <xdr:spPr>
        <a:xfrm flipV="1">
          <a:off x="16510000" y="1260856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11447</xdr:rowOff>
    </xdr:from>
    <xdr:ext cx="762000" cy="259045"/>
    <xdr:sp macro="" textlink="">
      <xdr:nvSpPr>
        <xdr:cNvPr id="424" name="公債費以外最小値テキスト"/>
        <xdr:cNvSpPr txBox="1"/>
      </xdr:nvSpPr>
      <xdr:spPr>
        <a:xfrm>
          <a:off x="16598900" y="1389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39370</xdr:rowOff>
    </xdr:from>
    <xdr:to>
      <xdr:col>82</xdr:col>
      <xdr:colOff>196850</xdr:colOff>
      <xdr:row>81</xdr:row>
      <xdr:rowOff>39370</xdr:rowOff>
    </xdr:to>
    <xdr:cxnSp macro="">
      <xdr:nvCxnSpPr>
        <xdr:cNvPr id="425" name="直線コネクタ 424"/>
        <xdr:cNvCxnSpPr/>
      </xdr:nvCxnSpPr>
      <xdr:spPr>
        <a:xfrm>
          <a:off x="16421100" y="1392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6" name="公債費以外最大値テキスト"/>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7" name="直線コネクタ 426"/>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54610</xdr:rowOff>
    </xdr:from>
    <xdr:to>
      <xdr:col>82</xdr:col>
      <xdr:colOff>107950</xdr:colOff>
      <xdr:row>76</xdr:row>
      <xdr:rowOff>20320</xdr:rowOff>
    </xdr:to>
    <xdr:cxnSp macro="">
      <xdr:nvCxnSpPr>
        <xdr:cNvPr id="428" name="直線コネクタ 427"/>
        <xdr:cNvCxnSpPr/>
      </xdr:nvCxnSpPr>
      <xdr:spPr>
        <a:xfrm>
          <a:off x="15671800" y="12913360"/>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120666</xdr:rowOff>
    </xdr:from>
    <xdr:ext cx="762000" cy="259045"/>
    <xdr:sp macro="" textlink="">
      <xdr:nvSpPr>
        <xdr:cNvPr id="429" name="公債費以外平均値テキスト"/>
        <xdr:cNvSpPr txBox="1"/>
      </xdr:nvSpPr>
      <xdr:spPr>
        <a:xfrm>
          <a:off x="16598900" y="13322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148589</xdr:rowOff>
    </xdr:from>
    <xdr:to>
      <xdr:col>82</xdr:col>
      <xdr:colOff>158750</xdr:colOff>
      <xdr:row>78</xdr:row>
      <xdr:rowOff>78739</xdr:rowOff>
    </xdr:to>
    <xdr:sp macro="" textlink="">
      <xdr:nvSpPr>
        <xdr:cNvPr id="430" name="フローチャート: 判断 429"/>
        <xdr:cNvSpPr/>
      </xdr:nvSpPr>
      <xdr:spPr>
        <a:xfrm>
          <a:off x="164592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142240</xdr:rowOff>
    </xdr:from>
    <xdr:to>
      <xdr:col>78</xdr:col>
      <xdr:colOff>69850</xdr:colOff>
      <xdr:row>75</xdr:row>
      <xdr:rowOff>54610</xdr:rowOff>
    </xdr:to>
    <xdr:cxnSp macro="">
      <xdr:nvCxnSpPr>
        <xdr:cNvPr id="431" name="直線コネクタ 430"/>
        <xdr:cNvCxnSpPr/>
      </xdr:nvCxnSpPr>
      <xdr:spPr>
        <a:xfrm>
          <a:off x="14782800" y="1282954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34289</xdr:rowOff>
    </xdr:from>
    <xdr:to>
      <xdr:col>78</xdr:col>
      <xdr:colOff>120650</xdr:colOff>
      <xdr:row>77</xdr:row>
      <xdr:rowOff>135889</xdr:rowOff>
    </xdr:to>
    <xdr:sp macro="" textlink="">
      <xdr:nvSpPr>
        <xdr:cNvPr id="432" name="フローチャート: 判断 431"/>
        <xdr:cNvSpPr/>
      </xdr:nvSpPr>
      <xdr:spPr>
        <a:xfrm>
          <a:off x="15621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120666</xdr:rowOff>
    </xdr:from>
    <xdr:ext cx="736600" cy="259045"/>
    <xdr:sp macro="" textlink="">
      <xdr:nvSpPr>
        <xdr:cNvPr id="433" name="テキスト ボックス 432"/>
        <xdr:cNvSpPr txBox="1"/>
      </xdr:nvSpPr>
      <xdr:spPr>
        <a:xfrm>
          <a:off x="15290800" y="13322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27940</xdr:rowOff>
    </xdr:from>
    <xdr:to>
      <xdr:col>73</xdr:col>
      <xdr:colOff>180975</xdr:colOff>
      <xdr:row>74</xdr:row>
      <xdr:rowOff>142240</xdr:rowOff>
    </xdr:to>
    <xdr:cxnSp macro="">
      <xdr:nvCxnSpPr>
        <xdr:cNvPr id="434" name="直線コネクタ 433"/>
        <xdr:cNvCxnSpPr/>
      </xdr:nvCxnSpPr>
      <xdr:spPr>
        <a:xfrm>
          <a:off x="13893800" y="1271524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83820</xdr:rowOff>
    </xdr:from>
    <xdr:to>
      <xdr:col>74</xdr:col>
      <xdr:colOff>31750</xdr:colOff>
      <xdr:row>77</xdr:row>
      <xdr:rowOff>13970</xdr:rowOff>
    </xdr:to>
    <xdr:sp macro="" textlink="">
      <xdr:nvSpPr>
        <xdr:cNvPr id="435" name="フローチャート: 判断 434"/>
        <xdr:cNvSpPr/>
      </xdr:nvSpPr>
      <xdr:spPr>
        <a:xfrm>
          <a:off x="14732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170197</xdr:rowOff>
    </xdr:from>
    <xdr:ext cx="762000" cy="259045"/>
    <xdr:sp macro="" textlink="">
      <xdr:nvSpPr>
        <xdr:cNvPr id="436" name="テキスト ボックス 435"/>
        <xdr:cNvSpPr txBox="1"/>
      </xdr:nvSpPr>
      <xdr:spPr>
        <a:xfrm>
          <a:off x="14401800" y="13200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27940</xdr:rowOff>
    </xdr:from>
    <xdr:to>
      <xdr:col>69</xdr:col>
      <xdr:colOff>92075</xdr:colOff>
      <xdr:row>76</xdr:row>
      <xdr:rowOff>58420</xdr:rowOff>
    </xdr:to>
    <xdr:cxnSp macro="">
      <xdr:nvCxnSpPr>
        <xdr:cNvPr id="437" name="直線コネクタ 436"/>
        <xdr:cNvCxnSpPr/>
      </xdr:nvCxnSpPr>
      <xdr:spPr>
        <a:xfrm flipV="1">
          <a:off x="13004800" y="12715240"/>
          <a:ext cx="889000" cy="373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41910</xdr:rowOff>
    </xdr:from>
    <xdr:to>
      <xdr:col>69</xdr:col>
      <xdr:colOff>142875</xdr:colOff>
      <xdr:row>75</xdr:row>
      <xdr:rowOff>143510</xdr:rowOff>
    </xdr:to>
    <xdr:sp macro="" textlink="">
      <xdr:nvSpPr>
        <xdr:cNvPr id="438" name="フローチャート: 判断 437"/>
        <xdr:cNvSpPr/>
      </xdr:nvSpPr>
      <xdr:spPr>
        <a:xfrm>
          <a:off x="13843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128288</xdr:rowOff>
    </xdr:from>
    <xdr:ext cx="762000" cy="259045"/>
    <xdr:sp macro="" textlink="">
      <xdr:nvSpPr>
        <xdr:cNvPr id="439" name="テキスト ボックス 438"/>
        <xdr:cNvSpPr txBox="1"/>
      </xdr:nvSpPr>
      <xdr:spPr>
        <a:xfrm>
          <a:off x="13512800" y="12987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57150</xdr:rowOff>
    </xdr:from>
    <xdr:to>
      <xdr:col>65</xdr:col>
      <xdr:colOff>53975</xdr:colOff>
      <xdr:row>75</xdr:row>
      <xdr:rowOff>158750</xdr:rowOff>
    </xdr:to>
    <xdr:sp macro="" textlink="">
      <xdr:nvSpPr>
        <xdr:cNvPr id="440" name="フローチャート: 判断 439"/>
        <xdr:cNvSpPr/>
      </xdr:nvSpPr>
      <xdr:spPr>
        <a:xfrm>
          <a:off x="12954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168927</xdr:rowOff>
    </xdr:from>
    <xdr:ext cx="762000" cy="259045"/>
    <xdr:sp macro="" textlink="">
      <xdr:nvSpPr>
        <xdr:cNvPr id="441" name="テキスト ボックス 440"/>
        <xdr:cNvSpPr txBox="1"/>
      </xdr:nvSpPr>
      <xdr:spPr>
        <a:xfrm>
          <a:off x="12623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140970</xdr:rowOff>
    </xdr:from>
    <xdr:to>
      <xdr:col>82</xdr:col>
      <xdr:colOff>158750</xdr:colOff>
      <xdr:row>76</xdr:row>
      <xdr:rowOff>71120</xdr:rowOff>
    </xdr:to>
    <xdr:sp macro="" textlink="">
      <xdr:nvSpPr>
        <xdr:cNvPr id="447" name="楕円 446"/>
        <xdr:cNvSpPr/>
      </xdr:nvSpPr>
      <xdr:spPr>
        <a:xfrm>
          <a:off x="164592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157497</xdr:rowOff>
    </xdr:from>
    <xdr:ext cx="762000" cy="259045"/>
    <xdr:sp macro="" textlink="">
      <xdr:nvSpPr>
        <xdr:cNvPr id="448" name="公債費以外該当値テキスト"/>
        <xdr:cNvSpPr txBox="1"/>
      </xdr:nvSpPr>
      <xdr:spPr>
        <a:xfrm>
          <a:off x="165989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3810</xdr:rowOff>
    </xdr:from>
    <xdr:to>
      <xdr:col>78</xdr:col>
      <xdr:colOff>120650</xdr:colOff>
      <xdr:row>75</xdr:row>
      <xdr:rowOff>105410</xdr:rowOff>
    </xdr:to>
    <xdr:sp macro="" textlink="">
      <xdr:nvSpPr>
        <xdr:cNvPr id="449" name="楕円 448"/>
        <xdr:cNvSpPr/>
      </xdr:nvSpPr>
      <xdr:spPr>
        <a:xfrm>
          <a:off x="156210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115587</xdr:rowOff>
    </xdr:from>
    <xdr:ext cx="736600" cy="259045"/>
    <xdr:sp macro="" textlink="">
      <xdr:nvSpPr>
        <xdr:cNvPr id="450" name="テキスト ボックス 449"/>
        <xdr:cNvSpPr txBox="1"/>
      </xdr:nvSpPr>
      <xdr:spPr>
        <a:xfrm>
          <a:off x="15290800" y="12631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91440</xdr:rowOff>
    </xdr:from>
    <xdr:to>
      <xdr:col>74</xdr:col>
      <xdr:colOff>31750</xdr:colOff>
      <xdr:row>75</xdr:row>
      <xdr:rowOff>21590</xdr:rowOff>
    </xdr:to>
    <xdr:sp macro="" textlink="">
      <xdr:nvSpPr>
        <xdr:cNvPr id="451" name="楕円 450"/>
        <xdr:cNvSpPr/>
      </xdr:nvSpPr>
      <xdr:spPr>
        <a:xfrm>
          <a:off x="14732000" y="1277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31767</xdr:rowOff>
    </xdr:from>
    <xdr:ext cx="762000" cy="259045"/>
    <xdr:sp macro="" textlink="">
      <xdr:nvSpPr>
        <xdr:cNvPr id="452" name="テキスト ボックス 451"/>
        <xdr:cNvSpPr txBox="1"/>
      </xdr:nvSpPr>
      <xdr:spPr>
        <a:xfrm>
          <a:off x="14401800" y="1254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148590</xdr:rowOff>
    </xdr:from>
    <xdr:to>
      <xdr:col>69</xdr:col>
      <xdr:colOff>142875</xdr:colOff>
      <xdr:row>74</xdr:row>
      <xdr:rowOff>78740</xdr:rowOff>
    </xdr:to>
    <xdr:sp macro="" textlink="">
      <xdr:nvSpPr>
        <xdr:cNvPr id="453" name="楕円 452"/>
        <xdr:cNvSpPr/>
      </xdr:nvSpPr>
      <xdr:spPr>
        <a:xfrm>
          <a:off x="13843000" y="12664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88917</xdr:rowOff>
    </xdr:from>
    <xdr:ext cx="762000" cy="259045"/>
    <xdr:sp macro="" textlink="">
      <xdr:nvSpPr>
        <xdr:cNvPr id="454" name="テキスト ボックス 453"/>
        <xdr:cNvSpPr txBox="1"/>
      </xdr:nvSpPr>
      <xdr:spPr>
        <a:xfrm>
          <a:off x="13512800" y="1243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xdr:rowOff>
    </xdr:from>
    <xdr:to>
      <xdr:col>65</xdr:col>
      <xdr:colOff>53975</xdr:colOff>
      <xdr:row>76</xdr:row>
      <xdr:rowOff>109220</xdr:rowOff>
    </xdr:to>
    <xdr:sp macro="" textlink="">
      <xdr:nvSpPr>
        <xdr:cNvPr id="455" name="楕円 454"/>
        <xdr:cNvSpPr/>
      </xdr:nvSpPr>
      <xdr:spPr>
        <a:xfrm>
          <a:off x="12954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93997</xdr:rowOff>
    </xdr:from>
    <xdr:ext cx="762000" cy="259045"/>
    <xdr:sp macro="" textlink="">
      <xdr:nvSpPr>
        <xdr:cNvPr id="456" name="テキスト ボックス 455"/>
        <xdr:cNvSpPr txBox="1"/>
      </xdr:nvSpPr>
      <xdr:spPr>
        <a:xfrm>
          <a:off x="12623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164948</xdr:rowOff>
    </xdr:from>
    <xdr:to>
      <xdr:col>29</xdr:col>
      <xdr:colOff>127000</xdr:colOff>
      <xdr:row>19</xdr:row>
      <xdr:rowOff>7157</xdr:rowOff>
    </xdr:to>
    <xdr:cxnSp macro="">
      <xdr:nvCxnSpPr>
        <xdr:cNvPr id="45" name="直線コネクタ 44"/>
        <xdr:cNvCxnSpPr/>
      </xdr:nvCxnSpPr>
      <xdr:spPr bwMode="auto">
        <a:xfrm flipV="1">
          <a:off x="5651500" y="2269973"/>
          <a:ext cx="0" cy="10423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150684</xdr:rowOff>
    </xdr:from>
    <xdr:ext cx="762000" cy="259045"/>
    <xdr:sp macro="" textlink="">
      <xdr:nvSpPr>
        <xdr:cNvPr id="46" name="人口1人当たり決算額の推移最小値テキスト130"/>
        <xdr:cNvSpPr txBox="1"/>
      </xdr:nvSpPr>
      <xdr:spPr>
        <a:xfrm>
          <a:off x="5740400" y="3284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7157</xdr:rowOff>
    </xdr:from>
    <xdr:to>
      <xdr:col>30</xdr:col>
      <xdr:colOff>25400</xdr:colOff>
      <xdr:row>19</xdr:row>
      <xdr:rowOff>7157</xdr:rowOff>
    </xdr:to>
    <xdr:cxnSp macro="">
      <xdr:nvCxnSpPr>
        <xdr:cNvPr id="47" name="直線コネクタ 46"/>
        <xdr:cNvCxnSpPr/>
      </xdr:nvCxnSpPr>
      <xdr:spPr bwMode="auto">
        <a:xfrm>
          <a:off x="5562600" y="33123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79875</xdr:rowOff>
    </xdr:from>
    <xdr:ext cx="762000" cy="259045"/>
    <xdr:sp macro="" textlink="">
      <xdr:nvSpPr>
        <xdr:cNvPr id="48" name="人口1人当たり決算額の推移最大値テキスト130"/>
        <xdr:cNvSpPr txBox="1"/>
      </xdr:nvSpPr>
      <xdr:spPr>
        <a:xfrm>
          <a:off x="5740400" y="2013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164948</xdr:rowOff>
    </xdr:from>
    <xdr:to>
      <xdr:col>30</xdr:col>
      <xdr:colOff>25400</xdr:colOff>
      <xdr:row>12</xdr:row>
      <xdr:rowOff>164948</xdr:rowOff>
    </xdr:to>
    <xdr:cxnSp macro="">
      <xdr:nvCxnSpPr>
        <xdr:cNvPr id="49" name="直線コネクタ 48"/>
        <xdr:cNvCxnSpPr/>
      </xdr:nvCxnSpPr>
      <xdr:spPr bwMode="auto">
        <a:xfrm>
          <a:off x="5562600" y="22699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98196</xdr:rowOff>
    </xdr:from>
    <xdr:to>
      <xdr:col>29</xdr:col>
      <xdr:colOff>127000</xdr:colOff>
      <xdr:row>17</xdr:row>
      <xdr:rowOff>75927</xdr:rowOff>
    </xdr:to>
    <xdr:cxnSp macro="">
      <xdr:nvCxnSpPr>
        <xdr:cNvPr id="50" name="直線コネクタ 49"/>
        <xdr:cNvCxnSpPr/>
      </xdr:nvCxnSpPr>
      <xdr:spPr bwMode="auto">
        <a:xfrm flipV="1">
          <a:off x="5003800" y="2889021"/>
          <a:ext cx="647700" cy="1491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82974</xdr:rowOff>
    </xdr:from>
    <xdr:ext cx="762000" cy="259045"/>
    <xdr:sp macro="" textlink="">
      <xdr:nvSpPr>
        <xdr:cNvPr id="51" name="人口1人当たり決算額の推移平均値テキスト130"/>
        <xdr:cNvSpPr txBox="1"/>
      </xdr:nvSpPr>
      <xdr:spPr>
        <a:xfrm>
          <a:off x="5740400" y="28737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66847</xdr:rowOff>
    </xdr:from>
    <xdr:to>
      <xdr:col>29</xdr:col>
      <xdr:colOff>177800</xdr:colOff>
      <xdr:row>16</xdr:row>
      <xdr:rowOff>168447</xdr:rowOff>
    </xdr:to>
    <xdr:sp macro="" textlink="">
      <xdr:nvSpPr>
        <xdr:cNvPr id="52" name="フローチャート: 判断 51"/>
        <xdr:cNvSpPr/>
      </xdr:nvSpPr>
      <xdr:spPr bwMode="auto">
        <a:xfrm>
          <a:off x="5600700" y="28576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75927</xdr:rowOff>
    </xdr:from>
    <xdr:to>
      <xdr:col>26</xdr:col>
      <xdr:colOff>50800</xdr:colOff>
      <xdr:row>17</xdr:row>
      <xdr:rowOff>78804</xdr:rowOff>
    </xdr:to>
    <xdr:cxnSp macro="">
      <xdr:nvCxnSpPr>
        <xdr:cNvPr id="53" name="直線コネクタ 52"/>
        <xdr:cNvCxnSpPr/>
      </xdr:nvCxnSpPr>
      <xdr:spPr bwMode="auto">
        <a:xfrm flipV="1">
          <a:off x="4305300" y="3038202"/>
          <a:ext cx="698500" cy="28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166745</xdr:rowOff>
    </xdr:from>
    <xdr:to>
      <xdr:col>26</xdr:col>
      <xdr:colOff>101600</xdr:colOff>
      <xdr:row>17</xdr:row>
      <xdr:rowOff>96895</xdr:rowOff>
    </xdr:to>
    <xdr:sp macro="" textlink="">
      <xdr:nvSpPr>
        <xdr:cNvPr id="54" name="フローチャート: 判断 53"/>
        <xdr:cNvSpPr/>
      </xdr:nvSpPr>
      <xdr:spPr bwMode="auto">
        <a:xfrm>
          <a:off x="4953000" y="29575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107072</xdr:rowOff>
    </xdr:from>
    <xdr:ext cx="736600" cy="259045"/>
    <xdr:sp macro="" textlink="">
      <xdr:nvSpPr>
        <xdr:cNvPr id="55" name="テキスト ボックス 54"/>
        <xdr:cNvSpPr txBox="1"/>
      </xdr:nvSpPr>
      <xdr:spPr>
        <a:xfrm>
          <a:off x="4622800" y="2726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78042</xdr:rowOff>
    </xdr:from>
    <xdr:to>
      <xdr:col>22</xdr:col>
      <xdr:colOff>114300</xdr:colOff>
      <xdr:row>17</xdr:row>
      <xdr:rowOff>78804</xdr:rowOff>
    </xdr:to>
    <xdr:cxnSp macro="">
      <xdr:nvCxnSpPr>
        <xdr:cNvPr id="56" name="直線コネクタ 55"/>
        <xdr:cNvCxnSpPr/>
      </xdr:nvCxnSpPr>
      <xdr:spPr bwMode="auto">
        <a:xfrm>
          <a:off x="3606800" y="3040317"/>
          <a:ext cx="698500" cy="7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30404</xdr:rowOff>
    </xdr:from>
    <xdr:to>
      <xdr:col>22</xdr:col>
      <xdr:colOff>165100</xdr:colOff>
      <xdr:row>17</xdr:row>
      <xdr:rowOff>132004</xdr:rowOff>
    </xdr:to>
    <xdr:sp macro="" textlink="">
      <xdr:nvSpPr>
        <xdr:cNvPr id="57" name="フローチャート: 判断 56"/>
        <xdr:cNvSpPr/>
      </xdr:nvSpPr>
      <xdr:spPr bwMode="auto">
        <a:xfrm>
          <a:off x="4254500" y="29926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116781</xdr:rowOff>
    </xdr:from>
    <xdr:ext cx="762000" cy="259045"/>
    <xdr:sp macro="" textlink="">
      <xdr:nvSpPr>
        <xdr:cNvPr id="58" name="テキスト ボックス 57"/>
        <xdr:cNvSpPr txBox="1"/>
      </xdr:nvSpPr>
      <xdr:spPr>
        <a:xfrm>
          <a:off x="3924300" y="3079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74955</xdr:rowOff>
    </xdr:from>
    <xdr:to>
      <xdr:col>18</xdr:col>
      <xdr:colOff>177800</xdr:colOff>
      <xdr:row>17</xdr:row>
      <xdr:rowOff>78042</xdr:rowOff>
    </xdr:to>
    <xdr:cxnSp macro="">
      <xdr:nvCxnSpPr>
        <xdr:cNvPr id="59" name="直線コネクタ 58"/>
        <xdr:cNvCxnSpPr/>
      </xdr:nvCxnSpPr>
      <xdr:spPr bwMode="auto">
        <a:xfrm>
          <a:off x="2908300" y="3037230"/>
          <a:ext cx="698500" cy="30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39262</xdr:rowOff>
    </xdr:from>
    <xdr:to>
      <xdr:col>19</xdr:col>
      <xdr:colOff>38100</xdr:colOff>
      <xdr:row>17</xdr:row>
      <xdr:rowOff>140862</xdr:rowOff>
    </xdr:to>
    <xdr:sp macro="" textlink="">
      <xdr:nvSpPr>
        <xdr:cNvPr id="60" name="フローチャート: 判断 59"/>
        <xdr:cNvSpPr/>
      </xdr:nvSpPr>
      <xdr:spPr bwMode="auto">
        <a:xfrm>
          <a:off x="3556000" y="3001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125639</xdr:rowOff>
    </xdr:from>
    <xdr:ext cx="762000" cy="259045"/>
    <xdr:sp macro="" textlink="">
      <xdr:nvSpPr>
        <xdr:cNvPr id="61" name="テキスト ボックス 60"/>
        <xdr:cNvSpPr txBox="1"/>
      </xdr:nvSpPr>
      <xdr:spPr>
        <a:xfrm>
          <a:off x="3225800" y="3087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163906</xdr:rowOff>
    </xdr:from>
    <xdr:to>
      <xdr:col>15</xdr:col>
      <xdr:colOff>101600</xdr:colOff>
      <xdr:row>17</xdr:row>
      <xdr:rowOff>94056</xdr:rowOff>
    </xdr:to>
    <xdr:sp macro="" textlink="">
      <xdr:nvSpPr>
        <xdr:cNvPr id="62" name="フローチャート: 判断 61"/>
        <xdr:cNvSpPr/>
      </xdr:nvSpPr>
      <xdr:spPr bwMode="auto">
        <a:xfrm>
          <a:off x="2857500" y="29547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104233</xdr:rowOff>
    </xdr:from>
    <xdr:ext cx="762000" cy="259045"/>
    <xdr:sp macro="" textlink="">
      <xdr:nvSpPr>
        <xdr:cNvPr id="63" name="テキスト ボックス 62"/>
        <xdr:cNvSpPr txBox="1"/>
      </xdr:nvSpPr>
      <xdr:spPr>
        <a:xfrm>
          <a:off x="2527300" y="2723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47396</xdr:rowOff>
    </xdr:from>
    <xdr:to>
      <xdr:col>29</xdr:col>
      <xdr:colOff>177800</xdr:colOff>
      <xdr:row>16</xdr:row>
      <xdr:rowOff>148996</xdr:rowOff>
    </xdr:to>
    <xdr:sp macro="" textlink="">
      <xdr:nvSpPr>
        <xdr:cNvPr id="69" name="楕円 68"/>
        <xdr:cNvSpPr/>
      </xdr:nvSpPr>
      <xdr:spPr bwMode="auto">
        <a:xfrm>
          <a:off x="5600700" y="28382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63923</xdr:rowOff>
    </xdr:from>
    <xdr:ext cx="762000" cy="259045"/>
    <xdr:sp macro="" textlink="">
      <xdr:nvSpPr>
        <xdr:cNvPr id="70" name="人口1人当たり決算額の推移該当値テキスト130"/>
        <xdr:cNvSpPr txBox="1"/>
      </xdr:nvSpPr>
      <xdr:spPr>
        <a:xfrm>
          <a:off x="5740400" y="2683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25127</xdr:rowOff>
    </xdr:from>
    <xdr:to>
      <xdr:col>26</xdr:col>
      <xdr:colOff>101600</xdr:colOff>
      <xdr:row>17</xdr:row>
      <xdr:rowOff>126727</xdr:rowOff>
    </xdr:to>
    <xdr:sp macro="" textlink="">
      <xdr:nvSpPr>
        <xdr:cNvPr id="71" name="楕円 70"/>
        <xdr:cNvSpPr/>
      </xdr:nvSpPr>
      <xdr:spPr bwMode="auto">
        <a:xfrm>
          <a:off x="4953000" y="29874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111504</xdr:rowOff>
    </xdr:from>
    <xdr:ext cx="736600" cy="259045"/>
    <xdr:sp macro="" textlink="">
      <xdr:nvSpPr>
        <xdr:cNvPr id="72" name="テキスト ボックス 71"/>
        <xdr:cNvSpPr txBox="1"/>
      </xdr:nvSpPr>
      <xdr:spPr>
        <a:xfrm>
          <a:off x="4622800" y="30737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28004</xdr:rowOff>
    </xdr:from>
    <xdr:to>
      <xdr:col>22</xdr:col>
      <xdr:colOff>165100</xdr:colOff>
      <xdr:row>17</xdr:row>
      <xdr:rowOff>129604</xdr:rowOff>
    </xdr:to>
    <xdr:sp macro="" textlink="">
      <xdr:nvSpPr>
        <xdr:cNvPr id="73" name="楕円 72"/>
        <xdr:cNvSpPr/>
      </xdr:nvSpPr>
      <xdr:spPr bwMode="auto">
        <a:xfrm>
          <a:off x="4254500" y="29902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139781</xdr:rowOff>
    </xdr:from>
    <xdr:ext cx="762000" cy="259045"/>
    <xdr:sp macro="" textlink="">
      <xdr:nvSpPr>
        <xdr:cNvPr id="74" name="テキスト ボックス 73"/>
        <xdr:cNvSpPr txBox="1"/>
      </xdr:nvSpPr>
      <xdr:spPr>
        <a:xfrm>
          <a:off x="3924300" y="27591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27242</xdr:rowOff>
    </xdr:from>
    <xdr:to>
      <xdr:col>19</xdr:col>
      <xdr:colOff>38100</xdr:colOff>
      <xdr:row>17</xdr:row>
      <xdr:rowOff>128842</xdr:rowOff>
    </xdr:to>
    <xdr:sp macro="" textlink="">
      <xdr:nvSpPr>
        <xdr:cNvPr id="75" name="楕円 74"/>
        <xdr:cNvSpPr/>
      </xdr:nvSpPr>
      <xdr:spPr bwMode="auto">
        <a:xfrm>
          <a:off x="3556000" y="29895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139019</xdr:rowOff>
    </xdr:from>
    <xdr:ext cx="762000" cy="259045"/>
    <xdr:sp macro="" textlink="">
      <xdr:nvSpPr>
        <xdr:cNvPr id="76" name="テキスト ボックス 75"/>
        <xdr:cNvSpPr txBox="1"/>
      </xdr:nvSpPr>
      <xdr:spPr>
        <a:xfrm>
          <a:off x="3225800" y="2758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24155</xdr:rowOff>
    </xdr:from>
    <xdr:to>
      <xdr:col>15</xdr:col>
      <xdr:colOff>101600</xdr:colOff>
      <xdr:row>17</xdr:row>
      <xdr:rowOff>125755</xdr:rowOff>
    </xdr:to>
    <xdr:sp macro="" textlink="">
      <xdr:nvSpPr>
        <xdr:cNvPr id="77" name="楕円 76"/>
        <xdr:cNvSpPr/>
      </xdr:nvSpPr>
      <xdr:spPr bwMode="auto">
        <a:xfrm>
          <a:off x="2857500" y="29864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110532</xdr:rowOff>
    </xdr:from>
    <xdr:ext cx="762000" cy="259045"/>
    <xdr:sp macro="" textlink="">
      <xdr:nvSpPr>
        <xdr:cNvPr id="78" name="テキスト ボックス 77"/>
        <xdr:cNvSpPr txBox="1"/>
      </xdr:nvSpPr>
      <xdr:spPr>
        <a:xfrm>
          <a:off x="2527300" y="3072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90272</xdr:rowOff>
    </xdr:from>
    <xdr:to>
      <xdr:col>29</xdr:col>
      <xdr:colOff>127000</xdr:colOff>
      <xdr:row>37</xdr:row>
      <xdr:rowOff>177559</xdr:rowOff>
    </xdr:to>
    <xdr:cxnSp macro="">
      <xdr:nvCxnSpPr>
        <xdr:cNvPr id="106" name="直線コネクタ 105"/>
        <xdr:cNvCxnSpPr/>
      </xdr:nvCxnSpPr>
      <xdr:spPr bwMode="auto">
        <a:xfrm flipV="1">
          <a:off x="5651500" y="6014822"/>
          <a:ext cx="0" cy="128743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149636</xdr:rowOff>
    </xdr:from>
    <xdr:ext cx="762000" cy="259045"/>
    <xdr:sp macro="" textlink="">
      <xdr:nvSpPr>
        <xdr:cNvPr id="107" name="人口1人当たり決算額の推移最小値テキスト445"/>
        <xdr:cNvSpPr txBox="1"/>
      </xdr:nvSpPr>
      <xdr:spPr>
        <a:xfrm>
          <a:off x="5740400" y="7274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177559</xdr:rowOff>
    </xdr:from>
    <xdr:to>
      <xdr:col>30</xdr:col>
      <xdr:colOff>25400</xdr:colOff>
      <xdr:row>37</xdr:row>
      <xdr:rowOff>177559</xdr:rowOff>
    </xdr:to>
    <xdr:cxnSp macro="">
      <xdr:nvCxnSpPr>
        <xdr:cNvPr id="108" name="直線コネクタ 107"/>
        <xdr:cNvCxnSpPr/>
      </xdr:nvCxnSpPr>
      <xdr:spPr bwMode="auto">
        <a:xfrm>
          <a:off x="5562600" y="73022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5199</xdr:rowOff>
    </xdr:from>
    <xdr:ext cx="762000" cy="259045"/>
    <xdr:sp macro="" textlink="">
      <xdr:nvSpPr>
        <xdr:cNvPr id="109" name="人口1人当たり決算額の推移最大値テキスト445"/>
        <xdr:cNvSpPr txBox="1"/>
      </xdr:nvSpPr>
      <xdr:spPr>
        <a:xfrm>
          <a:off x="5740400" y="5758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90272</xdr:rowOff>
    </xdr:from>
    <xdr:to>
      <xdr:col>30</xdr:col>
      <xdr:colOff>25400</xdr:colOff>
      <xdr:row>33</xdr:row>
      <xdr:rowOff>90272</xdr:rowOff>
    </xdr:to>
    <xdr:cxnSp macro="">
      <xdr:nvCxnSpPr>
        <xdr:cNvPr id="110" name="直線コネクタ 109"/>
        <xdr:cNvCxnSpPr/>
      </xdr:nvCxnSpPr>
      <xdr:spPr bwMode="auto">
        <a:xfrm>
          <a:off x="5562600" y="60148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268008</xdr:rowOff>
    </xdr:from>
    <xdr:to>
      <xdr:col>29</xdr:col>
      <xdr:colOff>127000</xdr:colOff>
      <xdr:row>35</xdr:row>
      <xdr:rowOff>286524</xdr:rowOff>
    </xdr:to>
    <xdr:cxnSp macro="">
      <xdr:nvCxnSpPr>
        <xdr:cNvPr id="111" name="直線コネクタ 110"/>
        <xdr:cNvCxnSpPr/>
      </xdr:nvCxnSpPr>
      <xdr:spPr bwMode="auto">
        <a:xfrm>
          <a:off x="5003800" y="6878358"/>
          <a:ext cx="647700" cy="185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325290</xdr:rowOff>
    </xdr:from>
    <xdr:ext cx="762000" cy="259045"/>
    <xdr:sp macro="" textlink="">
      <xdr:nvSpPr>
        <xdr:cNvPr id="112" name="人口1人当たり決算額の推移平均値テキスト445"/>
        <xdr:cNvSpPr txBox="1"/>
      </xdr:nvSpPr>
      <xdr:spPr>
        <a:xfrm>
          <a:off x="5740400" y="6592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137313</xdr:rowOff>
    </xdr:from>
    <xdr:to>
      <xdr:col>29</xdr:col>
      <xdr:colOff>177800</xdr:colOff>
      <xdr:row>35</xdr:row>
      <xdr:rowOff>238913</xdr:rowOff>
    </xdr:to>
    <xdr:sp macro="" textlink="">
      <xdr:nvSpPr>
        <xdr:cNvPr id="113" name="フローチャート: 判断 112"/>
        <xdr:cNvSpPr/>
      </xdr:nvSpPr>
      <xdr:spPr bwMode="auto">
        <a:xfrm>
          <a:off x="5600700" y="67476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235662</xdr:rowOff>
    </xdr:from>
    <xdr:to>
      <xdr:col>26</xdr:col>
      <xdr:colOff>50800</xdr:colOff>
      <xdr:row>35</xdr:row>
      <xdr:rowOff>268008</xdr:rowOff>
    </xdr:to>
    <xdr:cxnSp macro="">
      <xdr:nvCxnSpPr>
        <xdr:cNvPr id="114" name="直線コネクタ 113"/>
        <xdr:cNvCxnSpPr/>
      </xdr:nvCxnSpPr>
      <xdr:spPr bwMode="auto">
        <a:xfrm>
          <a:off x="4305300" y="6846012"/>
          <a:ext cx="698500" cy="323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143256</xdr:rowOff>
    </xdr:from>
    <xdr:to>
      <xdr:col>26</xdr:col>
      <xdr:colOff>101600</xdr:colOff>
      <xdr:row>35</xdr:row>
      <xdr:rowOff>244856</xdr:rowOff>
    </xdr:to>
    <xdr:sp macro="" textlink="">
      <xdr:nvSpPr>
        <xdr:cNvPr id="115" name="フローチャート: 判断 114"/>
        <xdr:cNvSpPr/>
      </xdr:nvSpPr>
      <xdr:spPr bwMode="auto">
        <a:xfrm>
          <a:off x="4953000" y="6753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255033</xdr:rowOff>
    </xdr:from>
    <xdr:ext cx="736600" cy="259045"/>
    <xdr:sp macro="" textlink="">
      <xdr:nvSpPr>
        <xdr:cNvPr id="116" name="テキスト ボックス 115"/>
        <xdr:cNvSpPr txBox="1"/>
      </xdr:nvSpPr>
      <xdr:spPr>
        <a:xfrm>
          <a:off x="4622800" y="6522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164833</xdr:rowOff>
    </xdr:from>
    <xdr:to>
      <xdr:col>22</xdr:col>
      <xdr:colOff>114300</xdr:colOff>
      <xdr:row>35</xdr:row>
      <xdr:rowOff>235662</xdr:rowOff>
    </xdr:to>
    <xdr:cxnSp macro="">
      <xdr:nvCxnSpPr>
        <xdr:cNvPr id="117" name="直線コネクタ 116"/>
        <xdr:cNvCxnSpPr/>
      </xdr:nvCxnSpPr>
      <xdr:spPr bwMode="auto">
        <a:xfrm>
          <a:off x="3606800" y="6775183"/>
          <a:ext cx="698500" cy="708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148437</xdr:rowOff>
    </xdr:from>
    <xdr:to>
      <xdr:col>22</xdr:col>
      <xdr:colOff>165100</xdr:colOff>
      <xdr:row>35</xdr:row>
      <xdr:rowOff>250037</xdr:rowOff>
    </xdr:to>
    <xdr:sp macro="" textlink="">
      <xdr:nvSpPr>
        <xdr:cNvPr id="118" name="フローチャート: 判断 117"/>
        <xdr:cNvSpPr/>
      </xdr:nvSpPr>
      <xdr:spPr bwMode="auto">
        <a:xfrm>
          <a:off x="42545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260214</xdr:rowOff>
    </xdr:from>
    <xdr:ext cx="762000" cy="259045"/>
    <xdr:sp macro="" textlink="">
      <xdr:nvSpPr>
        <xdr:cNvPr id="119" name="テキスト ボックス 118"/>
        <xdr:cNvSpPr txBox="1"/>
      </xdr:nvSpPr>
      <xdr:spPr>
        <a:xfrm>
          <a:off x="3924300" y="6527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93853</xdr:rowOff>
    </xdr:from>
    <xdr:to>
      <xdr:col>18</xdr:col>
      <xdr:colOff>177800</xdr:colOff>
      <xdr:row>35</xdr:row>
      <xdr:rowOff>164833</xdr:rowOff>
    </xdr:to>
    <xdr:cxnSp macro="">
      <xdr:nvCxnSpPr>
        <xdr:cNvPr id="120" name="直線コネクタ 119"/>
        <xdr:cNvCxnSpPr/>
      </xdr:nvCxnSpPr>
      <xdr:spPr bwMode="auto">
        <a:xfrm>
          <a:off x="2908300" y="6704203"/>
          <a:ext cx="698500" cy="709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166574</xdr:rowOff>
    </xdr:from>
    <xdr:to>
      <xdr:col>19</xdr:col>
      <xdr:colOff>38100</xdr:colOff>
      <xdr:row>35</xdr:row>
      <xdr:rowOff>268174</xdr:rowOff>
    </xdr:to>
    <xdr:sp macro="" textlink="">
      <xdr:nvSpPr>
        <xdr:cNvPr id="121" name="フローチャート: 判断 120"/>
        <xdr:cNvSpPr/>
      </xdr:nvSpPr>
      <xdr:spPr bwMode="auto">
        <a:xfrm>
          <a:off x="35560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252951</xdr:rowOff>
    </xdr:from>
    <xdr:ext cx="762000" cy="259045"/>
    <xdr:sp macro="" textlink="">
      <xdr:nvSpPr>
        <xdr:cNvPr id="122" name="テキスト ボックス 121"/>
        <xdr:cNvSpPr txBox="1"/>
      </xdr:nvSpPr>
      <xdr:spPr>
        <a:xfrm>
          <a:off x="3225800" y="6863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132017</xdr:rowOff>
    </xdr:from>
    <xdr:to>
      <xdr:col>15</xdr:col>
      <xdr:colOff>101600</xdr:colOff>
      <xdr:row>35</xdr:row>
      <xdr:rowOff>233617</xdr:rowOff>
    </xdr:to>
    <xdr:sp macro="" textlink="">
      <xdr:nvSpPr>
        <xdr:cNvPr id="123" name="フローチャート: 判断 122"/>
        <xdr:cNvSpPr/>
      </xdr:nvSpPr>
      <xdr:spPr bwMode="auto">
        <a:xfrm>
          <a:off x="2857500" y="67423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218394</xdr:rowOff>
    </xdr:from>
    <xdr:ext cx="762000" cy="259045"/>
    <xdr:sp macro="" textlink="">
      <xdr:nvSpPr>
        <xdr:cNvPr id="124" name="テキスト ボックス 123"/>
        <xdr:cNvSpPr txBox="1"/>
      </xdr:nvSpPr>
      <xdr:spPr>
        <a:xfrm>
          <a:off x="2527300" y="682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235724</xdr:rowOff>
    </xdr:from>
    <xdr:to>
      <xdr:col>29</xdr:col>
      <xdr:colOff>177800</xdr:colOff>
      <xdr:row>35</xdr:row>
      <xdr:rowOff>337324</xdr:rowOff>
    </xdr:to>
    <xdr:sp macro="" textlink="">
      <xdr:nvSpPr>
        <xdr:cNvPr id="130" name="楕円 129"/>
        <xdr:cNvSpPr/>
      </xdr:nvSpPr>
      <xdr:spPr bwMode="auto">
        <a:xfrm>
          <a:off x="5600700" y="68460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207801</xdr:rowOff>
    </xdr:from>
    <xdr:ext cx="762000" cy="259045"/>
    <xdr:sp macro="" textlink="">
      <xdr:nvSpPr>
        <xdr:cNvPr id="131" name="人口1人当たり決算額の推移該当値テキスト445"/>
        <xdr:cNvSpPr txBox="1"/>
      </xdr:nvSpPr>
      <xdr:spPr>
        <a:xfrm>
          <a:off x="5740400" y="6818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217208</xdr:rowOff>
    </xdr:from>
    <xdr:to>
      <xdr:col>26</xdr:col>
      <xdr:colOff>101600</xdr:colOff>
      <xdr:row>35</xdr:row>
      <xdr:rowOff>318808</xdr:rowOff>
    </xdr:to>
    <xdr:sp macro="" textlink="">
      <xdr:nvSpPr>
        <xdr:cNvPr id="132" name="楕円 131"/>
        <xdr:cNvSpPr/>
      </xdr:nvSpPr>
      <xdr:spPr bwMode="auto">
        <a:xfrm>
          <a:off x="4953000" y="68275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303585</xdr:rowOff>
    </xdr:from>
    <xdr:ext cx="736600" cy="259045"/>
    <xdr:sp macro="" textlink="">
      <xdr:nvSpPr>
        <xdr:cNvPr id="133" name="テキスト ボックス 132"/>
        <xdr:cNvSpPr txBox="1"/>
      </xdr:nvSpPr>
      <xdr:spPr>
        <a:xfrm>
          <a:off x="4622800" y="69139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184862</xdr:rowOff>
    </xdr:from>
    <xdr:to>
      <xdr:col>22</xdr:col>
      <xdr:colOff>165100</xdr:colOff>
      <xdr:row>35</xdr:row>
      <xdr:rowOff>286462</xdr:rowOff>
    </xdr:to>
    <xdr:sp macro="" textlink="">
      <xdr:nvSpPr>
        <xdr:cNvPr id="134" name="楕円 133"/>
        <xdr:cNvSpPr/>
      </xdr:nvSpPr>
      <xdr:spPr bwMode="auto">
        <a:xfrm>
          <a:off x="4254500" y="67952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271239</xdr:rowOff>
    </xdr:from>
    <xdr:ext cx="762000" cy="259045"/>
    <xdr:sp macro="" textlink="">
      <xdr:nvSpPr>
        <xdr:cNvPr id="135" name="テキスト ボックス 134"/>
        <xdr:cNvSpPr txBox="1"/>
      </xdr:nvSpPr>
      <xdr:spPr>
        <a:xfrm>
          <a:off x="3924300" y="6881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114033</xdr:rowOff>
    </xdr:from>
    <xdr:to>
      <xdr:col>19</xdr:col>
      <xdr:colOff>38100</xdr:colOff>
      <xdr:row>35</xdr:row>
      <xdr:rowOff>215633</xdr:rowOff>
    </xdr:to>
    <xdr:sp macro="" textlink="">
      <xdr:nvSpPr>
        <xdr:cNvPr id="136" name="楕円 135"/>
        <xdr:cNvSpPr/>
      </xdr:nvSpPr>
      <xdr:spPr bwMode="auto">
        <a:xfrm>
          <a:off x="3556000" y="67243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225810</xdr:rowOff>
    </xdr:from>
    <xdr:ext cx="762000" cy="259045"/>
    <xdr:sp macro="" textlink="">
      <xdr:nvSpPr>
        <xdr:cNvPr id="137" name="テキスト ボックス 136"/>
        <xdr:cNvSpPr txBox="1"/>
      </xdr:nvSpPr>
      <xdr:spPr>
        <a:xfrm>
          <a:off x="3225800" y="6493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43053</xdr:rowOff>
    </xdr:from>
    <xdr:to>
      <xdr:col>15</xdr:col>
      <xdr:colOff>101600</xdr:colOff>
      <xdr:row>35</xdr:row>
      <xdr:rowOff>144653</xdr:rowOff>
    </xdr:to>
    <xdr:sp macro="" textlink="">
      <xdr:nvSpPr>
        <xdr:cNvPr id="138" name="楕円 137"/>
        <xdr:cNvSpPr/>
      </xdr:nvSpPr>
      <xdr:spPr bwMode="auto">
        <a:xfrm>
          <a:off x="2857500" y="66534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154830</xdr:rowOff>
    </xdr:from>
    <xdr:ext cx="762000" cy="259045"/>
    <xdr:sp macro="" textlink="">
      <xdr:nvSpPr>
        <xdr:cNvPr id="139" name="テキスト ボックス 138"/>
        <xdr:cNvSpPr txBox="1"/>
      </xdr:nvSpPr>
      <xdr:spPr>
        <a:xfrm>
          <a:off x="2527300" y="6422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140,515
136,963
67.82
64,613,581
64,069,217
465,344
31,623,716
43,073,620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146764</xdr:rowOff>
    </xdr:from>
    <xdr:to>
      <xdr:col>24</xdr:col>
      <xdr:colOff>62865</xdr:colOff>
      <xdr:row>38</xdr:row>
      <xdr:rowOff>85339</xdr:rowOff>
    </xdr:to>
    <xdr:cxnSp macro="">
      <xdr:nvCxnSpPr>
        <xdr:cNvPr id="54" name="直線コネクタ 53"/>
        <xdr:cNvCxnSpPr/>
      </xdr:nvCxnSpPr>
      <xdr:spPr>
        <a:xfrm flipV="1">
          <a:off x="4633595" y="5290264"/>
          <a:ext cx="1270" cy="131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89166</xdr:rowOff>
    </xdr:from>
    <xdr:ext cx="534377" cy="259045"/>
    <xdr:sp macro="" textlink="">
      <xdr:nvSpPr>
        <xdr:cNvPr id="55" name="人件費最小値テキスト"/>
        <xdr:cNvSpPr txBox="1"/>
      </xdr:nvSpPr>
      <xdr:spPr>
        <a:xfrm>
          <a:off x="4686300" y="6604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85339</xdr:rowOff>
    </xdr:from>
    <xdr:to>
      <xdr:col>24</xdr:col>
      <xdr:colOff>152400</xdr:colOff>
      <xdr:row>38</xdr:row>
      <xdr:rowOff>85339</xdr:rowOff>
    </xdr:to>
    <xdr:cxnSp macro="">
      <xdr:nvCxnSpPr>
        <xdr:cNvPr id="56" name="直線コネクタ 55"/>
        <xdr:cNvCxnSpPr/>
      </xdr:nvCxnSpPr>
      <xdr:spPr>
        <a:xfrm>
          <a:off x="4546600" y="6600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93441</xdr:rowOff>
    </xdr:from>
    <xdr:ext cx="534377" cy="259045"/>
    <xdr:sp macro="" textlink="">
      <xdr:nvSpPr>
        <xdr:cNvPr id="57" name="人件費最大値テキスト"/>
        <xdr:cNvSpPr txBox="1"/>
      </xdr:nvSpPr>
      <xdr:spPr>
        <a:xfrm>
          <a:off x="4686300" y="506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146764</xdr:rowOff>
    </xdr:from>
    <xdr:to>
      <xdr:col>24</xdr:col>
      <xdr:colOff>152400</xdr:colOff>
      <xdr:row>30</xdr:row>
      <xdr:rowOff>146764</xdr:rowOff>
    </xdr:to>
    <xdr:cxnSp macro="">
      <xdr:nvCxnSpPr>
        <xdr:cNvPr id="58" name="直線コネクタ 57"/>
        <xdr:cNvCxnSpPr/>
      </xdr:nvCxnSpPr>
      <xdr:spPr>
        <a:xfrm>
          <a:off x="4546600" y="5290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108953</xdr:rowOff>
    </xdr:from>
    <xdr:to>
      <xdr:col>24</xdr:col>
      <xdr:colOff>63500</xdr:colOff>
      <xdr:row>36</xdr:row>
      <xdr:rowOff>111925</xdr:rowOff>
    </xdr:to>
    <xdr:cxnSp macro="">
      <xdr:nvCxnSpPr>
        <xdr:cNvPr id="59" name="直線コネクタ 58"/>
        <xdr:cNvCxnSpPr/>
      </xdr:nvCxnSpPr>
      <xdr:spPr>
        <a:xfrm flipV="1">
          <a:off x="3797300" y="6109703"/>
          <a:ext cx="838200" cy="174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151234</xdr:rowOff>
    </xdr:from>
    <xdr:ext cx="534377" cy="259045"/>
    <xdr:sp macro="" textlink="">
      <xdr:nvSpPr>
        <xdr:cNvPr id="60" name="人件費平均値テキスト"/>
        <xdr:cNvSpPr txBox="1"/>
      </xdr:nvSpPr>
      <xdr:spPr>
        <a:xfrm>
          <a:off x="4686300" y="5809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128357</xdr:rowOff>
    </xdr:from>
    <xdr:to>
      <xdr:col>24</xdr:col>
      <xdr:colOff>114300</xdr:colOff>
      <xdr:row>35</xdr:row>
      <xdr:rowOff>58507</xdr:rowOff>
    </xdr:to>
    <xdr:sp macro="" textlink="">
      <xdr:nvSpPr>
        <xdr:cNvPr id="61" name="フローチャート: 判断 60"/>
        <xdr:cNvSpPr/>
      </xdr:nvSpPr>
      <xdr:spPr>
        <a:xfrm>
          <a:off x="4584700" y="5957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108336</xdr:rowOff>
    </xdr:from>
    <xdr:to>
      <xdr:col>19</xdr:col>
      <xdr:colOff>177800</xdr:colOff>
      <xdr:row>36</xdr:row>
      <xdr:rowOff>111925</xdr:rowOff>
    </xdr:to>
    <xdr:cxnSp macro="">
      <xdr:nvCxnSpPr>
        <xdr:cNvPr id="62" name="直線コネクタ 61"/>
        <xdr:cNvCxnSpPr/>
      </xdr:nvCxnSpPr>
      <xdr:spPr>
        <a:xfrm>
          <a:off x="2908300" y="6280536"/>
          <a:ext cx="889000" cy="3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73813</xdr:rowOff>
    </xdr:from>
    <xdr:to>
      <xdr:col>20</xdr:col>
      <xdr:colOff>38100</xdr:colOff>
      <xdr:row>36</xdr:row>
      <xdr:rowOff>3963</xdr:rowOff>
    </xdr:to>
    <xdr:sp macro="" textlink="">
      <xdr:nvSpPr>
        <xdr:cNvPr id="63" name="フローチャート: 判断 62"/>
        <xdr:cNvSpPr/>
      </xdr:nvSpPr>
      <xdr:spPr>
        <a:xfrm>
          <a:off x="3746500" y="607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20490</xdr:rowOff>
    </xdr:from>
    <xdr:ext cx="534377" cy="259045"/>
    <xdr:sp macro="" textlink="">
      <xdr:nvSpPr>
        <xdr:cNvPr id="64" name="テキスト ボックス 63"/>
        <xdr:cNvSpPr txBox="1"/>
      </xdr:nvSpPr>
      <xdr:spPr>
        <a:xfrm>
          <a:off x="3530111" y="5849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108336</xdr:rowOff>
    </xdr:from>
    <xdr:to>
      <xdr:col>15</xdr:col>
      <xdr:colOff>50800</xdr:colOff>
      <xdr:row>36</xdr:row>
      <xdr:rowOff>114280</xdr:rowOff>
    </xdr:to>
    <xdr:cxnSp macro="">
      <xdr:nvCxnSpPr>
        <xdr:cNvPr id="65" name="直線コネクタ 64"/>
        <xdr:cNvCxnSpPr/>
      </xdr:nvCxnSpPr>
      <xdr:spPr>
        <a:xfrm flipV="1">
          <a:off x="2019300" y="6280536"/>
          <a:ext cx="88900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91780</xdr:rowOff>
    </xdr:from>
    <xdr:to>
      <xdr:col>15</xdr:col>
      <xdr:colOff>101600</xdr:colOff>
      <xdr:row>36</xdr:row>
      <xdr:rowOff>21930</xdr:rowOff>
    </xdr:to>
    <xdr:sp macro="" textlink="">
      <xdr:nvSpPr>
        <xdr:cNvPr id="66" name="フローチャート: 判断 65"/>
        <xdr:cNvSpPr/>
      </xdr:nvSpPr>
      <xdr:spPr>
        <a:xfrm>
          <a:off x="28575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38457</xdr:rowOff>
    </xdr:from>
    <xdr:ext cx="534377" cy="259045"/>
    <xdr:sp macro="" textlink="">
      <xdr:nvSpPr>
        <xdr:cNvPr id="67" name="テキスト ボックス 66"/>
        <xdr:cNvSpPr txBox="1"/>
      </xdr:nvSpPr>
      <xdr:spPr>
        <a:xfrm>
          <a:off x="2641111" y="586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114280</xdr:rowOff>
    </xdr:from>
    <xdr:to>
      <xdr:col>10</xdr:col>
      <xdr:colOff>114300</xdr:colOff>
      <xdr:row>36</xdr:row>
      <xdr:rowOff>119012</xdr:rowOff>
    </xdr:to>
    <xdr:cxnSp macro="">
      <xdr:nvCxnSpPr>
        <xdr:cNvPr id="68" name="直線コネクタ 67"/>
        <xdr:cNvCxnSpPr/>
      </xdr:nvCxnSpPr>
      <xdr:spPr>
        <a:xfrm flipV="1">
          <a:off x="1130300" y="6286480"/>
          <a:ext cx="889000" cy="4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99850</xdr:rowOff>
    </xdr:from>
    <xdr:to>
      <xdr:col>10</xdr:col>
      <xdr:colOff>165100</xdr:colOff>
      <xdr:row>36</xdr:row>
      <xdr:rowOff>30000</xdr:rowOff>
    </xdr:to>
    <xdr:sp macro="" textlink="">
      <xdr:nvSpPr>
        <xdr:cNvPr id="69" name="フローチャート: 判断 68"/>
        <xdr:cNvSpPr/>
      </xdr:nvSpPr>
      <xdr:spPr>
        <a:xfrm>
          <a:off x="1968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46527</xdr:rowOff>
    </xdr:from>
    <xdr:ext cx="534377" cy="259045"/>
    <xdr:sp macro="" textlink="">
      <xdr:nvSpPr>
        <xdr:cNvPr id="70" name="テキスト ボックス 69"/>
        <xdr:cNvSpPr txBox="1"/>
      </xdr:nvSpPr>
      <xdr:spPr>
        <a:xfrm>
          <a:off x="1752111" y="587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69583</xdr:rowOff>
    </xdr:from>
    <xdr:to>
      <xdr:col>6</xdr:col>
      <xdr:colOff>38100</xdr:colOff>
      <xdr:row>35</xdr:row>
      <xdr:rowOff>171183</xdr:rowOff>
    </xdr:to>
    <xdr:sp macro="" textlink="">
      <xdr:nvSpPr>
        <xdr:cNvPr id="71" name="フローチャート: 判断 70"/>
        <xdr:cNvSpPr/>
      </xdr:nvSpPr>
      <xdr:spPr>
        <a:xfrm>
          <a:off x="1079500" y="6070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16260</xdr:rowOff>
    </xdr:from>
    <xdr:ext cx="534377" cy="259045"/>
    <xdr:sp macro="" textlink="">
      <xdr:nvSpPr>
        <xdr:cNvPr id="72" name="テキスト ボックス 71"/>
        <xdr:cNvSpPr txBox="1"/>
      </xdr:nvSpPr>
      <xdr:spPr>
        <a:xfrm>
          <a:off x="863111" y="5845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58153</xdr:rowOff>
    </xdr:from>
    <xdr:to>
      <xdr:col>24</xdr:col>
      <xdr:colOff>114300</xdr:colOff>
      <xdr:row>35</xdr:row>
      <xdr:rowOff>159753</xdr:rowOff>
    </xdr:to>
    <xdr:sp macro="" textlink="">
      <xdr:nvSpPr>
        <xdr:cNvPr id="78" name="楕円 77"/>
        <xdr:cNvSpPr/>
      </xdr:nvSpPr>
      <xdr:spPr>
        <a:xfrm>
          <a:off x="4584700" y="6058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36580</xdr:rowOff>
    </xdr:from>
    <xdr:ext cx="534377" cy="259045"/>
    <xdr:sp macro="" textlink="">
      <xdr:nvSpPr>
        <xdr:cNvPr id="79" name="人件費該当値テキスト"/>
        <xdr:cNvSpPr txBox="1"/>
      </xdr:nvSpPr>
      <xdr:spPr>
        <a:xfrm>
          <a:off x="4686300" y="6037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61125</xdr:rowOff>
    </xdr:from>
    <xdr:to>
      <xdr:col>20</xdr:col>
      <xdr:colOff>38100</xdr:colOff>
      <xdr:row>36</xdr:row>
      <xdr:rowOff>162725</xdr:rowOff>
    </xdr:to>
    <xdr:sp macro="" textlink="">
      <xdr:nvSpPr>
        <xdr:cNvPr id="80" name="楕円 79"/>
        <xdr:cNvSpPr/>
      </xdr:nvSpPr>
      <xdr:spPr>
        <a:xfrm>
          <a:off x="3746500" y="6233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153852</xdr:rowOff>
    </xdr:from>
    <xdr:ext cx="534377" cy="259045"/>
    <xdr:sp macro="" textlink="">
      <xdr:nvSpPr>
        <xdr:cNvPr id="81" name="テキスト ボックス 80"/>
        <xdr:cNvSpPr txBox="1"/>
      </xdr:nvSpPr>
      <xdr:spPr>
        <a:xfrm>
          <a:off x="3530111" y="6326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57536</xdr:rowOff>
    </xdr:from>
    <xdr:to>
      <xdr:col>15</xdr:col>
      <xdr:colOff>101600</xdr:colOff>
      <xdr:row>36</xdr:row>
      <xdr:rowOff>159136</xdr:rowOff>
    </xdr:to>
    <xdr:sp macro="" textlink="">
      <xdr:nvSpPr>
        <xdr:cNvPr id="82" name="楕円 81"/>
        <xdr:cNvSpPr/>
      </xdr:nvSpPr>
      <xdr:spPr>
        <a:xfrm>
          <a:off x="2857500" y="6229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150263</xdr:rowOff>
    </xdr:from>
    <xdr:ext cx="534377" cy="259045"/>
    <xdr:sp macro="" textlink="">
      <xdr:nvSpPr>
        <xdr:cNvPr id="83" name="テキスト ボックス 82"/>
        <xdr:cNvSpPr txBox="1"/>
      </xdr:nvSpPr>
      <xdr:spPr>
        <a:xfrm>
          <a:off x="2641111" y="6322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63480</xdr:rowOff>
    </xdr:from>
    <xdr:to>
      <xdr:col>10</xdr:col>
      <xdr:colOff>165100</xdr:colOff>
      <xdr:row>36</xdr:row>
      <xdr:rowOff>165080</xdr:rowOff>
    </xdr:to>
    <xdr:sp macro="" textlink="">
      <xdr:nvSpPr>
        <xdr:cNvPr id="84" name="楕円 83"/>
        <xdr:cNvSpPr/>
      </xdr:nvSpPr>
      <xdr:spPr>
        <a:xfrm>
          <a:off x="1968500" y="6235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156207</xdr:rowOff>
    </xdr:from>
    <xdr:ext cx="534377" cy="259045"/>
    <xdr:sp macro="" textlink="">
      <xdr:nvSpPr>
        <xdr:cNvPr id="85" name="テキスト ボックス 84"/>
        <xdr:cNvSpPr txBox="1"/>
      </xdr:nvSpPr>
      <xdr:spPr>
        <a:xfrm>
          <a:off x="1752111" y="6328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68212</xdr:rowOff>
    </xdr:from>
    <xdr:to>
      <xdr:col>6</xdr:col>
      <xdr:colOff>38100</xdr:colOff>
      <xdr:row>36</xdr:row>
      <xdr:rowOff>169812</xdr:rowOff>
    </xdr:to>
    <xdr:sp macro="" textlink="">
      <xdr:nvSpPr>
        <xdr:cNvPr id="86" name="楕円 85"/>
        <xdr:cNvSpPr/>
      </xdr:nvSpPr>
      <xdr:spPr>
        <a:xfrm>
          <a:off x="1079500" y="6240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160939</xdr:rowOff>
    </xdr:from>
    <xdr:ext cx="534377" cy="259045"/>
    <xdr:sp macro="" textlink="">
      <xdr:nvSpPr>
        <xdr:cNvPr id="87" name="テキスト ボックス 86"/>
        <xdr:cNvSpPr txBox="1"/>
      </xdr:nvSpPr>
      <xdr:spPr>
        <a:xfrm>
          <a:off x="863111" y="6333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168291</xdr:rowOff>
    </xdr:from>
    <xdr:to>
      <xdr:col>24</xdr:col>
      <xdr:colOff>62865</xdr:colOff>
      <xdr:row>59</xdr:row>
      <xdr:rowOff>26396</xdr:rowOff>
    </xdr:to>
    <xdr:cxnSp macro="">
      <xdr:nvCxnSpPr>
        <xdr:cNvPr id="114" name="直線コネクタ 113"/>
        <xdr:cNvCxnSpPr/>
      </xdr:nvCxnSpPr>
      <xdr:spPr>
        <a:xfrm flipV="1">
          <a:off x="4633595" y="8740791"/>
          <a:ext cx="1270" cy="1401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30223</xdr:rowOff>
    </xdr:from>
    <xdr:ext cx="534377" cy="259045"/>
    <xdr:sp macro="" textlink="">
      <xdr:nvSpPr>
        <xdr:cNvPr id="115" name="物件費最小値テキスト"/>
        <xdr:cNvSpPr txBox="1"/>
      </xdr:nvSpPr>
      <xdr:spPr>
        <a:xfrm>
          <a:off x="4686300" y="10145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26396</xdr:rowOff>
    </xdr:from>
    <xdr:to>
      <xdr:col>24</xdr:col>
      <xdr:colOff>152400</xdr:colOff>
      <xdr:row>59</xdr:row>
      <xdr:rowOff>26396</xdr:rowOff>
    </xdr:to>
    <xdr:cxnSp macro="">
      <xdr:nvCxnSpPr>
        <xdr:cNvPr id="116" name="直線コネクタ 115"/>
        <xdr:cNvCxnSpPr/>
      </xdr:nvCxnSpPr>
      <xdr:spPr>
        <a:xfrm>
          <a:off x="4546600" y="1014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114968</xdr:rowOff>
    </xdr:from>
    <xdr:ext cx="599010" cy="259045"/>
    <xdr:sp macro="" textlink="">
      <xdr:nvSpPr>
        <xdr:cNvPr id="117" name="物件費最大値テキスト"/>
        <xdr:cNvSpPr txBox="1"/>
      </xdr:nvSpPr>
      <xdr:spPr>
        <a:xfrm>
          <a:off x="4686300" y="8516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168291</xdr:rowOff>
    </xdr:from>
    <xdr:to>
      <xdr:col>24</xdr:col>
      <xdr:colOff>152400</xdr:colOff>
      <xdr:row>50</xdr:row>
      <xdr:rowOff>168291</xdr:rowOff>
    </xdr:to>
    <xdr:cxnSp macro="">
      <xdr:nvCxnSpPr>
        <xdr:cNvPr id="118" name="直線コネクタ 117"/>
        <xdr:cNvCxnSpPr/>
      </xdr:nvCxnSpPr>
      <xdr:spPr>
        <a:xfrm>
          <a:off x="4546600" y="8740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13121</xdr:rowOff>
    </xdr:from>
    <xdr:to>
      <xdr:col>24</xdr:col>
      <xdr:colOff>63500</xdr:colOff>
      <xdr:row>57</xdr:row>
      <xdr:rowOff>63478</xdr:rowOff>
    </xdr:to>
    <xdr:cxnSp macro="">
      <xdr:nvCxnSpPr>
        <xdr:cNvPr id="119" name="直線コネクタ 118"/>
        <xdr:cNvCxnSpPr/>
      </xdr:nvCxnSpPr>
      <xdr:spPr>
        <a:xfrm flipV="1">
          <a:off x="3797300" y="9785771"/>
          <a:ext cx="838200" cy="50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117476</xdr:rowOff>
    </xdr:from>
    <xdr:ext cx="534377" cy="259045"/>
    <xdr:sp macro="" textlink="">
      <xdr:nvSpPr>
        <xdr:cNvPr id="120" name="物件費平均値テキスト"/>
        <xdr:cNvSpPr txBox="1"/>
      </xdr:nvSpPr>
      <xdr:spPr>
        <a:xfrm>
          <a:off x="4686300" y="95472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94599</xdr:rowOff>
    </xdr:from>
    <xdr:to>
      <xdr:col>24</xdr:col>
      <xdr:colOff>114300</xdr:colOff>
      <xdr:row>57</xdr:row>
      <xdr:rowOff>24749</xdr:rowOff>
    </xdr:to>
    <xdr:sp macro="" textlink="">
      <xdr:nvSpPr>
        <xdr:cNvPr id="121" name="フローチャート: 判断 120"/>
        <xdr:cNvSpPr/>
      </xdr:nvSpPr>
      <xdr:spPr>
        <a:xfrm>
          <a:off x="4584700" y="969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63478</xdr:rowOff>
    </xdr:from>
    <xdr:to>
      <xdr:col>19</xdr:col>
      <xdr:colOff>177800</xdr:colOff>
      <xdr:row>57</xdr:row>
      <xdr:rowOff>69128</xdr:rowOff>
    </xdr:to>
    <xdr:cxnSp macro="">
      <xdr:nvCxnSpPr>
        <xdr:cNvPr id="122" name="直線コネクタ 121"/>
        <xdr:cNvCxnSpPr/>
      </xdr:nvCxnSpPr>
      <xdr:spPr>
        <a:xfrm flipV="1">
          <a:off x="2908300" y="9836128"/>
          <a:ext cx="889000" cy="5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154900</xdr:rowOff>
    </xdr:from>
    <xdr:to>
      <xdr:col>20</xdr:col>
      <xdr:colOff>38100</xdr:colOff>
      <xdr:row>57</xdr:row>
      <xdr:rowOff>85050</xdr:rowOff>
    </xdr:to>
    <xdr:sp macro="" textlink="">
      <xdr:nvSpPr>
        <xdr:cNvPr id="123" name="フローチャート: 判断 122"/>
        <xdr:cNvSpPr/>
      </xdr:nvSpPr>
      <xdr:spPr>
        <a:xfrm>
          <a:off x="3746500" y="975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101577</xdr:rowOff>
    </xdr:from>
    <xdr:ext cx="534377" cy="259045"/>
    <xdr:sp macro="" textlink="">
      <xdr:nvSpPr>
        <xdr:cNvPr id="124" name="テキスト ボックス 123"/>
        <xdr:cNvSpPr txBox="1"/>
      </xdr:nvSpPr>
      <xdr:spPr>
        <a:xfrm>
          <a:off x="3530111" y="953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69128</xdr:rowOff>
    </xdr:from>
    <xdr:to>
      <xdr:col>15</xdr:col>
      <xdr:colOff>50800</xdr:colOff>
      <xdr:row>57</xdr:row>
      <xdr:rowOff>95384</xdr:rowOff>
    </xdr:to>
    <xdr:cxnSp macro="">
      <xdr:nvCxnSpPr>
        <xdr:cNvPr id="125" name="直線コネクタ 124"/>
        <xdr:cNvCxnSpPr/>
      </xdr:nvCxnSpPr>
      <xdr:spPr>
        <a:xfrm flipV="1">
          <a:off x="2019300" y="9841778"/>
          <a:ext cx="889000" cy="26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96411</xdr:rowOff>
    </xdr:from>
    <xdr:to>
      <xdr:col>15</xdr:col>
      <xdr:colOff>101600</xdr:colOff>
      <xdr:row>57</xdr:row>
      <xdr:rowOff>26561</xdr:rowOff>
    </xdr:to>
    <xdr:sp macro="" textlink="">
      <xdr:nvSpPr>
        <xdr:cNvPr id="126" name="フローチャート: 判断 125"/>
        <xdr:cNvSpPr/>
      </xdr:nvSpPr>
      <xdr:spPr>
        <a:xfrm>
          <a:off x="28575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43088</xdr:rowOff>
    </xdr:from>
    <xdr:ext cx="534377" cy="259045"/>
    <xdr:sp macro="" textlink="">
      <xdr:nvSpPr>
        <xdr:cNvPr id="127" name="テキスト ボックス 126"/>
        <xdr:cNvSpPr txBox="1"/>
      </xdr:nvSpPr>
      <xdr:spPr>
        <a:xfrm>
          <a:off x="2641111" y="9472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95384</xdr:rowOff>
    </xdr:from>
    <xdr:to>
      <xdr:col>10</xdr:col>
      <xdr:colOff>114300</xdr:colOff>
      <xdr:row>57</xdr:row>
      <xdr:rowOff>170202</xdr:rowOff>
    </xdr:to>
    <xdr:cxnSp macro="">
      <xdr:nvCxnSpPr>
        <xdr:cNvPr id="128" name="直線コネクタ 127"/>
        <xdr:cNvCxnSpPr/>
      </xdr:nvCxnSpPr>
      <xdr:spPr>
        <a:xfrm flipV="1">
          <a:off x="1130300" y="9868034"/>
          <a:ext cx="889000" cy="74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162966</xdr:rowOff>
    </xdr:from>
    <xdr:to>
      <xdr:col>10</xdr:col>
      <xdr:colOff>165100</xdr:colOff>
      <xdr:row>57</xdr:row>
      <xdr:rowOff>93116</xdr:rowOff>
    </xdr:to>
    <xdr:sp macro="" textlink="">
      <xdr:nvSpPr>
        <xdr:cNvPr id="129" name="フローチャート: 判断 128"/>
        <xdr:cNvSpPr/>
      </xdr:nvSpPr>
      <xdr:spPr>
        <a:xfrm>
          <a:off x="1968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109643</xdr:rowOff>
    </xdr:from>
    <xdr:ext cx="534377" cy="259045"/>
    <xdr:sp macro="" textlink="">
      <xdr:nvSpPr>
        <xdr:cNvPr id="130" name="テキスト ボックス 129"/>
        <xdr:cNvSpPr txBox="1"/>
      </xdr:nvSpPr>
      <xdr:spPr>
        <a:xfrm>
          <a:off x="1752111" y="9539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79560</xdr:rowOff>
    </xdr:from>
    <xdr:to>
      <xdr:col>6</xdr:col>
      <xdr:colOff>38100</xdr:colOff>
      <xdr:row>58</xdr:row>
      <xdr:rowOff>9710</xdr:rowOff>
    </xdr:to>
    <xdr:sp macro="" textlink="">
      <xdr:nvSpPr>
        <xdr:cNvPr id="131" name="フローチャート: 判断 130"/>
        <xdr:cNvSpPr/>
      </xdr:nvSpPr>
      <xdr:spPr>
        <a:xfrm>
          <a:off x="1079500" y="9852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26237</xdr:rowOff>
    </xdr:from>
    <xdr:ext cx="534377" cy="259045"/>
    <xdr:sp macro="" textlink="">
      <xdr:nvSpPr>
        <xdr:cNvPr id="132" name="テキスト ボックス 131"/>
        <xdr:cNvSpPr txBox="1"/>
      </xdr:nvSpPr>
      <xdr:spPr>
        <a:xfrm>
          <a:off x="863111" y="9627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133771</xdr:rowOff>
    </xdr:from>
    <xdr:to>
      <xdr:col>24</xdr:col>
      <xdr:colOff>114300</xdr:colOff>
      <xdr:row>57</xdr:row>
      <xdr:rowOff>63921</xdr:rowOff>
    </xdr:to>
    <xdr:sp macro="" textlink="">
      <xdr:nvSpPr>
        <xdr:cNvPr id="138" name="楕円 137"/>
        <xdr:cNvSpPr/>
      </xdr:nvSpPr>
      <xdr:spPr>
        <a:xfrm>
          <a:off x="4584700" y="9734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112198</xdr:rowOff>
    </xdr:from>
    <xdr:ext cx="534377" cy="259045"/>
    <xdr:sp macro="" textlink="">
      <xdr:nvSpPr>
        <xdr:cNvPr id="139" name="物件費該当値テキスト"/>
        <xdr:cNvSpPr txBox="1"/>
      </xdr:nvSpPr>
      <xdr:spPr>
        <a:xfrm>
          <a:off x="4686300" y="9713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12678</xdr:rowOff>
    </xdr:from>
    <xdr:to>
      <xdr:col>20</xdr:col>
      <xdr:colOff>38100</xdr:colOff>
      <xdr:row>57</xdr:row>
      <xdr:rowOff>114278</xdr:rowOff>
    </xdr:to>
    <xdr:sp macro="" textlink="">
      <xdr:nvSpPr>
        <xdr:cNvPr id="140" name="楕円 139"/>
        <xdr:cNvSpPr/>
      </xdr:nvSpPr>
      <xdr:spPr>
        <a:xfrm>
          <a:off x="3746500" y="9785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105405</xdr:rowOff>
    </xdr:from>
    <xdr:ext cx="534377" cy="259045"/>
    <xdr:sp macro="" textlink="">
      <xdr:nvSpPr>
        <xdr:cNvPr id="141" name="テキスト ボックス 140"/>
        <xdr:cNvSpPr txBox="1"/>
      </xdr:nvSpPr>
      <xdr:spPr>
        <a:xfrm>
          <a:off x="3530111" y="9878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18328</xdr:rowOff>
    </xdr:from>
    <xdr:to>
      <xdr:col>15</xdr:col>
      <xdr:colOff>101600</xdr:colOff>
      <xdr:row>57</xdr:row>
      <xdr:rowOff>119928</xdr:rowOff>
    </xdr:to>
    <xdr:sp macro="" textlink="">
      <xdr:nvSpPr>
        <xdr:cNvPr id="142" name="楕円 141"/>
        <xdr:cNvSpPr/>
      </xdr:nvSpPr>
      <xdr:spPr>
        <a:xfrm>
          <a:off x="2857500" y="9790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111055</xdr:rowOff>
    </xdr:from>
    <xdr:ext cx="534377" cy="259045"/>
    <xdr:sp macro="" textlink="">
      <xdr:nvSpPr>
        <xdr:cNvPr id="143" name="テキスト ボックス 142"/>
        <xdr:cNvSpPr txBox="1"/>
      </xdr:nvSpPr>
      <xdr:spPr>
        <a:xfrm>
          <a:off x="2641111" y="9883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44584</xdr:rowOff>
    </xdr:from>
    <xdr:to>
      <xdr:col>10</xdr:col>
      <xdr:colOff>165100</xdr:colOff>
      <xdr:row>57</xdr:row>
      <xdr:rowOff>146184</xdr:rowOff>
    </xdr:to>
    <xdr:sp macro="" textlink="">
      <xdr:nvSpPr>
        <xdr:cNvPr id="144" name="楕円 143"/>
        <xdr:cNvSpPr/>
      </xdr:nvSpPr>
      <xdr:spPr>
        <a:xfrm>
          <a:off x="1968500" y="981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137311</xdr:rowOff>
    </xdr:from>
    <xdr:ext cx="534377" cy="259045"/>
    <xdr:sp macro="" textlink="">
      <xdr:nvSpPr>
        <xdr:cNvPr id="145" name="テキスト ボックス 144"/>
        <xdr:cNvSpPr txBox="1"/>
      </xdr:nvSpPr>
      <xdr:spPr>
        <a:xfrm>
          <a:off x="1752111" y="9909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119402</xdr:rowOff>
    </xdr:from>
    <xdr:to>
      <xdr:col>6</xdr:col>
      <xdr:colOff>38100</xdr:colOff>
      <xdr:row>58</xdr:row>
      <xdr:rowOff>49552</xdr:rowOff>
    </xdr:to>
    <xdr:sp macro="" textlink="">
      <xdr:nvSpPr>
        <xdr:cNvPr id="146" name="楕円 145"/>
        <xdr:cNvSpPr/>
      </xdr:nvSpPr>
      <xdr:spPr>
        <a:xfrm>
          <a:off x="1079500" y="9892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40679</xdr:rowOff>
    </xdr:from>
    <xdr:ext cx="534377" cy="259045"/>
    <xdr:sp macro="" textlink="">
      <xdr:nvSpPr>
        <xdr:cNvPr id="147" name="テキスト ボックス 146"/>
        <xdr:cNvSpPr txBox="1"/>
      </xdr:nvSpPr>
      <xdr:spPr>
        <a:xfrm>
          <a:off x="863111" y="9984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91580</xdr:rowOff>
    </xdr:from>
    <xdr:to>
      <xdr:col>24</xdr:col>
      <xdr:colOff>62865</xdr:colOff>
      <xdr:row>77</xdr:row>
      <xdr:rowOff>152502</xdr:rowOff>
    </xdr:to>
    <xdr:cxnSp macro="">
      <xdr:nvCxnSpPr>
        <xdr:cNvPr id="167" name="直線コネクタ 166"/>
        <xdr:cNvCxnSpPr/>
      </xdr:nvCxnSpPr>
      <xdr:spPr>
        <a:xfrm flipV="1">
          <a:off x="4633595" y="12093080"/>
          <a:ext cx="1270" cy="1261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156329</xdr:rowOff>
    </xdr:from>
    <xdr:ext cx="378565" cy="259045"/>
    <xdr:sp macro="" textlink="">
      <xdr:nvSpPr>
        <xdr:cNvPr id="168" name="維持補修費最小値テキスト"/>
        <xdr:cNvSpPr txBox="1"/>
      </xdr:nvSpPr>
      <xdr:spPr>
        <a:xfrm>
          <a:off x="4686300" y="133579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152502</xdr:rowOff>
    </xdr:from>
    <xdr:to>
      <xdr:col>24</xdr:col>
      <xdr:colOff>152400</xdr:colOff>
      <xdr:row>77</xdr:row>
      <xdr:rowOff>152502</xdr:rowOff>
    </xdr:to>
    <xdr:cxnSp macro="">
      <xdr:nvCxnSpPr>
        <xdr:cNvPr id="169" name="直線コネクタ 168"/>
        <xdr:cNvCxnSpPr/>
      </xdr:nvCxnSpPr>
      <xdr:spPr>
        <a:xfrm>
          <a:off x="4546600" y="13354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38257</xdr:rowOff>
    </xdr:from>
    <xdr:ext cx="534377" cy="259045"/>
    <xdr:sp macro="" textlink="">
      <xdr:nvSpPr>
        <xdr:cNvPr id="170" name="維持補修費最大値テキスト"/>
        <xdr:cNvSpPr txBox="1"/>
      </xdr:nvSpPr>
      <xdr:spPr>
        <a:xfrm>
          <a:off x="4686300" y="11868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91580</xdr:rowOff>
    </xdr:from>
    <xdr:to>
      <xdr:col>24</xdr:col>
      <xdr:colOff>152400</xdr:colOff>
      <xdr:row>70</xdr:row>
      <xdr:rowOff>91580</xdr:rowOff>
    </xdr:to>
    <xdr:cxnSp macro="">
      <xdr:nvCxnSpPr>
        <xdr:cNvPr id="171" name="直線コネクタ 170"/>
        <xdr:cNvCxnSpPr/>
      </xdr:nvCxnSpPr>
      <xdr:spPr>
        <a:xfrm>
          <a:off x="4546600" y="12093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12827</xdr:rowOff>
    </xdr:from>
    <xdr:to>
      <xdr:col>24</xdr:col>
      <xdr:colOff>63500</xdr:colOff>
      <xdr:row>77</xdr:row>
      <xdr:rowOff>37630</xdr:rowOff>
    </xdr:to>
    <xdr:cxnSp macro="">
      <xdr:nvCxnSpPr>
        <xdr:cNvPr id="172" name="直線コネクタ 171"/>
        <xdr:cNvCxnSpPr/>
      </xdr:nvCxnSpPr>
      <xdr:spPr>
        <a:xfrm>
          <a:off x="3797300" y="13214477"/>
          <a:ext cx="838200" cy="24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92289</xdr:rowOff>
    </xdr:from>
    <xdr:ext cx="469744" cy="259045"/>
    <xdr:sp macro="" textlink="">
      <xdr:nvSpPr>
        <xdr:cNvPr id="173" name="維持補修費平均値テキスト"/>
        <xdr:cNvSpPr txBox="1"/>
      </xdr:nvSpPr>
      <xdr:spPr>
        <a:xfrm>
          <a:off x="4686300" y="129510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69411</xdr:rowOff>
    </xdr:from>
    <xdr:to>
      <xdr:col>24</xdr:col>
      <xdr:colOff>114300</xdr:colOff>
      <xdr:row>76</xdr:row>
      <xdr:rowOff>171011</xdr:rowOff>
    </xdr:to>
    <xdr:sp macro="" textlink="">
      <xdr:nvSpPr>
        <xdr:cNvPr id="174" name="フローチャート: 判断 173"/>
        <xdr:cNvSpPr/>
      </xdr:nvSpPr>
      <xdr:spPr>
        <a:xfrm>
          <a:off x="4584700" y="1309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7741</xdr:rowOff>
    </xdr:from>
    <xdr:to>
      <xdr:col>19</xdr:col>
      <xdr:colOff>177800</xdr:colOff>
      <xdr:row>77</xdr:row>
      <xdr:rowOff>12827</xdr:rowOff>
    </xdr:to>
    <xdr:cxnSp macro="">
      <xdr:nvCxnSpPr>
        <xdr:cNvPr id="175" name="直線コネクタ 174"/>
        <xdr:cNvCxnSpPr/>
      </xdr:nvCxnSpPr>
      <xdr:spPr>
        <a:xfrm>
          <a:off x="2908300" y="13209391"/>
          <a:ext cx="889000" cy="5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83241</xdr:rowOff>
    </xdr:from>
    <xdr:to>
      <xdr:col>20</xdr:col>
      <xdr:colOff>38100</xdr:colOff>
      <xdr:row>77</xdr:row>
      <xdr:rowOff>13391</xdr:rowOff>
    </xdr:to>
    <xdr:sp macro="" textlink="">
      <xdr:nvSpPr>
        <xdr:cNvPr id="176" name="フローチャート: 判断 175"/>
        <xdr:cNvSpPr/>
      </xdr:nvSpPr>
      <xdr:spPr>
        <a:xfrm>
          <a:off x="37465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29919</xdr:rowOff>
    </xdr:from>
    <xdr:ext cx="469744" cy="259045"/>
    <xdr:sp macro="" textlink="">
      <xdr:nvSpPr>
        <xdr:cNvPr id="177" name="テキスト ボックス 176"/>
        <xdr:cNvSpPr txBox="1"/>
      </xdr:nvSpPr>
      <xdr:spPr>
        <a:xfrm>
          <a:off x="3562428" y="12888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7741</xdr:rowOff>
    </xdr:from>
    <xdr:to>
      <xdr:col>15</xdr:col>
      <xdr:colOff>50800</xdr:colOff>
      <xdr:row>77</xdr:row>
      <xdr:rowOff>51803</xdr:rowOff>
    </xdr:to>
    <xdr:cxnSp macro="">
      <xdr:nvCxnSpPr>
        <xdr:cNvPr id="178" name="直線コネクタ 177"/>
        <xdr:cNvCxnSpPr/>
      </xdr:nvCxnSpPr>
      <xdr:spPr>
        <a:xfrm flipV="1">
          <a:off x="2019300" y="13209391"/>
          <a:ext cx="889000" cy="44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91415</xdr:rowOff>
    </xdr:from>
    <xdr:to>
      <xdr:col>15</xdr:col>
      <xdr:colOff>101600</xdr:colOff>
      <xdr:row>77</xdr:row>
      <xdr:rowOff>21565</xdr:rowOff>
    </xdr:to>
    <xdr:sp macro="" textlink="">
      <xdr:nvSpPr>
        <xdr:cNvPr id="179" name="フローチャート: 判断 178"/>
        <xdr:cNvSpPr/>
      </xdr:nvSpPr>
      <xdr:spPr>
        <a:xfrm>
          <a:off x="2857500" y="131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38092</xdr:rowOff>
    </xdr:from>
    <xdr:ext cx="469744" cy="259045"/>
    <xdr:sp macro="" textlink="">
      <xdr:nvSpPr>
        <xdr:cNvPr id="180" name="テキスト ボックス 179"/>
        <xdr:cNvSpPr txBox="1"/>
      </xdr:nvSpPr>
      <xdr:spPr>
        <a:xfrm>
          <a:off x="2673428" y="12896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30144</xdr:rowOff>
    </xdr:from>
    <xdr:to>
      <xdr:col>10</xdr:col>
      <xdr:colOff>114300</xdr:colOff>
      <xdr:row>77</xdr:row>
      <xdr:rowOff>51803</xdr:rowOff>
    </xdr:to>
    <xdr:cxnSp macro="">
      <xdr:nvCxnSpPr>
        <xdr:cNvPr id="181" name="直線コネクタ 180"/>
        <xdr:cNvCxnSpPr/>
      </xdr:nvCxnSpPr>
      <xdr:spPr>
        <a:xfrm>
          <a:off x="1130300" y="13231794"/>
          <a:ext cx="889000" cy="21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95244</xdr:rowOff>
    </xdr:from>
    <xdr:to>
      <xdr:col>10</xdr:col>
      <xdr:colOff>165100</xdr:colOff>
      <xdr:row>77</xdr:row>
      <xdr:rowOff>25394</xdr:rowOff>
    </xdr:to>
    <xdr:sp macro="" textlink="">
      <xdr:nvSpPr>
        <xdr:cNvPr id="182" name="フローチャート: 判断 181"/>
        <xdr:cNvSpPr/>
      </xdr:nvSpPr>
      <xdr:spPr>
        <a:xfrm>
          <a:off x="19685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41921</xdr:rowOff>
    </xdr:from>
    <xdr:ext cx="469744" cy="259045"/>
    <xdr:sp macro="" textlink="">
      <xdr:nvSpPr>
        <xdr:cNvPr id="183" name="テキスト ボックス 182"/>
        <xdr:cNvSpPr txBox="1"/>
      </xdr:nvSpPr>
      <xdr:spPr>
        <a:xfrm>
          <a:off x="1784428" y="1290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78670</xdr:rowOff>
    </xdr:from>
    <xdr:to>
      <xdr:col>6</xdr:col>
      <xdr:colOff>38100</xdr:colOff>
      <xdr:row>77</xdr:row>
      <xdr:rowOff>8820</xdr:rowOff>
    </xdr:to>
    <xdr:sp macro="" textlink="">
      <xdr:nvSpPr>
        <xdr:cNvPr id="184" name="フローチャート: 判断 183"/>
        <xdr:cNvSpPr/>
      </xdr:nvSpPr>
      <xdr:spPr>
        <a:xfrm>
          <a:off x="1079500" y="1310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25347</xdr:rowOff>
    </xdr:from>
    <xdr:ext cx="469744" cy="259045"/>
    <xdr:sp macro="" textlink="">
      <xdr:nvSpPr>
        <xdr:cNvPr id="185" name="テキスト ボックス 184"/>
        <xdr:cNvSpPr txBox="1"/>
      </xdr:nvSpPr>
      <xdr:spPr>
        <a:xfrm>
          <a:off x="895428" y="12884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158280</xdr:rowOff>
    </xdr:from>
    <xdr:to>
      <xdr:col>24</xdr:col>
      <xdr:colOff>114300</xdr:colOff>
      <xdr:row>77</xdr:row>
      <xdr:rowOff>88430</xdr:rowOff>
    </xdr:to>
    <xdr:sp macro="" textlink="">
      <xdr:nvSpPr>
        <xdr:cNvPr id="191" name="楕円 190"/>
        <xdr:cNvSpPr/>
      </xdr:nvSpPr>
      <xdr:spPr>
        <a:xfrm>
          <a:off x="4584700" y="13188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73207</xdr:rowOff>
    </xdr:from>
    <xdr:ext cx="469744" cy="259045"/>
    <xdr:sp macro="" textlink="">
      <xdr:nvSpPr>
        <xdr:cNvPr id="192" name="維持補修費該当値テキスト"/>
        <xdr:cNvSpPr txBox="1"/>
      </xdr:nvSpPr>
      <xdr:spPr>
        <a:xfrm>
          <a:off x="4686300" y="13103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133477</xdr:rowOff>
    </xdr:from>
    <xdr:to>
      <xdr:col>20</xdr:col>
      <xdr:colOff>38100</xdr:colOff>
      <xdr:row>77</xdr:row>
      <xdr:rowOff>63627</xdr:rowOff>
    </xdr:to>
    <xdr:sp macro="" textlink="">
      <xdr:nvSpPr>
        <xdr:cNvPr id="193" name="楕円 192"/>
        <xdr:cNvSpPr/>
      </xdr:nvSpPr>
      <xdr:spPr>
        <a:xfrm>
          <a:off x="3746500" y="13163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54754</xdr:rowOff>
    </xdr:from>
    <xdr:ext cx="469744" cy="259045"/>
    <xdr:sp macro="" textlink="">
      <xdr:nvSpPr>
        <xdr:cNvPr id="194" name="テキスト ボックス 193"/>
        <xdr:cNvSpPr txBox="1"/>
      </xdr:nvSpPr>
      <xdr:spPr>
        <a:xfrm>
          <a:off x="3562428" y="13256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128391</xdr:rowOff>
    </xdr:from>
    <xdr:to>
      <xdr:col>15</xdr:col>
      <xdr:colOff>101600</xdr:colOff>
      <xdr:row>77</xdr:row>
      <xdr:rowOff>58541</xdr:rowOff>
    </xdr:to>
    <xdr:sp macro="" textlink="">
      <xdr:nvSpPr>
        <xdr:cNvPr id="195" name="楕円 194"/>
        <xdr:cNvSpPr/>
      </xdr:nvSpPr>
      <xdr:spPr>
        <a:xfrm>
          <a:off x="2857500" y="13158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49668</xdr:rowOff>
    </xdr:from>
    <xdr:ext cx="469744" cy="259045"/>
    <xdr:sp macro="" textlink="">
      <xdr:nvSpPr>
        <xdr:cNvPr id="196" name="テキスト ボックス 195"/>
        <xdr:cNvSpPr txBox="1"/>
      </xdr:nvSpPr>
      <xdr:spPr>
        <a:xfrm>
          <a:off x="2673428" y="13251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1003</xdr:rowOff>
    </xdr:from>
    <xdr:to>
      <xdr:col>10</xdr:col>
      <xdr:colOff>165100</xdr:colOff>
      <xdr:row>77</xdr:row>
      <xdr:rowOff>102603</xdr:rowOff>
    </xdr:to>
    <xdr:sp macro="" textlink="">
      <xdr:nvSpPr>
        <xdr:cNvPr id="197" name="楕円 196"/>
        <xdr:cNvSpPr/>
      </xdr:nvSpPr>
      <xdr:spPr>
        <a:xfrm>
          <a:off x="1968500" y="13202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93730</xdr:rowOff>
    </xdr:from>
    <xdr:ext cx="469744" cy="259045"/>
    <xdr:sp macro="" textlink="">
      <xdr:nvSpPr>
        <xdr:cNvPr id="198" name="テキスト ボックス 197"/>
        <xdr:cNvSpPr txBox="1"/>
      </xdr:nvSpPr>
      <xdr:spPr>
        <a:xfrm>
          <a:off x="1784428" y="13295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150794</xdr:rowOff>
    </xdr:from>
    <xdr:to>
      <xdr:col>6</xdr:col>
      <xdr:colOff>38100</xdr:colOff>
      <xdr:row>77</xdr:row>
      <xdr:rowOff>80944</xdr:rowOff>
    </xdr:to>
    <xdr:sp macro="" textlink="">
      <xdr:nvSpPr>
        <xdr:cNvPr id="199" name="楕円 198"/>
        <xdr:cNvSpPr/>
      </xdr:nvSpPr>
      <xdr:spPr>
        <a:xfrm>
          <a:off x="1079500" y="13180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72071</xdr:rowOff>
    </xdr:from>
    <xdr:ext cx="469744" cy="259045"/>
    <xdr:sp macro="" textlink="">
      <xdr:nvSpPr>
        <xdr:cNvPr id="200" name="テキスト ボックス 199"/>
        <xdr:cNvSpPr txBox="1"/>
      </xdr:nvSpPr>
      <xdr:spPr>
        <a:xfrm>
          <a:off x="895428" y="13273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2" name="直線コネクタ 211"/>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3" name="テキスト ボックス 212"/>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4" name="直線コネクタ 213"/>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5" name="テキスト ボックス 214"/>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6" name="直線コネクタ 215"/>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7" name="テキスト ボックス 216"/>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8" name="直線コネクタ 217"/>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9" name="テキスト ボックス 218"/>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83172</xdr:rowOff>
    </xdr:from>
    <xdr:to>
      <xdr:col>24</xdr:col>
      <xdr:colOff>62865</xdr:colOff>
      <xdr:row>99</xdr:row>
      <xdr:rowOff>8072</xdr:rowOff>
    </xdr:to>
    <xdr:cxnSp macro="">
      <xdr:nvCxnSpPr>
        <xdr:cNvPr id="223" name="直線コネクタ 222"/>
        <xdr:cNvCxnSpPr/>
      </xdr:nvCxnSpPr>
      <xdr:spPr>
        <a:xfrm flipV="1">
          <a:off x="4633595" y="15513672"/>
          <a:ext cx="1270" cy="1467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11899</xdr:rowOff>
    </xdr:from>
    <xdr:ext cx="534377" cy="259045"/>
    <xdr:sp macro="" textlink="">
      <xdr:nvSpPr>
        <xdr:cNvPr id="224" name="扶助費最小値テキスト"/>
        <xdr:cNvSpPr txBox="1"/>
      </xdr:nvSpPr>
      <xdr:spPr>
        <a:xfrm>
          <a:off x="4686300" y="1698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8072</xdr:rowOff>
    </xdr:from>
    <xdr:to>
      <xdr:col>24</xdr:col>
      <xdr:colOff>152400</xdr:colOff>
      <xdr:row>99</xdr:row>
      <xdr:rowOff>8072</xdr:rowOff>
    </xdr:to>
    <xdr:cxnSp macro="">
      <xdr:nvCxnSpPr>
        <xdr:cNvPr id="225" name="直線コネクタ 224"/>
        <xdr:cNvCxnSpPr/>
      </xdr:nvCxnSpPr>
      <xdr:spPr>
        <a:xfrm>
          <a:off x="4546600" y="16981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29849</xdr:rowOff>
    </xdr:from>
    <xdr:ext cx="599010" cy="259045"/>
    <xdr:sp macro="" textlink="">
      <xdr:nvSpPr>
        <xdr:cNvPr id="226" name="扶助費最大値テキスト"/>
        <xdr:cNvSpPr txBox="1"/>
      </xdr:nvSpPr>
      <xdr:spPr>
        <a:xfrm>
          <a:off x="4686300" y="15288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83172</xdr:rowOff>
    </xdr:from>
    <xdr:to>
      <xdr:col>24</xdr:col>
      <xdr:colOff>152400</xdr:colOff>
      <xdr:row>90</xdr:row>
      <xdr:rowOff>83172</xdr:rowOff>
    </xdr:to>
    <xdr:cxnSp macro="">
      <xdr:nvCxnSpPr>
        <xdr:cNvPr id="227" name="直線コネクタ 226"/>
        <xdr:cNvCxnSpPr/>
      </xdr:nvCxnSpPr>
      <xdr:spPr>
        <a:xfrm>
          <a:off x="4546600" y="15513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147298</xdr:rowOff>
    </xdr:from>
    <xdr:to>
      <xdr:col>24</xdr:col>
      <xdr:colOff>63500</xdr:colOff>
      <xdr:row>97</xdr:row>
      <xdr:rowOff>142287</xdr:rowOff>
    </xdr:to>
    <xdr:cxnSp macro="">
      <xdr:nvCxnSpPr>
        <xdr:cNvPr id="228" name="直線コネクタ 227"/>
        <xdr:cNvCxnSpPr/>
      </xdr:nvCxnSpPr>
      <xdr:spPr>
        <a:xfrm flipV="1">
          <a:off x="3797300" y="16606498"/>
          <a:ext cx="838200" cy="166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38789</xdr:rowOff>
    </xdr:from>
    <xdr:ext cx="599010" cy="259045"/>
    <xdr:sp macro="" textlink="">
      <xdr:nvSpPr>
        <xdr:cNvPr id="229" name="扶助費平均値テキスト"/>
        <xdr:cNvSpPr txBox="1"/>
      </xdr:nvSpPr>
      <xdr:spPr>
        <a:xfrm>
          <a:off x="4686300" y="163265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15912</xdr:rowOff>
    </xdr:from>
    <xdr:to>
      <xdr:col>24</xdr:col>
      <xdr:colOff>114300</xdr:colOff>
      <xdr:row>96</xdr:row>
      <xdr:rowOff>117512</xdr:rowOff>
    </xdr:to>
    <xdr:sp macro="" textlink="">
      <xdr:nvSpPr>
        <xdr:cNvPr id="230" name="フローチャート: 判断 229"/>
        <xdr:cNvSpPr/>
      </xdr:nvSpPr>
      <xdr:spPr>
        <a:xfrm>
          <a:off x="4584700" y="16475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142287</xdr:rowOff>
    </xdr:from>
    <xdr:to>
      <xdr:col>19</xdr:col>
      <xdr:colOff>177800</xdr:colOff>
      <xdr:row>98</xdr:row>
      <xdr:rowOff>28874</xdr:rowOff>
    </xdr:to>
    <xdr:cxnSp macro="">
      <xdr:nvCxnSpPr>
        <xdr:cNvPr id="231" name="直線コネクタ 230"/>
        <xdr:cNvCxnSpPr/>
      </xdr:nvCxnSpPr>
      <xdr:spPr>
        <a:xfrm flipV="1">
          <a:off x="2908300" y="16772937"/>
          <a:ext cx="889000" cy="58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89202</xdr:rowOff>
    </xdr:from>
    <xdr:to>
      <xdr:col>20</xdr:col>
      <xdr:colOff>38100</xdr:colOff>
      <xdr:row>97</xdr:row>
      <xdr:rowOff>19352</xdr:rowOff>
    </xdr:to>
    <xdr:sp macro="" textlink="">
      <xdr:nvSpPr>
        <xdr:cNvPr id="232" name="フローチャート: 判断 231"/>
        <xdr:cNvSpPr/>
      </xdr:nvSpPr>
      <xdr:spPr>
        <a:xfrm>
          <a:off x="3746500" y="16548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35879</xdr:rowOff>
    </xdr:from>
    <xdr:ext cx="599010" cy="259045"/>
    <xdr:sp macro="" textlink="">
      <xdr:nvSpPr>
        <xdr:cNvPr id="233" name="テキスト ボックス 232"/>
        <xdr:cNvSpPr txBox="1"/>
      </xdr:nvSpPr>
      <xdr:spPr>
        <a:xfrm>
          <a:off x="3497795" y="16323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89857</xdr:rowOff>
    </xdr:from>
    <xdr:to>
      <xdr:col>15</xdr:col>
      <xdr:colOff>50800</xdr:colOff>
      <xdr:row>98</xdr:row>
      <xdr:rowOff>28874</xdr:rowOff>
    </xdr:to>
    <xdr:cxnSp macro="">
      <xdr:nvCxnSpPr>
        <xdr:cNvPr id="234" name="直線コネクタ 233"/>
        <xdr:cNvCxnSpPr/>
      </xdr:nvCxnSpPr>
      <xdr:spPr>
        <a:xfrm>
          <a:off x="2019300" y="16720507"/>
          <a:ext cx="889000" cy="110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2059</xdr:rowOff>
    </xdr:from>
    <xdr:to>
      <xdr:col>15</xdr:col>
      <xdr:colOff>101600</xdr:colOff>
      <xdr:row>97</xdr:row>
      <xdr:rowOff>103659</xdr:rowOff>
    </xdr:to>
    <xdr:sp macro="" textlink="">
      <xdr:nvSpPr>
        <xdr:cNvPr id="235" name="フローチャート: 判断 234"/>
        <xdr:cNvSpPr/>
      </xdr:nvSpPr>
      <xdr:spPr>
        <a:xfrm>
          <a:off x="2857500" y="1663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120186</xdr:rowOff>
    </xdr:from>
    <xdr:ext cx="599010" cy="259045"/>
    <xdr:sp macro="" textlink="">
      <xdr:nvSpPr>
        <xdr:cNvPr id="236" name="テキスト ボックス 235"/>
        <xdr:cNvSpPr txBox="1"/>
      </xdr:nvSpPr>
      <xdr:spPr>
        <a:xfrm>
          <a:off x="2608795" y="16407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89857</xdr:rowOff>
    </xdr:from>
    <xdr:to>
      <xdr:col>10</xdr:col>
      <xdr:colOff>114300</xdr:colOff>
      <xdr:row>98</xdr:row>
      <xdr:rowOff>152493</xdr:rowOff>
    </xdr:to>
    <xdr:cxnSp macro="">
      <xdr:nvCxnSpPr>
        <xdr:cNvPr id="237" name="直線コネクタ 236"/>
        <xdr:cNvCxnSpPr/>
      </xdr:nvCxnSpPr>
      <xdr:spPr>
        <a:xfrm flipV="1">
          <a:off x="1130300" y="16720507"/>
          <a:ext cx="889000" cy="234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77415</xdr:rowOff>
    </xdr:from>
    <xdr:to>
      <xdr:col>10</xdr:col>
      <xdr:colOff>165100</xdr:colOff>
      <xdr:row>97</xdr:row>
      <xdr:rowOff>7565</xdr:rowOff>
    </xdr:to>
    <xdr:sp macro="" textlink="">
      <xdr:nvSpPr>
        <xdr:cNvPr id="238" name="フローチャート: 判断 237"/>
        <xdr:cNvSpPr/>
      </xdr:nvSpPr>
      <xdr:spPr>
        <a:xfrm>
          <a:off x="1968500" y="1653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24092</xdr:rowOff>
    </xdr:from>
    <xdr:ext cx="599010" cy="259045"/>
    <xdr:sp macro="" textlink="">
      <xdr:nvSpPr>
        <xdr:cNvPr id="239" name="テキスト ボックス 238"/>
        <xdr:cNvSpPr txBox="1"/>
      </xdr:nvSpPr>
      <xdr:spPr>
        <a:xfrm>
          <a:off x="1719795" y="16311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17760</xdr:rowOff>
    </xdr:from>
    <xdr:to>
      <xdr:col>6</xdr:col>
      <xdr:colOff>38100</xdr:colOff>
      <xdr:row>99</xdr:row>
      <xdr:rowOff>119360</xdr:rowOff>
    </xdr:to>
    <xdr:sp macro="" textlink="">
      <xdr:nvSpPr>
        <xdr:cNvPr id="240" name="フローチャート: 判断 239"/>
        <xdr:cNvSpPr/>
      </xdr:nvSpPr>
      <xdr:spPr>
        <a:xfrm>
          <a:off x="1079500" y="16991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110487</xdr:rowOff>
    </xdr:from>
    <xdr:ext cx="534377" cy="259045"/>
    <xdr:sp macro="" textlink="">
      <xdr:nvSpPr>
        <xdr:cNvPr id="241" name="テキスト ボックス 240"/>
        <xdr:cNvSpPr txBox="1"/>
      </xdr:nvSpPr>
      <xdr:spPr>
        <a:xfrm>
          <a:off x="863111" y="17084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96498</xdr:rowOff>
    </xdr:from>
    <xdr:to>
      <xdr:col>24</xdr:col>
      <xdr:colOff>114300</xdr:colOff>
      <xdr:row>97</xdr:row>
      <xdr:rowOff>26648</xdr:rowOff>
    </xdr:to>
    <xdr:sp macro="" textlink="">
      <xdr:nvSpPr>
        <xdr:cNvPr id="247" name="楕円 246"/>
        <xdr:cNvSpPr/>
      </xdr:nvSpPr>
      <xdr:spPr>
        <a:xfrm>
          <a:off x="4584700" y="16555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74925</xdr:rowOff>
    </xdr:from>
    <xdr:ext cx="599010" cy="259045"/>
    <xdr:sp macro="" textlink="">
      <xdr:nvSpPr>
        <xdr:cNvPr id="248" name="扶助費該当値テキスト"/>
        <xdr:cNvSpPr txBox="1"/>
      </xdr:nvSpPr>
      <xdr:spPr>
        <a:xfrm>
          <a:off x="4686300" y="16534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91487</xdr:rowOff>
    </xdr:from>
    <xdr:to>
      <xdr:col>20</xdr:col>
      <xdr:colOff>38100</xdr:colOff>
      <xdr:row>98</xdr:row>
      <xdr:rowOff>21637</xdr:rowOff>
    </xdr:to>
    <xdr:sp macro="" textlink="">
      <xdr:nvSpPr>
        <xdr:cNvPr id="249" name="楕円 248"/>
        <xdr:cNvSpPr/>
      </xdr:nvSpPr>
      <xdr:spPr>
        <a:xfrm>
          <a:off x="3746500" y="16722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12764</xdr:rowOff>
    </xdr:from>
    <xdr:ext cx="599010" cy="259045"/>
    <xdr:sp macro="" textlink="">
      <xdr:nvSpPr>
        <xdr:cNvPr id="250" name="テキスト ボックス 249"/>
        <xdr:cNvSpPr txBox="1"/>
      </xdr:nvSpPr>
      <xdr:spPr>
        <a:xfrm>
          <a:off x="3497795" y="168148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149524</xdr:rowOff>
    </xdr:from>
    <xdr:to>
      <xdr:col>15</xdr:col>
      <xdr:colOff>101600</xdr:colOff>
      <xdr:row>98</xdr:row>
      <xdr:rowOff>79674</xdr:rowOff>
    </xdr:to>
    <xdr:sp macro="" textlink="">
      <xdr:nvSpPr>
        <xdr:cNvPr id="251" name="楕円 250"/>
        <xdr:cNvSpPr/>
      </xdr:nvSpPr>
      <xdr:spPr>
        <a:xfrm>
          <a:off x="2857500" y="16780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70801</xdr:rowOff>
    </xdr:from>
    <xdr:ext cx="599010" cy="259045"/>
    <xdr:sp macro="" textlink="">
      <xdr:nvSpPr>
        <xdr:cNvPr id="252" name="テキスト ボックス 251"/>
        <xdr:cNvSpPr txBox="1"/>
      </xdr:nvSpPr>
      <xdr:spPr>
        <a:xfrm>
          <a:off x="2608795" y="16872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39057</xdr:rowOff>
    </xdr:from>
    <xdr:to>
      <xdr:col>10</xdr:col>
      <xdr:colOff>165100</xdr:colOff>
      <xdr:row>97</xdr:row>
      <xdr:rowOff>140657</xdr:rowOff>
    </xdr:to>
    <xdr:sp macro="" textlink="">
      <xdr:nvSpPr>
        <xdr:cNvPr id="253" name="楕円 252"/>
        <xdr:cNvSpPr/>
      </xdr:nvSpPr>
      <xdr:spPr>
        <a:xfrm>
          <a:off x="1968500" y="16669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131784</xdr:rowOff>
    </xdr:from>
    <xdr:ext cx="599010" cy="259045"/>
    <xdr:sp macro="" textlink="">
      <xdr:nvSpPr>
        <xdr:cNvPr id="254" name="テキスト ボックス 253"/>
        <xdr:cNvSpPr txBox="1"/>
      </xdr:nvSpPr>
      <xdr:spPr>
        <a:xfrm>
          <a:off x="1719795" y="16762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101693</xdr:rowOff>
    </xdr:from>
    <xdr:to>
      <xdr:col>6</xdr:col>
      <xdr:colOff>38100</xdr:colOff>
      <xdr:row>99</xdr:row>
      <xdr:rowOff>31843</xdr:rowOff>
    </xdr:to>
    <xdr:sp macro="" textlink="">
      <xdr:nvSpPr>
        <xdr:cNvPr id="255" name="楕円 254"/>
        <xdr:cNvSpPr/>
      </xdr:nvSpPr>
      <xdr:spPr>
        <a:xfrm>
          <a:off x="1079500" y="1690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48370</xdr:rowOff>
    </xdr:from>
    <xdr:ext cx="534377" cy="259045"/>
    <xdr:sp macro="" textlink="">
      <xdr:nvSpPr>
        <xdr:cNvPr id="256" name="テキスト ボックス 255"/>
        <xdr:cNvSpPr txBox="1"/>
      </xdr:nvSpPr>
      <xdr:spPr>
        <a:xfrm>
          <a:off x="863111" y="16679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7" name="直線コネクタ 266"/>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8" name="テキスト ボックス 267"/>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69" name="直線コネクタ 268"/>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0" name="テキスト ボックス 269"/>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1" name="直線コネクタ 270"/>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2" name="テキスト ボックス 271"/>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3" name="直線コネクタ 272"/>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4" name="テキスト ボックス 273"/>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5" name="直線コネクタ 274"/>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6" name="テキスト ボックス 275"/>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7" name="直線コネクタ 276"/>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78" name="テキスト ボックス 277"/>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0" name="テキスト ボックス 279"/>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109514</xdr:rowOff>
    </xdr:from>
    <xdr:to>
      <xdr:col>54</xdr:col>
      <xdr:colOff>189865</xdr:colOff>
      <xdr:row>38</xdr:row>
      <xdr:rowOff>58329</xdr:rowOff>
    </xdr:to>
    <xdr:cxnSp macro="">
      <xdr:nvCxnSpPr>
        <xdr:cNvPr id="282" name="直線コネクタ 281"/>
        <xdr:cNvCxnSpPr/>
      </xdr:nvCxnSpPr>
      <xdr:spPr>
        <a:xfrm flipV="1">
          <a:off x="10475595" y="5253014"/>
          <a:ext cx="1270" cy="1320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62156</xdr:rowOff>
    </xdr:from>
    <xdr:ext cx="534377" cy="259045"/>
    <xdr:sp macro="" textlink="">
      <xdr:nvSpPr>
        <xdr:cNvPr id="283" name="補助費等最小値テキスト"/>
        <xdr:cNvSpPr txBox="1"/>
      </xdr:nvSpPr>
      <xdr:spPr>
        <a:xfrm>
          <a:off x="10528300" y="6577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58329</xdr:rowOff>
    </xdr:from>
    <xdr:to>
      <xdr:col>55</xdr:col>
      <xdr:colOff>88900</xdr:colOff>
      <xdr:row>38</xdr:row>
      <xdr:rowOff>58329</xdr:rowOff>
    </xdr:to>
    <xdr:cxnSp macro="">
      <xdr:nvCxnSpPr>
        <xdr:cNvPr id="284" name="直線コネクタ 283"/>
        <xdr:cNvCxnSpPr/>
      </xdr:nvCxnSpPr>
      <xdr:spPr>
        <a:xfrm>
          <a:off x="10388600" y="657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56191</xdr:rowOff>
    </xdr:from>
    <xdr:ext cx="599010" cy="259045"/>
    <xdr:sp macro="" textlink="">
      <xdr:nvSpPr>
        <xdr:cNvPr id="285" name="補助費等最大値テキスト"/>
        <xdr:cNvSpPr txBox="1"/>
      </xdr:nvSpPr>
      <xdr:spPr>
        <a:xfrm>
          <a:off x="10528300" y="5028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109514</xdr:rowOff>
    </xdr:from>
    <xdr:to>
      <xdr:col>55</xdr:col>
      <xdr:colOff>88900</xdr:colOff>
      <xdr:row>30</xdr:row>
      <xdr:rowOff>109514</xdr:rowOff>
    </xdr:to>
    <xdr:cxnSp macro="">
      <xdr:nvCxnSpPr>
        <xdr:cNvPr id="286" name="直線コネクタ 285"/>
        <xdr:cNvCxnSpPr/>
      </xdr:nvCxnSpPr>
      <xdr:spPr>
        <a:xfrm>
          <a:off x="10388600" y="5253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144740</xdr:rowOff>
    </xdr:from>
    <xdr:to>
      <xdr:col>55</xdr:col>
      <xdr:colOff>0</xdr:colOff>
      <xdr:row>37</xdr:row>
      <xdr:rowOff>1027</xdr:rowOff>
    </xdr:to>
    <xdr:cxnSp macro="">
      <xdr:nvCxnSpPr>
        <xdr:cNvPr id="287" name="直線コネクタ 286"/>
        <xdr:cNvCxnSpPr/>
      </xdr:nvCxnSpPr>
      <xdr:spPr>
        <a:xfrm flipV="1">
          <a:off x="9639300" y="6316940"/>
          <a:ext cx="838200" cy="27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82875</xdr:rowOff>
    </xdr:from>
    <xdr:ext cx="534377" cy="259045"/>
    <xdr:sp macro="" textlink="">
      <xdr:nvSpPr>
        <xdr:cNvPr id="288" name="補助費等平均値テキスト"/>
        <xdr:cNvSpPr txBox="1"/>
      </xdr:nvSpPr>
      <xdr:spPr>
        <a:xfrm>
          <a:off x="10528300" y="60836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59998</xdr:rowOff>
    </xdr:from>
    <xdr:to>
      <xdr:col>55</xdr:col>
      <xdr:colOff>50800</xdr:colOff>
      <xdr:row>36</xdr:row>
      <xdr:rowOff>161598</xdr:rowOff>
    </xdr:to>
    <xdr:sp macro="" textlink="">
      <xdr:nvSpPr>
        <xdr:cNvPr id="289" name="フローチャート: 判断 288"/>
        <xdr:cNvSpPr/>
      </xdr:nvSpPr>
      <xdr:spPr>
        <a:xfrm>
          <a:off x="10426700" y="6232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134943</xdr:rowOff>
    </xdr:from>
    <xdr:to>
      <xdr:col>50</xdr:col>
      <xdr:colOff>114300</xdr:colOff>
      <xdr:row>37</xdr:row>
      <xdr:rowOff>1027</xdr:rowOff>
    </xdr:to>
    <xdr:cxnSp macro="">
      <xdr:nvCxnSpPr>
        <xdr:cNvPr id="290" name="直線コネクタ 289"/>
        <xdr:cNvCxnSpPr/>
      </xdr:nvCxnSpPr>
      <xdr:spPr>
        <a:xfrm>
          <a:off x="8750300" y="6307143"/>
          <a:ext cx="889000" cy="37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53260</xdr:rowOff>
    </xdr:from>
    <xdr:to>
      <xdr:col>50</xdr:col>
      <xdr:colOff>165100</xdr:colOff>
      <xdr:row>36</xdr:row>
      <xdr:rowOff>154860</xdr:rowOff>
    </xdr:to>
    <xdr:sp macro="" textlink="">
      <xdr:nvSpPr>
        <xdr:cNvPr id="291" name="フローチャート: 判断 290"/>
        <xdr:cNvSpPr/>
      </xdr:nvSpPr>
      <xdr:spPr>
        <a:xfrm>
          <a:off x="9588500" y="622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171387</xdr:rowOff>
    </xdr:from>
    <xdr:ext cx="534377" cy="259045"/>
    <xdr:sp macro="" textlink="">
      <xdr:nvSpPr>
        <xdr:cNvPr id="292" name="テキスト ボックス 291"/>
        <xdr:cNvSpPr txBox="1"/>
      </xdr:nvSpPr>
      <xdr:spPr>
        <a:xfrm>
          <a:off x="9372111" y="6000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134943</xdr:rowOff>
    </xdr:from>
    <xdr:to>
      <xdr:col>45</xdr:col>
      <xdr:colOff>177800</xdr:colOff>
      <xdr:row>36</xdr:row>
      <xdr:rowOff>168961</xdr:rowOff>
    </xdr:to>
    <xdr:cxnSp macro="">
      <xdr:nvCxnSpPr>
        <xdr:cNvPr id="293" name="直線コネクタ 292"/>
        <xdr:cNvCxnSpPr/>
      </xdr:nvCxnSpPr>
      <xdr:spPr>
        <a:xfrm flipV="1">
          <a:off x="7861300" y="6307143"/>
          <a:ext cx="889000" cy="34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35614</xdr:rowOff>
    </xdr:from>
    <xdr:to>
      <xdr:col>46</xdr:col>
      <xdr:colOff>38100</xdr:colOff>
      <xdr:row>36</xdr:row>
      <xdr:rowOff>137214</xdr:rowOff>
    </xdr:to>
    <xdr:sp macro="" textlink="">
      <xdr:nvSpPr>
        <xdr:cNvPr id="294" name="フローチャート: 判断 293"/>
        <xdr:cNvSpPr/>
      </xdr:nvSpPr>
      <xdr:spPr>
        <a:xfrm>
          <a:off x="8699500" y="620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153741</xdr:rowOff>
    </xdr:from>
    <xdr:ext cx="534377" cy="259045"/>
    <xdr:sp macro="" textlink="">
      <xdr:nvSpPr>
        <xdr:cNvPr id="295" name="テキスト ボックス 294"/>
        <xdr:cNvSpPr txBox="1"/>
      </xdr:nvSpPr>
      <xdr:spPr>
        <a:xfrm>
          <a:off x="8483111" y="5983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56838</xdr:rowOff>
    </xdr:from>
    <xdr:to>
      <xdr:col>41</xdr:col>
      <xdr:colOff>50800</xdr:colOff>
      <xdr:row>36</xdr:row>
      <xdr:rowOff>168961</xdr:rowOff>
    </xdr:to>
    <xdr:cxnSp macro="">
      <xdr:nvCxnSpPr>
        <xdr:cNvPr id="296" name="直線コネクタ 295"/>
        <xdr:cNvCxnSpPr/>
      </xdr:nvCxnSpPr>
      <xdr:spPr>
        <a:xfrm>
          <a:off x="6972300" y="5200338"/>
          <a:ext cx="889000" cy="1140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73714</xdr:rowOff>
    </xdr:from>
    <xdr:to>
      <xdr:col>41</xdr:col>
      <xdr:colOff>101600</xdr:colOff>
      <xdr:row>37</xdr:row>
      <xdr:rowOff>3864</xdr:rowOff>
    </xdr:to>
    <xdr:sp macro="" textlink="">
      <xdr:nvSpPr>
        <xdr:cNvPr id="297" name="フローチャート: 判断 296"/>
        <xdr:cNvSpPr/>
      </xdr:nvSpPr>
      <xdr:spPr>
        <a:xfrm>
          <a:off x="78105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20391</xdr:rowOff>
    </xdr:from>
    <xdr:ext cx="534377" cy="259045"/>
    <xdr:sp macro="" textlink="">
      <xdr:nvSpPr>
        <xdr:cNvPr id="298" name="テキスト ボックス 297"/>
        <xdr:cNvSpPr txBox="1"/>
      </xdr:nvSpPr>
      <xdr:spPr>
        <a:xfrm>
          <a:off x="7594111" y="6021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123538</xdr:rowOff>
    </xdr:from>
    <xdr:to>
      <xdr:col>36</xdr:col>
      <xdr:colOff>165100</xdr:colOff>
      <xdr:row>30</xdr:row>
      <xdr:rowOff>53688</xdr:rowOff>
    </xdr:to>
    <xdr:sp macro="" textlink="">
      <xdr:nvSpPr>
        <xdr:cNvPr id="299" name="フローチャート: 判断 298"/>
        <xdr:cNvSpPr/>
      </xdr:nvSpPr>
      <xdr:spPr>
        <a:xfrm>
          <a:off x="6921500" y="509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70215</xdr:rowOff>
    </xdr:from>
    <xdr:ext cx="599010" cy="259045"/>
    <xdr:sp macro="" textlink="">
      <xdr:nvSpPr>
        <xdr:cNvPr id="300" name="テキスト ボックス 299"/>
        <xdr:cNvSpPr txBox="1"/>
      </xdr:nvSpPr>
      <xdr:spPr>
        <a:xfrm>
          <a:off x="6672795" y="4870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93940</xdr:rowOff>
    </xdr:from>
    <xdr:to>
      <xdr:col>55</xdr:col>
      <xdr:colOff>50800</xdr:colOff>
      <xdr:row>37</xdr:row>
      <xdr:rowOff>24090</xdr:rowOff>
    </xdr:to>
    <xdr:sp macro="" textlink="">
      <xdr:nvSpPr>
        <xdr:cNvPr id="306" name="楕円 305"/>
        <xdr:cNvSpPr/>
      </xdr:nvSpPr>
      <xdr:spPr>
        <a:xfrm>
          <a:off x="10426700" y="6266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72367</xdr:rowOff>
    </xdr:from>
    <xdr:ext cx="534377" cy="259045"/>
    <xdr:sp macro="" textlink="">
      <xdr:nvSpPr>
        <xdr:cNvPr id="307" name="補助費等該当値テキスト"/>
        <xdr:cNvSpPr txBox="1"/>
      </xdr:nvSpPr>
      <xdr:spPr>
        <a:xfrm>
          <a:off x="10528300" y="6244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121677</xdr:rowOff>
    </xdr:from>
    <xdr:to>
      <xdr:col>50</xdr:col>
      <xdr:colOff>165100</xdr:colOff>
      <xdr:row>37</xdr:row>
      <xdr:rowOff>51827</xdr:rowOff>
    </xdr:to>
    <xdr:sp macro="" textlink="">
      <xdr:nvSpPr>
        <xdr:cNvPr id="308" name="楕円 307"/>
        <xdr:cNvSpPr/>
      </xdr:nvSpPr>
      <xdr:spPr>
        <a:xfrm>
          <a:off x="9588500" y="6293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42954</xdr:rowOff>
    </xdr:from>
    <xdr:ext cx="534377" cy="259045"/>
    <xdr:sp macro="" textlink="">
      <xdr:nvSpPr>
        <xdr:cNvPr id="309" name="テキスト ボックス 308"/>
        <xdr:cNvSpPr txBox="1"/>
      </xdr:nvSpPr>
      <xdr:spPr>
        <a:xfrm>
          <a:off x="9372111" y="6386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84143</xdr:rowOff>
    </xdr:from>
    <xdr:to>
      <xdr:col>46</xdr:col>
      <xdr:colOff>38100</xdr:colOff>
      <xdr:row>37</xdr:row>
      <xdr:rowOff>14293</xdr:rowOff>
    </xdr:to>
    <xdr:sp macro="" textlink="">
      <xdr:nvSpPr>
        <xdr:cNvPr id="310" name="楕円 309"/>
        <xdr:cNvSpPr/>
      </xdr:nvSpPr>
      <xdr:spPr>
        <a:xfrm>
          <a:off x="8699500" y="6256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5420</xdr:rowOff>
    </xdr:from>
    <xdr:ext cx="534377" cy="259045"/>
    <xdr:sp macro="" textlink="">
      <xdr:nvSpPr>
        <xdr:cNvPr id="311" name="テキスト ボックス 310"/>
        <xdr:cNvSpPr txBox="1"/>
      </xdr:nvSpPr>
      <xdr:spPr>
        <a:xfrm>
          <a:off x="8483111" y="6349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118161</xdr:rowOff>
    </xdr:from>
    <xdr:to>
      <xdr:col>41</xdr:col>
      <xdr:colOff>101600</xdr:colOff>
      <xdr:row>37</xdr:row>
      <xdr:rowOff>48311</xdr:rowOff>
    </xdr:to>
    <xdr:sp macro="" textlink="">
      <xdr:nvSpPr>
        <xdr:cNvPr id="312" name="楕円 311"/>
        <xdr:cNvSpPr/>
      </xdr:nvSpPr>
      <xdr:spPr>
        <a:xfrm>
          <a:off x="7810500" y="629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39438</xdr:rowOff>
    </xdr:from>
    <xdr:ext cx="534377" cy="259045"/>
    <xdr:sp macro="" textlink="">
      <xdr:nvSpPr>
        <xdr:cNvPr id="313" name="テキスト ボックス 312"/>
        <xdr:cNvSpPr txBox="1"/>
      </xdr:nvSpPr>
      <xdr:spPr>
        <a:xfrm>
          <a:off x="7594111" y="6383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6038</xdr:rowOff>
    </xdr:from>
    <xdr:to>
      <xdr:col>36</xdr:col>
      <xdr:colOff>165100</xdr:colOff>
      <xdr:row>30</xdr:row>
      <xdr:rowOff>107638</xdr:rowOff>
    </xdr:to>
    <xdr:sp macro="" textlink="">
      <xdr:nvSpPr>
        <xdr:cNvPr id="314" name="楕円 313"/>
        <xdr:cNvSpPr/>
      </xdr:nvSpPr>
      <xdr:spPr>
        <a:xfrm>
          <a:off x="6921500" y="5149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98765</xdr:rowOff>
    </xdr:from>
    <xdr:ext cx="599010" cy="259045"/>
    <xdr:sp macro="" textlink="">
      <xdr:nvSpPr>
        <xdr:cNvPr id="315" name="テキスト ボックス 314"/>
        <xdr:cNvSpPr txBox="1"/>
      </xdr:nvSpPr>
      <xdr:spPr>
        <a:xfrm>
          <a:off x="6672795" y="5242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6" name="直線コネクタ 325"/>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7" name="テキスト ボックス 326"/>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8" name="直線コネクタ 327"/>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9" name="テキスト ボックス 328"/>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0" name="直線コネクタ 329"/>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1" name="テキスト ボックス 330"/>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2" name="直線コネクタ 331"/>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3" name="テキスト ボックス 332"/>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4" name="直線コネクタ 333"/>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5" name="テキスト ボックス 334"/>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6" name="直線コネクタ 335"/>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7" name="テキスト ボックス 336"/>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50949</xdr:rowOff>
    </xdr:from>
    <xdr:to>
      <xdr:col>54</xdr:col>
      <xdr:colOff>189865</xdr:colOff>
      <xdr:row>58</xdr:row>
      <xdr:rowOff>100468</xdr:rowOff>
    </xdr:to>
    <xdr:cxnSp macro="">
      <xdr:nvCxnSpPr>
        <xdr:cNvPr id="341" name="直線コネクタ 340"/>
        <xdr:cNvCxnSpPr/>
      </xdr:nvCxnSpPr>
      <xdr:spPr>
        <a:xfrm flipV="1">
          <a:off x="10475595" y="8794899"/>
          <a:ext cx="1270" cy="1249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104295</xdr:rowOff>
    </xdr:from>
    <xdr:ext cx="534377" cy="259045"/>
    <xdr:sp macro="" textlink="">
      <xdr:nvSpPr>
        <xdr:cNvPr id="342" name="普通建設事業費最小値テキスト"/>
        <xdr:cNvSpPr txBox="1"/>
      </xdr:nvSpPr>
      <xdr:spPr>
        <a:xfrm>
          <a:off x="10528300" y="10048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100468</xdr:rowOff>
    </xdr:from>
    <xdr:to>
      <xdr:col>55</xdr:col>
      <xdr:colOff>88900</xdr:colOff>
      <xdr:row>58</xdr:row>
      <xdr:rowOff>100468</xdr:rowOff>
    </xdr:to>
    <xdr:cxnSp macro="">
      <xdr:nvCxnSpPr>
        <xdr:cNvPr id="343" name="直線コネクタ 342"/>
        <xdr:cNvCxnSpPr/>
      </xdr:nvCxnSpPr>
      <xdr:spPr>
        <a:xfrm>
          <a:off x="10388600" y="1004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169076</xdr:rowOff>
    </xdr:from>
    <xdr:ext cx="599010" cy="259045"/>
    <xdr:sp macro="" textlink="">
      <xdr:nvSpPr>
        <xdr:cNvPr id="344" name="普通建設事業費最大値テキスト"/>
        <xdr:cNvSpPr txBox="1"/>
      </xdr:nvSpPr>
      <xdr:spPr>
        <a:xfrm>
          <a:off x="10528300" y="8570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50949</xdr:rowOff>
    </xdr:from>
    <xdr:to>
      <xdr:col>55</xdr:col>
      <xdr:colOff>88900</xdr:colOff>
      <xdr:row>51</xdr:row>
      <xdr:rowOff>50949</xdr:rowOff>
    </xdr:to>
    <xdr:cxnSp macro="">
      <xdr:nvCxnSpPr>
        <xdr:cNvPr id="345" name="直線コネクタ 344"/>
        <xdr:cNvCxnSpPr/>
      </xdr:nvCxnSpPr>
      <xdr:spPr>
        <a:xfrm>
          <a:off x="10388600" y="8794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49425</xdr:rowOff>
    </xdr:from>
    <xdr:to>
      <xdr:col>55</xdr:col>
      <xdr:colOff>0</xdr:colOff>
      <xdr:row>55</xdr:row>
      <xdr:rowOff>149083</xdr:rowOff>
    </xdr:to>
    <xdr:cxnSp macro="">
      <xdr:nvCxnSpPr>
        <xdr:cNvPr id="346" name="直線コネクタ 345"/>
        <xdr:cNvCxnSpPr/>
      </xdr:nvCxnSpPr>
      <xdr:spPr>
        <a:xfrm flipV="1">
          <a:off x="9639300" y="9479175"/>
          <a:ext cx="838200" cy="99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170425</xdr:rowOff>
    </xdr:from>
    <xdr:ext cx="534377" cy="259045"/>
    <xdr:sp macro="" textlink="">
      <xdr:nvSpPr>
        <xdr:cNvPr id="347" name="普通建設事業費平均値テキスト"/>
        <xdr:cNvSpPr txBox="1"/>
      </xdr:nvSpPr>
      <xdr:spPr>
        <a:xfrm>
          <a:off x="10528300" y="96001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20548</xdr:rowOff>
    </xdr:from>
    <xdr:to>
      <xdr:col>55</xdr:col>
      <xdr:colOff>50800</xdr:colOff>
      <xdr:row>56</xdr:row>
      <xdr:rowOff>122148</xdr:rowOff>
    </xdr:to>
    <xdr:sp macro="" textlink="">
      <xdr:nvSpPr>
        <xdr:cNvPr id="348" name="フローチャート: 判断 347"/>
        <xdr:cNvSpPr/>
      </xdr:nvSpPr>
      <xdr:spPr>
        <a:xfrm>
          <a:off x="10426700" y="9621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149083</xdr:rowOff>
    </xdr:from>
    <xdr:to>
      <xdr:col>50</xdr:col>
      <xdr:colOff>114300</xdr:colOff>
      <xdr:row>57</xdr:row>
      <xdr:rowOff>111865</xdr:rowOff>
    </xdr:to>
    <xdr:cxnSp macro="">
      <xdr:nvCxnSpPr>
        <xdr:cNvPr id="349" name="直線コネクタ 348"/>
        <xdr:cNvCxnSpPr/>
      </xdr:nvCxnSpPr>
      <xdr:spPr>
        <a:xfrm flipV="1">
          <a:off x="8750300" y="9578833"/>
          <a:ext cx="889000" cy="305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77089</xdr:rowOff>
    </xdr:from>
    <xdr:to>
      <xdr:col>50</xdr:col>
      <xdr:colOff>165100</xdr:colOff>
      <xdr:row>57</xdr:row>
      <xdr:rowOff>7239</xdr:rowOff>
    </xdr:to>
    <xdr:sp macro="" textlink="">
      <xdr:nvSpPr>
        <xdr:cNvPr id="350" name="フローチャート: 判断 349"/>
        <xdr:cNvSpPr/>
      </xdr:nvSpPr>
      <xdr:spPr>
        <a:xfrm>
          <a:off x="9588500" y="9678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169816</xdr:rowOff>
    </xdr:from>
    <xdr:ext cx="534377" cy="259045"/>
    <xdr:sp macro="" textlink="">
      <xdr:nvSpPr>
        <xdr:cNvPr id="351" name="テキスト ボックス 350"/>
        <xdr:cNvSpPr txBox="1"/>
      </xdr:nvSpPr>
      <xdr:spPr>
        <a:xfrm>
          <a:off x="9372111" y="9771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128684</xdr:rowOff>
    </xdr:from>
    <xdr:to>
      <xdr:col>45</xdr:col>
      <xdr:colOff>177800</xdr:colOff>
      <xdr:row>57</xdr:row>
      <xdr:rowOff>111865</xdr:rowOff>
    </xdr:to>
    <xdr:cxnSp macro="">
      <xdr:nvCxnSpPr>
        <xdr:cNvPr id="352" name="直線コネクタ 351"/>
        <xdr:cNvCxnSpPr/>
      </xdr:nvCxnSpPr>
      <xdr:spPr>
        <a:xfrm>
          <a:off x="7861300" y="9558434"/>
          <a:ext cx="889000" cy="326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106089</xdr:rowOff>
    </xdr:from>
    <xdr:to>
      <xdr:col>46</xdr:col>
      <xdr:colOff>38100</xdr:colOff>
      <xdr:row>57</xdr:row>
      <xdr:rowOff>36239</xdr:rowOff>
    </xdr:to>
    <xdr:sp macro="" textlink="">
      <xdr:nvSpPr>
        <xdr:cNvPr id="353" name="フローチャート: 判断 352"/>
        <xdr:cNvSpPr/>
      </xdr:nvSpPr>
      <xdr:spPr>
        <a:xfrm>
          <a:off x="8699500" y="9707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52766</xdr:rowOff>
    </xdr:from>
    <xdr:ext cx="534377" cy="259045"/>
    <xdr:sp macro="" textlink="">
      <xdr:nvSpPr>
        <xdr:cNvPr id="354" name="テキスト ボックス 353"/>
        <xdr:cNvSpPr txBox="1"/>
      </xdr:nvSpPr>
      <xdr:spPr>
        <a:xfrm>
          <a:off x="8483111" y="9482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142694</xdr:rowOff>
    </xdr:from>
    <xdr:to>
      <xdr:col>41</xdr:col>
      <xdr:colOff>50800</xdr:colOff>
      <xdr:row>55</xdr:row>
      <xdr:rowOff>128684</xdr:rowOff>
    </xdr:to>
    <xdr:cxnSp macro="">
      <xdr:nvCxnSpPr>
        <xdr:cNvPr id="355" name="直線コネクタ 354"/>
        <xdr:cNvCxnSpPr/>
      </xdr:nvCxnSpPr>
      <xdr:spPr>
        <a:xfrm>
          <a:off x="6972300" y="9400994"/>
          <a:ext cx="889000" cy="157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83947</xdr:rowOff>
    </xdr:from>
    <xdr:to>
      <xdr:col>41</xdr:col>
      <xdr:colOff>101600</xdr:colOff>
      <xdr:row>57</xdr:row>
      <xdr:rowOff>14097</xdr:rowOff>
    </xdr:to>
    <xdr:sp macro="" textlink="">
      <xdr:nvSpPr>
        <xdr:cNvPr id="356" name="フローチャート: 判断 355"/>
        <xdr:cNvSpPr/>
      </xdr:nvSpPr>
      <xdr:spPr>
        <a:xfrm>
          <a:off x="7810500" y="9685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5224</xdr:rowOff>
    </xdr:from>
    <xdr:ext cx="534377" cy="259045"/>
    <xdr:sp macro="" textlink="">
      <xdr:nvSpPr>
        <xdr:cNvPr id="357" name="テキスト ボックス 356"/>
        <xdr:cNvSpPr txBox="1"/>
      </xdr:nvSpPr>
      <xdr:spPr>
        <a:xfrm>
          <a:off x="7594111" y="9777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119750</xdr:rowOff>
    </xdr:from>
    <xdr:to>
      <xdr:col>36</xdr:col>
      <xdr:colOff>165100</xdr:colOff>
      <xdr:row>56</xdr:row>
      <xdr:rowOff>49900</xdr:rowOff>
    </xdr:to>
    <xdr:sp macro="" textlink="">
      <xdr:nvSpPr>
        <xdr:cNvPr id="358" name="フローチャート: 判断 357"/>
        <xdr:cNvSpPr/>
      </xdr:nvSpPr>
      <xdr:spPr>
        <a:xfrm>
          <a:off x="6921500" y="954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41027</xdr:rowOff>
    </xdr:from>
    <xdr:ext cx="534377" cy="259045"/>
    <xdr:sp macro="" textlink="">
      <xdr:nvSpPr>
        <xdr:cNvPr id="359" name="テキスト ボックス 358"/>
        <xdr:cNvSpPr txBox="1"/>
      </xdr:nvSpPr>
      <xdr:spPr>
        <a:xfrm>
          <a:off x="6705111" y="9642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170075</xdr:rowOff>
    </xdr:from>
    <xdr:to>
      <xdr:col>55</xdr:col>
      <xdr:colOff>50800</xdr:colOff>
      <xdr:row>55</xdr:row>
      <xdr:rowOff>100225</xdr:rowOff>
    </xdr:to>
    <xdr:sp macro="" textlink="">
      <xdr:nvSpPr>
        <xdr:cNvPr id="365" name="楕円 364"/>
        <xdr:cNvSpPr/>
      </xdr:nvSpPr>
      <xdr:spPr>
        <a:xfrm>
          <a:off x="10426700" y="9428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21502</xdr:rowOff>
    </xdr:from>
    <xdr:ext cx="534377" cy="259045"/>
    <xdr:sp macro="" textlink="">
      <xdr:nvSpPr>
        <xdr:cNvPr id="366" name="普通建設事業費該当値テキスト"/>
        <xdr:cNvSpPr txBox="1"/>
      </xdr:nvSpPr>
      <xdr:spPr>
        <a:xfrm>
          <a:off x="10528300" y="9279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98283</xdr:rowOff>
    </xdr:from>
    <xdr:to>
      <xdr:col>50</xdr:col>
      <xdr:colOff>165100</xdr:colOff>
      <xdr:row>56</xdr:row>
      <xdr:rowOff>28433</xdr:rowOff>
    </xdr:to>
    <xdr:sp macro="" textlink="">
      <xdr:nvSpPr>
        <xdr:cNvPr id="367" name="楕円 366"/>
        <xdr:cNvSpPr/>
      </xdr:nvSpPr>
      <xdr:spPr>
        <a:xfrm>
          <a:off x="9588500" y="9528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44960</xdr:rowOff>
    </xdr:from>
    <xdr:ext cx="534377" cy="259045"/>
    <xdr:sp macro="" textlink="">
      <xdr:nvSpPr>
        <xdr:cNvPr id="368" name="テキスト ボックス 367"/>
        <xdr:cNvSpPr txBox="1"/>
      </xdr:nvSpPr>
      <xdr:spPr>
        <a:xfrm>
          <a:off x="9372111" y="9303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61065</xdr:rowOff>
    </xdr:from>
    <xdr:to>
      <xdr:col>46</xdr:col>
      <xdr:colOff>38100</xdr:colOff>
      <xdr:row>57</xdr:row>
      <xdr:rowOff>162665</xdr:rowOff>
    </xdr:to>
    <xdr:sp macro="" textlink="">
      <xdr:nvSpPr>
        <xdr:cNvPr id="369" name="楕円 368"/>
        <xdr:cNvSpPr/>
      </xdr:nvSpPr>
      <xdr:spPr>
        <a:xfrm>
          <a:off x="8699500" y="9833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153792</xdr:rowOff>
    </xdr:from>
    <xdr:ext cx="534377" cy="259045"/>
    <xdr:sp macro="" textlink="">
      <xdr:nvSpPr>
        <xdr:cNvPr id="370" name="テキスト ボックス 369"/>
        <xdr:cNvSpPr txBox="1"/>
      </xdr:nvSpPr>
      <xdr:spPr>
        <a:xfrm>
          <a:off x="8483111" y="9926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77884</xdr:rowOff>
    </xdr:from>
    <xdr:to>
      <xdr:col>41</xdr:col>
      <xdr:colOff>101600</xdr:colOff>
      <xdr:row>56</xdr:row>
      <xdr:rowOff>8034</xdr:rowOff>
    </xdr:to>
    <xdr:sp macro="" textlink="">
      <xdr:nvSpPr>
        <xdr:cNvPr id="371" name="楕円 370"/>
        <xdr:cNvSpPr/>
      </xdr:nvSpPr>
      <xdr:spPr>
        <a:xfrm>
          <a:off x="7810500" y="9507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24561</xdr:rowOff>
    </xdr:from>
    <xdr:ext cx="534377" cy="259045"/>
    <xdr:sp macro="" textlink="">
      <xdr:nvSpPr>
        <xdr:cNvPr id="372" name="テキスト ボックス 371"/>
        <xdr:cNvSpPr txBox="1"/>
      </xdr:nvSpPr>
      <xdr:spPr>
        <a:xfrm>
          <a:off x="7594111" y="9282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91894</xdr:rowOff>
    </xdr:from>
    <xdr:to>
      <xdr:col>36</xdr:col>
      <xdr:colOff>165100</xdr:colOff>
      <xdr:row>55</xdr:row>
      <xdr:rowOff>22044</xdr:rowOff>
    </xdr:to>
    <xdr:sp macro="" textlink="">
      <xdr:nvSpPr>
        <xdr:cNvPr id="373" name="楕円 372"/>
        <xdr:cNvSpPr/>
      </xdr:nvSpPr>
      <xdr:spPr>
        <a:xfrm>
          <a:off x="6921500" y="9350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38571</xdr:rowOff>
    </xdr:from>
    <xdr:ext cx="534377" cy="259045"/>
    <xdr:sp macro="" textlink="">
      <xdr:nvSpPr>
        <xdr:cNvPr id="374" name="テキスト ボックス 373"/>
        <xdr:cNvSpPr txBox="1"/>
      </xdr:nvSpPr>
      <xdr:spPr>
        <a:xfrm>
          <a:off x="6705111" y="9125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26315</xdr:rowOff>
    </xdr:from>
    <xdr:to>
      <xdr:col>54</xdr:col>
      <xdr:colOff>189865</xdr:colOff>
      <xdr:row>78</xdr:row>
      <xdr:rowOff>138374</xdr:rowOff>
    </xdr:to>
    <xdr:cxnSp macro="">
      <xdr:nvCxnSpPr>
        <xdr:cNvPr id="396" name="直線コネクタ 395"/>
        <xdr:cNvCxnSpPr/>
      </xdr:nvCxnSpPr>
      <xdr:spPr>
        <a:xfrm flipV="1">
          <a:off x="10475595" y="12199265"/>
          <a:ext cx="1270" cy="13122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142201</xdr:rowOff>
    </xdr:from>
    <xdr:ext cx="313932" cy="259045"/>
    <xdr:sp macro="" textlink="">
      <xdr:nvSpPr>
        <xdr:cNvPr id="397" name="普通建設事業費 （ うち新規整備　）最小値テキスト"/>
        <xdr:cNvSpPr txBox="1"/>
      </xdr:nvSpPr>
      <xdr:spPr>
        <a:xfrm>
          <a:off x="10528300" y="135153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138374</xdr:rowOff>
    </xdr:from>
    <xdr:to>
      <xdr:col>55</xdr:col>
      <xdr:colOff>88900</xdr:colOff>
      <xdr:row>78</xdr:row>
      <xdr:rowOff>138374</xdr:rowOff>
    </xdr:to>
    <xdr:cxnSp macro="">
      <xdr:nvCxnSpPr>
        <xdr:cNvPr id="398" name="直線コネクタ 397"/>
        <xdr:cNvCxnSpPr/>
      </xdr:nvCxnSpPr>
      <xdr:spPr>
        <a:xfrm>
          <a:off x="10388600" y="13511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144442</xdr:rowOff>
    </xdr:from>
    <xdr:ext cx="534377" cy="259045"/>
    <xdr:sp macro="" textlink="">
      <xdr:nvSpPr>
        <xdr:cNvPr id="399" name="普通建設事業費 （ うち新規整備　）最大値テキスト"/>
        <xdr:cNvSpPr txBox="1"/>
      </xdr:nvSpPr>
      <xdr:spPr>
        <a:xfrm>
          <a:off x="10528300" y="11974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26315</xdr:rowOff>
    </xdr:from>
    <xdr:to>
      <xdr:col>55</xdr:col>
      <xdr:colOff>88900</xdr:colOff>
      <xdr:row>71</xdr:row>
      <xdr:rowOff>26315</xdr:rowOff>
    </xdr:to>
    <xdr:cxnSp macro="">
      <xdr:nvCxnSpPr>
        <xdr:cNvPr id="400" name="直線コネクタ 399"/>
        <xdr:cNvCxnSpPr/>
      </xdr:nvCxnSpPr>
      <xdr:spPr>
        <a:xfrm>
          <a:off x="10388600" y="12199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56262</xdr:rowOff>
    </xdr:from>
    <xdr:to>
      <xdr:col>55</xdr:col>
      <xdr:colOff>0</xdr:colOff>
      <xdr:row>76</xdr:row>
      <xdr:rowOff>142215</xdr:rowOff>
    </xdr:to>
    <xdr:cxnSp macro="">
      <xdr:nvCxnSpPr>
        <xdr:cNvPr id="401" name="直線コネクタ 400"/>
        <xdr:cNvCxnSpPr/>
      </xdr:nvCxnSpPr>
      <xdr:spPr>
        <a:xfrm flipV="1">
          <a:off x="9639300" y="13086462"/>
          <a:ext cx="838200" cy="85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91811</xdr:rowOff>
    </xdr:from>
    <xdr:ext cx="534377" cy="259045"/>
    <xdr:sp macro="" textlink="">
      <xdr:nvSpPr>
        <xdr:cNvPr id="402" name="普通建設事業費 （ うち新規整備　）平均値テキスト"/>
        <xdr:cNvSpPr txBox="1"/>
      </xdr:nvSpPr>
      <xdr:spPr>
        <a:xfrm>
          <a:off x="10528300" y="13122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113384</xdr:rowOff>
    </xdr:from>
    <xdr:to>
      <xdr:col>55</xdr:col>
      <xdr:colOff>50800</xdr:colOff>
      <xdr:row>77</xdr:row>
      <xdr:rowOff>43534</xdr:rowOff>
    </xdr:to>
    <xdr:sp macro="" textlink="">
      <xdr:nvSpPr>
        <xdr:cNvPr id="403" name="フローチャート: 判断 402"/>
        <xdr:cNvSpPr/>
      </xdr:nvSpPr>
      <xdr:spPr>
        <a:xfrm>
          <a:off x="10426700" y="13143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142215</xdr:rowOff>
    </xdr:from>
    <xdr:to>
      <xdr:col>50</xdr:col>
      <xdr:colOff>114300</xdr:colOff>
      <xdr:row>78</xdr:row>
      <xdr:rowOff>13055</xdr:rowOff>
    </xdr:to>
    <xdr:cxnSp macro="">
      <xdr:nvCxnSpPr>
        <xdr:cNvPr id="404" name="直線コネクタ 403"/>
        <xdr:cNvCxnSpPr/>
      </xdr:nvCxnSpPr>
      <xdr:spPr>
        <a:xfrm flipV="1">
          <a:off x="8750300" y="13172415"/>
          <a:ext cx="889000" cy="213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2694</xdr:rowOff>
    </xdr:from>
    <xdr:to>
      <xdr:col>50</xdr:col>
      <xdr:colOff>165100</xdr:colOff>
      <xdr:row>77</xdr:row>
      <xdr:rowOff>104294</xdr:rowOff>
    </xdr:to>
    <xdr:sp macro="" textlink="">
      <xdr:nvSpPr>
        <xdr:cNvPr id="405" name="フローチャート: 判断 404"/>
        <xdr:cNvSpPr/>
      </xdr:nvSpPr>
      <xdr:spPr>
        <a:xfrm>
          <a:off x="9588500" y="132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95421</xdr:rowOff>
    </xdr:from>
    <xdr:ext cx="534377" cy="259045"/>
    <xdr:sp macro="" textlink="">
      <xdr:nvSpPr>
        <xdr:cNvPr id="406" name="テキスト ボックス 405"/>
        <xdr:cNvSpPr txBox="1"/>
      </xdr:nvSpPr>
      <xdr:spPr>
        <a:xfrm>
          <a:off x="9372111" y="13297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131563</xdr:rowOff>
    </xdr:from>
    <xdr:to>
      <xdr:col>45</xdr:col>
      <xdr:colOff>177800</xdr:colOff>
      <xdr:row>78</xdr:row>
      <xdr:rowOff>13055</xdr:rowOff>
    </xdr:to>
    <xdr:cxnSp macro="">
      <xdr:nvCxnSpPr>
        <xdr:cNvPr id="407" name="直線コネクタ 406"/>
        <xdr:cNvCxnSpPr/>
      </xdr:nvCxnSpPr>
      <xdr:spPr>
        <a:xfrm>
          <a:off x="7861300" y="13333213"/>
          <a:ext cx="889000" cy="52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171104</xdr:rowOff>
    </xdr:from>
    <xdr:to>
      <xdr:col>46</xdr:col>
      <xdr:colOff>38100</xdr:colOff>
      <xdr:row>77</xdr:row>
      <xdr:rowOff>101254</xdr:rowOff>
    </xdr:to>
    <xdr:sp macro="" textlink="">
      <xdr:nvSpPr>
        <xdr:cNvPr id="408" name="フローチャート: 判断 407"/>
        <xdr:cNvSpPr/>
      </xdr:nvSpPr>
      <xdr:spPr>
        <a:xfrm>
          <a:off x="86995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117781</xdr:rowOff>
    </xdr:from>
    <xdr:ext cx="534377" cy="259045"/>
    <xdr:sp macro="" textlink="">
      <xdr:nvSpPr>
        <xdr:cNvPr id="409" name="テキスト ボックス 408"/>
        <xdr:cNvSpPr txBox="1"/>
      </xdr:nvSpPr>
      <xdr:spPr>
        <a:xfrm>
          <a:off x="8483111" y="1297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72</xdr:row>
      <xdr:rowOff>113526</xdr:rowOff>
    </xdr:from>
    <xdr:to>
      <xdr:col>41</xdr:col>
      <xdr:colOff>50800</xdr:colOff>
      <xdr:row>77</xdr:row>
      <xdr:rowOff>131563</xdr:rowOff>
    </xdr:to>
    <xdr:cxnSp macro="">
      <xdr:nvCxnSpPr>
        <xdr:cNvPr id="410" name="直線コネクタ 409"/>
        <xdr:cNvCxnSpPr/>
      </xdr:nvCxnSpPr>
      <xdr:spPr>
        <a:xfrm>
          <a:off x="6972300" y="12457926"/>
          <a:ext cx="889000" cy="875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14788</xdr:rowOff>
    </xdr:from>
    <xdr:to>
      <xdr:col>41</xdr:col>
      <xdr:colOff>101600</xdr:colOff>
      <xdr:row>77</xdr:row>
      <xdr:rowOff>116388</xdr:rowOff>
    </xdr:to>
    <xdr:sp macro="" textlink="">
      <xdr:nvSpPr>
        <xdr:cNvPr id="411" name="フローチャート: 判断 410"/>
        <xdr:cNvSpPr/>
      </xdr:nvSpPr>
      <xdr:spPr>
        <a:xfrm>
          <a:off x="7810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132915</xdr:rowOff>
    </xdr:from>
    <xdr:ext cx="534377" cy="259045"/>
    <xdr:sp macro="" textlink="">
      <xdr:nvSpPr>
        <xdr:cNvPr id="412" name="テキスト ボックス 411"/>
        <xdr:cNvSpPr txBox="1"/>
      </xdr:nvSpPr>
      <xdr:spPr>
        <a:xfrm>
          <a:off x="7594111" y="1299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71230</xdr:rowOff>
    </xdr:from>
    <xdr:to>
      <xdr:col>36</xdr:col>
      <xdr:colOff>165100</xdr:colOff>
      <xdr:row>77</xdr:row>
      <xdr:rowOff>1380</xdr:rowOff>
    </xdr:to>
    <xdr:sp macro="" textlink="">
      <xdr:nvSpPr>
        <xdr:cNvPr id="413" name="フローチャート: 判断 412"/>
        <xdr:cNvSpPr/>
      </xdr:nvSpPr>
      <xdr:spPr>
        <a:xfrm>
          <a:off x="6921500" y="1310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163957</xdr:rowOff>
    </xdr:from>
    <xdr:ext cx="534377" cy="259045"/>
    <xdr:sp macro="" textlink="">
      <xdr:nvSpPr>
        <xdr:cNvPr id="414" name="テキスト ボックス 413"/>
        <xdr:cNvSpPr txBox="1"/>
      </xdr:nvSpPr>
      <xdr:spPr>
        <a:xfrm>
          <a:off x="6705111" y="13194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5462</xdr:rowOff>
    </xdr:from>
    <xdr:to>
      <xdr:col>55</xdr:col>
      <xdr:colOff>50800</xdr:colOff>
      <xdr:row>76</xdr:row>
      <xdr:rowOff>107062</xdr:rowOff>
    </xdr:to>
    <xdr:sp macro="" textlink="">
      <xdr:nvSpPr>
        <xdr:cNvPr id="420" name="楕円 419"/>
        <xdr:cNvSpPr/>
      </xdr:nvSpPr>
      <xdr:spPr>
        <a:xfrm>
          <a:off x="10426700" y="13035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28338</xdr:rowOff>
    </xdr:from>
    <xdr:ext cx="534377" cy="259045"/>
    <xdr:sp macro="" textlink="">
      <xdr:nvSpPr>
        <xdr:cNvPr id="421" name="普通建設事業費 （ うち新規整備　）該当値テキスト"/>
        <xdr:cNvSpPr txBox="1"/>
      </xdr:nvSpPr>
      <xdr:spPr>
        <a:xfrm>
          <a:off x="10528300" y="12887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91415</xdr:rowOff>
    </xdr:from>
    <xdr:to>
      <xdr:col>50</xdr:col>
      <xdr:colOff>165100</xdr:colOff>
      <xdr:row>77</xdr:row>
      <xdr:rowOff>21565</xdr:rowOff>
    </xdr:to>
    <xdr:sp macro="" textlink="">
      <xdr:nvSpPr>
        <xdr:cNvPr id="422" name="楕円 421"/>
        <xdr:cNvSpPr/>
      </xdr:nvSpPr>
      <xdr:spPr>
        <a:xfrm>
          <a:off x="9588500" y="13121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38092</xdr:rowOff>
    </xdr:from>
    <xdr:ext cx="534377" cy="259045"/>
    <xdr:sp macro="" textlink="">
      <xdr:nvSpPr>
        <xdr:cNvPr id="423" name="テキスト ボックス 422"/>
        <xdr:cNvSpPr txBox="1"/>
      </xdr:nvSpPr>
      <xdr:spPr>
        <a:xfrm>
          <a:off x="9372111" y="12896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133705</xdr:rowOff>
    </xdr:from>
    <xdr:to>
      <xdr:col>46</xdr:col>
      <xdr:colOff>38100</xdr:colOff>
      <xdr:row>78</xdr:row>
      <xdr:rowOff>63855</xdr:rowOff>
    </xdr:to>
    <xdr:sp macro="" textlink="">
      <xdr:nvSpPr>
        <xdr:cNvPr id="424" name="楕円 423"/>
        <xdr:cNvSpPr/>
      </xdr:nvSpPr>
      <xdr:spPr>
        <a:xfrm>
          <a:off x="8699500" y="13335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54982</xdr:rowOff>
    </xdr:from>
    <xdr:ext cx="469744" cy="259045"/>
    <xdr:sp macro="" textlink="">
      <xdr:nvSpPr>
        <xdr:cNvPr id="425" name="テキスト ボックス 424"/>
        <xdr:cNvSpPr txBox="1"/>
      </xdr:nvSpPr>
      <xdr:spPr>
        <a:xfrm>
          <a:off x="8515428" y="13428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80763</xdr:rowOff>
    </xdr:from>
    <xdr:to>
      <xdr:col>41</xdr:col>
      <xdr:colOff>101600</xdr:colOff>
      <xdr:row>78</xdr:row>
      <xdr:rowOff>10913</xdr:rowOff>
    </xdr:to>
    <xdr:sp macro="" textlink="">
      <xdr:nvSpPr>
        <xdr:cNvPr id="426" name="楕円 425"/>
        <xdr:cNvSpPr/>
      </xdr:nvSpPr>
      <xdr:spPr>
        <a:xfrm>
          <a:off x="7810500" y="1328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2040</xdr:rowOff>
    </xdr:from>
    <xdr:ext cx="469744" cy="259045"/>
    <xdr:sp macro="" textlink="">
      <xdr:nvSpPr>
        <xdr:cNvPr id="427" name="テキスト ボックス 426"/>
        <xdr:cNvSpPr txBox="1"/>
      </xdr:nvSpPr>
      <xdr:spPr>
        <a:xfrm>
          <a:off x="7626428" y="13375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72</xdr:row>
      <xdr:rowOff>62726</xdr:rowOff>
    </xdr:from>
    <xdr:to>
      <xdr:col>36</xdr:col>
      <xdr:colOff>165100</xdr:colOff>
      <xdr:row>72</xdr:row>
      <xdr:rowOff>164326</xdr:rowOff>
    </xdr:to>
    <xdr:sp macro="" textlink="">
      <xdr:nvSpPr>
        <xdr:cNvPr id="428" name="楕円 427"/>
        <xdr:cNvSpPr/>
      </xdr:nvSpPr>
      <xdr:spPr>
        <a:xfrm>
          <a:off x="6921500" y="12407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71</xdr:row>
      <xdr:rowOff>9403</xdr:rowOff>
    </xdr:from>
    <xdr:ext cx="534377" cy="259045"/>
    <xdr:sp macro="" textlink="">
      <xdr:nvSpPr>
        <xdr:cNvPr id="429" name="テキスト ボックス 428"/>
        <xdr:cNvSpPr txBox="1"/>
      </xdr:nvSpPr>
      <xdr:spPr>
        <a:xfrm>
          <a:off x="6705111" y="12182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0" name="直線コネクタ 439"/>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1" name="テキスト ボックス 440"/>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2" name="直線コネクタ 441"/>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3" name="テキスト ボックス 442"/>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4" name="直線コネクタ 443"/>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5" name="テキスト ボックス 444"/>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6" name="直線コネクタ 445"/>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7" name="テキスト ボックス 446"/>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49" name="テキスト ボックス 448"/>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77406</xdr:rowOff>
    </xdr:from>
    <xdr:to>
      <xdr:col>54</xdr:col>
      <xdr:colOff>189865</xdr:colOff>
      <xdr:row>98</xdr:row>
      <xdr:rowOff>4643</xdr:rowOff>
    </xdr:to>
    <xdr:cxnSp macro="">
      <xdr:nvCxnSpPr>
        <xdr:cNvPr id="451" name="直線コネクタ 450"/>
        <xdr:cNvCxnSpPr/>
      </xdr:nvCxnSpPr>
      <xdr:spPr>
        <a:xfrm flipV="1">
          <a:off x="10475595" y="15507906"/>
          <a:ext cx="1270" cy="1298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8470</xdr:rowOff>
    </xdr:from>
    <xdr:ext cx="469744" cy="259045"/>
    <xdr:sp macro="" textlink="">
      <xdr:nvSpPr>
        <xdr:cNvPr id="452" name="普通建設事業費 （ うち更新整備　）最小値テキスト"/>
        <xdr:cNvSpPr txBox="1"/>
      </xdr:nvSpPr>
      <xdr:spPr>
        <a:xfrm>
          <a:off x="10528300" y="16810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4643</xdr:rowOff>
    </xdr:from>
    <xdr:to>
      <xdr:col>55</xdr:col>
      <xdr:colOff>88900</xdr:colOff>
      <xdr:row>98</xdr:row>
      <xdr:rowOff>4643</xdr:rowOff>
    </xdr:to>
    <xdr:cxnSp macro="">
      <xdr:nvCxnSpPr>
        <xdr:cNvPr id="453" name="直線コネクタ 452"/>
        <xdr:cNvCxnSpPr/>
      </xdr:nvCxnSpPr>
      <xdr:spPr>
        <a:xfrm>
          <a:off x="10388600" y="16806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24083</xdr:rowOff>
    </xdr:from>
    <xdr:ext cx="534377" cy="259045"/>
    <xdr:sp macro="" textlink="">
      <xdr:nvSpPr>
        <xdr:cNvPr id="454" name="普通建設事業費 （ うち更新整備　）最大値テキスト"/>
        <xdr:cNvSpPr txBox="1"/>
      </xdr:nvSpPr>
      <xdr:spPr>
        <a:xfrm>
          <a:off x="10528300" y="15283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77406</xdr:rowOff>
    </xdr:from>
    <xdr:to>
      <xdr:col>55</xdr:col>
      <xdr:colOff>88900</xdr:colOff>
      <xdr:row>90</xdr:row>
      <xdr:rowOff>77406</xdr:rowOff>
    </xdr:to>
    <xdr:cxnSp macro="">
      <xdr:nvCxnSpPr>
        <xdr:cNvPr id="455" name="直線コネクタ 454"/>
        <xdr:cNvCxnSpPr/>
      </xdr:nvCxnSpPr>
      <xdr:spPr>
        <a:xfrm>
          <a:off x="10388600" y="15507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92</xdr:row>
      <xdr:rowOff>84516</xdr:rowOff>
    </xdr:from>
    <xdr:to>
      <xdr:col>55</xdr:col>
      <xdr:colOff>0</xdr:colOff>
      <xdr:row>93</xdr:row>
      <xdr:rowOff>88630</xdr:rowOff>
    </xdr:to>
    <xdr:cxnSp macro="">
      <xdr:nvCxnSpPr>
        <xdr:cNvPr id="456" name="直線コネクタ 455"/>
        <xdr:cNvCxnSpPr/>
      </xdr:nvCxnSpPr>
      <xdr:spPr>
        <a:xfrm flipV="1">
          <a:off x="9639300" y="15857916"/>
          <a:ext cx="838200" cy="175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117619</xdr:rowOff>
    </xdr:from>
    <xdr:ext cx="534377" cy="259045"/>
    <xdr:sp macro="" textlink="">
      <xdr:nvSpPr>
        <xdr:cNvPr id="457" name="普通建設事業費 （ うち更新整備　）平均値テキスト"/>
        <xdr:cNvSpPr txBox="1"/>
      </xdr:nvSpPr>
      <xdr:spPr>
        <a:xfrm>
          <a:off x="10528300" y="162339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139192</xdr:rowOff>
    </xdr:from>
    <xdr:to>
      <xdr:col>55</xdr:col>
      <xdr:colOff>50800</xdr:colOff>
      <xdr:row>95</xdr:row>
      <xdr:rowOff>69342</xdr:rowOff>
    </xdr:to>
    <xdr:sp macro="" textlink="">
      <xdr:nvSpPr>
        <xdr:cNvPr id="458" name="フローチャート: 判断 457"/>
        <xdr:cNvSpPr/>
      </xdr:nvSpPr>
      <xdr:spPr>
        <a:xfrm>
          <a:off x="10426700" y="16255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88630</xdr:rowOff>
    </xdr:from>
    <xdr:to>
      <xdr:col>50</xdr:col>
      <xdr:colOff>114300</xdr:colOff>
      <xdr:row>95</xdr:row>
      <xdr:rowOff>167407</xdr:rowOff>
    </xdr:to>
    <xdr:cxnSp macro="">
      <xdr:nvCxnSpPr>
        <xdr:cNvPr id="459" name="直線コネクタ 458"/>
        <xdr:cNvCxnSpPr/>
      </xdr:nvCxnSpPr>
      <xdr:spPr>
        <a:xfrm flipV="1">
          <a:off x="8750300" y="16033480"/>
          <a:ext cx="889000" cy="421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43821</xdr:rowOff>
    </xdr:from>
    <xdr:to>
      <xdr:col>50</xdr:col>
      <xdr:colOff>165100</xdr:colOff>
      <xdr:row>95</xdr:row>
      <xdr:rowOff>145421</xdr:rowOff>
    </xdr:to>
    <xdr:sp macro="" textlink="">
      <xdr:nvSpPr>
        <xdr:cNvPr id="460" name="フローチャート: 判断 459"/>
        <xdr:cNvSpPr/>
      </xdr:nvSpPr>
      <xdr:spPr>
        <a:xfrm>
          <a:off x="9588500" y="1633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136548</xdr:rowOff>
    </xdr:from>
    <xdr:ext cx="534377" cy="259045"/>
    <xdr:sp macro="" textlink="">
      <xdr:nvSpPr>
        <xdr:cNvPr id="461" name="テキスト ボックス 460"/>
        <xdr:cNvSpPr txBox="1"/>
      </xdr:nvSpPr>
      <xdr:spPr>
        <a:xfrm>
          <a:off x="9372111" y="16424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92</xdr:row>
      <xdr:rowOff>21400</xdr:rowOff>
    </xdr:from>
    <xdr:to>
      <xdr:col>45</xdr:col>
      <xdr:colOff>177800</xdr:colOff>
      <xdr:row>95</xdr:row>
      <xdr:rowOff>167407</xdr:rowOff>
    </xdr:to>
    <xdr:cxnSp macro="">
      <xdr:nvCxnSpPr>
        <xdr:cNvPr id="462" name="直線コネクタ 461"/>
        <xdr:cNvCxnSpPr/>
      </xdr:nvCxnSpPr>
      <xdr:spPr>
        <a:xfrm>
          <a:off x="7861300" y="15794800"/>
          <a:ext cx="889000" cy="660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99164</xdr:rowOff>
    </xdr:from>
    <xdr:to>
      <xdr:col>46</xdr:col>
      <xdr:colOff>38100</xdr:colOff>
      <xdr:row>96</xdr:row>
      <xdr:rowOff>29314</xdr:rowOff>
    </xdr:to>
    <xdr:sp macro="" textlink="">
      <xdr:nvSpPr>
        <xdr:cNvPr id="463" name="フローチャート: 判断 462"/>
        <xdr:cNvSpPr/>
      </xdr:nvSpPr>
      <xdr:spPr>
        <a:xfrm>
          <a:off x="8699500" y="1638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45841</xdr:rowOff>
    </xdr:from>
    <xdr:ext cx="534377" cy="259045"/>
    <xdr:sp macro="" textlink="">
      <xdr:nvSpPr>
        <xdr:cNvPr id="464" name="テキスト ボックス 463"/>
        <xdr:cNvSpPr txBox="1"/>
      </xdr:nvSpPr>
      <xdr:spPr>
        <a:xfrm>
          <a:off x="8483111" y="16162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92</xdr:row>
      <xdr:rowOff>21400</xdr:rowOff>
    </xdr:from>
    <xdr:to>
      <xdr:col>41</xdr:col>
      <xdr:colOff>50800</xdr:colOff>
      <xdr:row>96</xdr:row>
      <xdr:rowOff>89453</xdr:rowOff>
    </xdr:to>
    <xdr:cxnSp macro="">
      <xdr:nvCxnSpPr>
        <xdr:cNvPr id="465" name="直線コネクタ 464"/>
        <xdr:cNvCxnSpPr/>
      </xdr:nvCxnSpPr>
      <xdr:spPr>
        <a:xfrm flipV="1">
          <a:off x="6972300" y="15794800"/>
          <a:ext cx="889000" cy="753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82224</xdr:rowOff>
    </xdr:from>
    <xdr:to>
      <xdr:col>41</xdr:col>
      <xdr:colOff>101600</xdr:colOff>
      <xdr:row>96</xdr:row>
      <xdr:rowOff>12374</xdr:rowOff>
    </xdr:to>
    <xdr:sp macro="" textlink="">
      <xdr:nvSpPr>
        <xdr:cNvPr id="466" name="フローチャート: 判断 465"/>
        <xdr:cNvSpPr/>
      </xdr:nvSpPr>
      <xdr:spPr>
        <a:xfrm>
          <a:off x="7810500" y="1636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3501</xdr:rowOff>
    </xdr:from>
    <xdr:ext cx="534377" cy="259045"/>
    <xdr:sp macro="" textlink="">
      <xdr:nvSpPr>
        <xdr:cNvPr id="467" name="テキスト ボックス 466"/>
        <xdr:cNvSpPr txBox="1"/>
      </xdr:nvSpPr>
      <xdr:spPr>
        <a:xfrm>
          <a:off x="7594111" y="16462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52301</xdr:rowOff>
    </xdr:from>
    <xdr:to>
      <xdr:col>36</xdr:col>
      <xdr:colOff>165100</xdr:colOff>
      <xdr:row>94</xdr:row>
      <xdr:rowOff>153901</xdr:rowOff>
    </xdr:to>
    <xdr:sp macro="" textlink="">
      <xdr:nvSpPr>
        <xdr:cNvPr id="468" name="フローチャート: 判断 467"/>
        <xdr:cNvSpPr/>
      </xdr:nvSpPr>
      <xdr:spPr>
        <a:xfrm>
          <a:off x="6921500" y="1616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170428</xdr:rowOff>
    </xdr:from>
    <xdr:ext cx="534377" cy="259045"/>
    <xdr:sp macro="" textlink="">
      <xdr:nvSpPr>
        <xdr:cNvPr id="469" name="テキスト ボックス 468"/>
        <xdr:cNvSpPr txBox="1"/>
      </xdr:nvSpPr>
      <xdr:spPr>
        <a:xfrm>
          <a:off x="6705111" y="15943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92</xdr:row>
      <xdr:rowOff>33716</xdr:rowOff>
    </xdr:from>
    <xdr:to>
      <xdr:col>55</xdr:col>
      <xdr:colOff>50800</xdr:colOff>
      <xdr:row>92</xdr:row>
      <xdr:rowOff>135316</xdr:rowOff>
    </xdr:to>
    <xdr:sp macro="" textlink="">
      <xdr:nvSpPr>
        <xdr:cNvPr id="475" name="楕円 474"/>
        <xdr:cNvSpPr/>
      </xdr:nvSpPr>
      <xdr:spPr>
        <a:xfrm>
          <a:off x="10426700" y="15807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91</xdr:row>
      <xdr:rowOff>56593</xdr:rowOff>
    </xdr:from>
    <xdr:ext cx="534377" cy="259045"/>
    <xdr:sp macro="" textlink="">
      <xdr:nvSpPr>
        <xdr:cNvPr id="476" name="普通建設事業費 （ うち更新整備　）該当値テキスト"/>
        <xdr:cNvSpPr txBox="1"/>
      </xdr:nvSpPr>
      <xdr:spPr>
        <a:xfrm>
          <a:off x="10528300" y="15658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37830</xdr:rowOff>
    </xdr:from>
    <xdr:to>
      <xdr:col>50</xdr:col>
      <xdr:colOff>165100</xdr:colOff>
      <xdr:row>93</xdr:row>
      <xdr:rowOff>139430</xdr:rowOff>
    </xdr:to>
    <xdr:sp macro="" textlink="">
      <xdr:nvSpPr>
        <xdr:cNvPr id="477" name="楕円 476"/>
        <xdr:cNvSpPr/>
      </xdr:nvSpPr>
      <xdr:spPr>
        <a:xfrm>
          <a:off x="9588500" y="1598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91</xdr:row>
      <xdr:rowOff>155957</xdr:rowOff>
    </xdr:from>
    <xdr:ext cx="534377" cy="259045"/>
    <xdr:sp macro="" textlink="">
      <xdr:nvSpPr>
        <xdr:cNvPr id="478" name="テキスト ボックス 477"/>
        <xdr:cNvSpPr txBox="1"/>
      </xdr:nvSpPr>
      <xdr:spPr>
        <a:xfrm>
          <a:off x="9372111" y="15757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116607</xdr:rowOff>
    </xdr:from>
    <xdr:to>
      <xdr:col>46</xdr:col>
      <xdr:colOff>38100</xdr:colOff>
      <xdr:row>96</xdr:row>
      <xdr:rowOff>46757</xdr:rowOff>
    </xdr:to>
    <xdr:sp macro="" textlink="">
      <xdr:nvSpPr>
        <xdr:cNvPr id="479" name="楕円 478"/>
        <xdr:cNvSpPr/>
      </xdr:nvSpPr>
      <xdr:spPr>
        <a:xfrm>
          <a:off x="8699500" y="1640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37884</xdr:rowOff>
    </xdr:from>
    <xdr:ext cx="534377" cy="259045"/>
    <xdr:sp macro="" textlink="">
      <xdr:nvSpPr>
        <xdr:cNvPr id="480" name="テキスト ボックス 479"/>
        <xdr:cNvSpPr txBox="1"/>
      </xdr:nvSpPr>
      <xdr:spPr>
        <a:xfrm>
          <a:off x="8483111" y="16497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91</xdr:row>
      <xdr:rowOff>142050</xdr:rowOff>
    </xdr:from>
    <xdr:to>
      <xdr:col>41</xdr:col>
      <xdr:colOff>101600</xdr:colOff>
      <xdr:row>92</xdr:row>
      <xdr:rowOff>72200</xdr:rowOff>
    </xdr:to>
    <xdr:sp macro="" textlink="">
      <xdr:nvSpPr>
        <xdr:cNvPr id="481" name="楕円 480"/>
        <xdr:cNvSpPr/>
      </xdr:nvSpPr>
      <xdr:spPr>
        <a:xfrm>
          <a:off x="7810500" y="1574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90</xdr:row>
      <xdr:rowOff>88727</xdr:rowOff>
    </xdr:from>
    <xdr:ext cx="534377" cy="259045"/>
    <xdr:sp macro="" textlink="">
      <xdr:nvSpPr>
        <xdr:cNvPr id="482" name="テキスト ボックス 481"/>
        <xdr:cNvSpPr txBox="1"/>
      </xdr:nvSpPr>
      <xdr:spPr>
        <a:xfrm>
          <a:off x="7594111" y="15519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38653</xdr:rowOff>
    </xdr:from>
    <xdr:to>
      <xdr:col>36</xdr:col>
      <xdr:colOff>165100</xdr:colOff>
      <xdr:row>96</xdr:row>
      <xdr:rowOff>140253</xdr:rowOff>
    </xdr:to>
    <xdr:sp macro="" textlink="">
      <xdr:nvSpPr>
        <xdr:cNvPr id="483" name="楕円 482"/>
        <xdr:cNvSpPr/>
      </xdr:nvSpPr>
      <xdr:spPr>
        <a:xfrm>
          <a:off x="6921500" y="16497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131380</xdr:rowOff>
    </xdr:from>
    <xdr:ext cx="534377" cy="259045"/>
    <xdr:sp macro="" textlink="">
      <xdr:nvSpPr>
        <xdr:cNvPr id="484" name="テキスト ボックス 483"/>
        <xdr:cNvSpPr txBox="1"/>
      </xdr:nvSpPr>
      <xdr:spPr>
        <a:xfrm>
          <a:off x="6705111" y="16590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5" name="直線コネクタ 494"/>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6" name="テキスト ボックス 495"/>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7" name="直線コネクタ 496"/>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8" name="テキスト ボックス 497"/>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499" name="直線コネクタ 498"/>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0" name="テキスト ボックス 499"/>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169818</xdr:rowOff>
    </xdr:from>
    <xdr:to>
      <xdr:col>85</xdr:col>
      <xdr:colOff>126364</xdr:colOff>
      <xdr:row>38</xdr:row>
      <xdr:rowOff>25400</xdr:rowOff>
    </xdr:to>
    <xdr:cxnSp macro="">
      <xdr:nvCxnSpPr>
        <xdr:cNvPr id="504" name="直線コネクタ 503"/>
        <xdr:cNvCxnSpPr/>
      </xdr:nvCxnSpPr>
      <xdr:spPr>
        <a:xfrm flipV="1">
          <a:off x="16317595" y="5313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29449</xdr:rowOff>
    </xdr:from>
    <xdr:ext cx="249299" cy="259045"/>
    <xdr:sp macro="" textlink="">
      <xdr:nvSpPr>
        <xdr:cNvPr id="505" name="災害復旧事業費最小値テキスト"/>
        <xdr:cNvSpPr txBox="1"/>
      </xdr:nvSpPr>
      <xdr:spPr>
        <a:xfrm>
          <a:off x="16370300" y="6544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6" name="直線コネクタ 505"/>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116495</xdr:rowOff>
    </xdr:from>
    <xdr:ext cx="534377" cy="259045"/>
    <xdr:sp macro="" textlink="">
      <xdr:nvSpPr>
        <xdr:cNvPr id="507" name="災害復旧事業費最大値テキスト"/>
        <xdr:cNvSpPr txBox="1"/>
      </xdr:nvSpPr>
      <xdr:spPr>
        <a:xfrm>
          <a:off x="16370300" y="5088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169818</xdr:rowOff>
    </xdr:from>
    <xdr:to>
      <xdr:col>86</xdr:col>
      <xdr:colOff>25400</xdr:colOff>
      <xdr:row>30</xdr:row>
      <xdr:rowOff>169818</xdr:rowOff>
    </xdr:to>
    <xdr:cxnSp macro="">
      <xdr:nvCxnSpPr>
        <xdr:cNvPr id="508" name="直線コネクタ 507"/>
        <xdr:cNvCxnSpPr/>
      </xdr:nvCxnSpPr>
      <xdr:spPr>
        <a:xfrm>
          <a:off x="16230600" y="5313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25400</xdr:rowOff>
    </xdr:from>
    <xdr:to>
      <xdr:col>85</xdr:col>
      <xdr:colOff>127000</xdr:colOff>
      <xdr:row>38</xdr:row>
      <xdr:rowOff>25400</xdr:rowOff>
    </xdr:to>
    <xdr:cxnSp macro="">
      <xdr:nvCxnSpPr>
        <xdr:cNvPr id="509" name="直線コネクタ 508"/>
        <xdr:cNvCxnSpPr/>
      </xdr:nvCxnSpPr>
      <xdr:spPr>
        <a:xfrm>
          <a:off x="15481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118349</xdr:rowOff>
    </xdr:from>
    <xdr:ext cx="378565" cy="259045"/>
    <xdr:sp macro="" textlink="">
      <xdr:nvSpPr>
        <xdr:cNvPr id="510" name="災害復旧事業費平均値テキスト"/>
        <xdr:cNvSpPr txBox="1"/>
      </xdr:nvSpPr>
      <xdr:spPr>
        <a:xfrm>
          <a:off x="16370300" y="6290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95472</xdr:rowOff>
    </xdr:from>
    <xdr:to>
      <xdr:col>85</xdr:col>
      <xdr:colOff>177800</xdr:colOff>
      <xdr:row>38</xdr:row>
      <xdr:rowOff>25622</xdr:rowOff>
    </xdr:to>
    <xdr:sp macro="" textlink="">
      <xdr:nvSpPr>
        <xdr:cNvPr id="511" name="フローチャート: 判断 510"/>
        <xdr:cNvSpPr/>
      </xdr:nvSpPr>
      <xdr:spPr>
        <a:xfrm>
          <a:off x="16268700" y="643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25400</xdr:rowOff>
    </xdr:from>
    <xdr:to>
      <xdr:col>81</xdr:col>
      <xdr:colOff>50800</xdr:colOff>
      <xdr:row>38</xdr:row>
      <xdr:rowOff>25400</xdr:rowOff>
    </xdr:to>
    <xdr:cxnSp macro="">
      <xdr:nvCxnSpPr>
        <xdr:cNvPr id="512" name="直線コネクタ 511"/>
        <xdr:cNvCxnSpPr/>
      </xdr:nvCxnSpPr>
      <xdr:spPr>
        <a:xfrm>
          <a:off x="14592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102330</xdr:rowOff>
    </xdr:from>
    <xdr:to>
      <xdr:col>81</xdr:col>
      <xdr:colOff>101600</xdr:colOff>
      <xdr:row>38</xdr:row>
      <xdr:rowOff>32480</xdr:rowOff>
    </xdr:to>
    <xdr:sp macro="" textlink="">
      <xdr:nvSpPr>
        <xdr:cNvPr id="513" name="フローチャート: 判断 512"/>
        <xdr:cNvSpPr/>
      </xdr:nvSpPr>
      <xdr:spPr>
        <a:xfrm>
          <a:off x="15430500" y="64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49007</xdr:rowOff>
    </xdr:from>
    <xdr:ext cx="378565" cy="259045"/>
    <xdr:sp macro="" textlink="">
      <xdr:nvSpPr>
        <xdr:cNvPr id="514" name="テキスト ボックス 513"/>
        <xdr:cNvSpPr txBox="1"/>
      </xdr:nvSpPr>
      <xdr:spPr>
        <a:xfrm>
          <a:off x="15292017" y="6221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25400</xdr:rowOff>
    </xdr:from>
    <xdr:to>
      <xdr:col>76</xdr:col>
      <xdr:colOff>114300</xdr:colOff>
      <xdr:row>38</xdr:row>
      <xdr:rowOff>25400</xdr:rowOff>
    </xdr:to>
    <xdr:cxnSp macro="">
      <xdr:nvCxnSpPr>
        <xdr:cNvPr id="515" name="直線コネクタ 514"/>
        <xdr:cNvCxnSpPr/>
      </xdr:nvCxnSpPr>
      <xdr:spPr>
        <a:xfrm>
          <a:off x="13703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105931</xdr:rowOff>
    </xdr:from>
    <xdr:to>
      <xdr:col>76</xdr:col>
      <xdr:colOff>165100</xdr:colOff>
      <xdr:row>38</xdr:row>
      <xdr:rowOff>36081</xdr:rowOff>
    </xdr:to>
    <xdr:sp macro="" textlink="">
      <xdr:nvSpPr>
        <xdr:cNvPr id="516" name="フローチャート: 判断 515"/>
        <xdr:cNvSpPr/>
      </xdr:nvSpPr>
      <xdr:spPr>
        <a:xfrm>
          <a:off x="14541500" y="644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52608</xdr:rowOff>
    </xdr:from>
    <xdr:ext cx="378565" cy="259045"/>
    <xdr:sp macro="" textlink="">
      <xdr:nvSpPr>
        <xdr:cNvPr id="517" name="テキスト ボックス 516"/>
        <xdr:cNvSpPr txBox="1"/>
      </xdr:nvSpPr>
      <xdr:spPr>
        <a:xfrm>
          <a:off x="14403017" y="62248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24771</xdr:rowOff>
    </xdr:from>
    <xdr:to>
      <xdr:col>71</xdr:col>
      <xdr:colOff>177800</xdr:colOff>
      <xdr:row>38</xdr:row>
      <xdr:rowOff>25400</xdr:rowOff>
    </xdr:to>
    <xdr:cxnSp macro="">
      <xdr:nvCxnSpPr>
        <xdr:cNvPr id="518" name="直線コネクタ 517"/>
        <xdr:cNvCxnSpPr/>
      </xdr:nvCxnSpPr>
      <xdr:spPr>
        <a:xfrm>
          <a:off x="12814300" y="6539871"/>
          <a:ext cx="889000" cy="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105816</xdr:rowOff>
    </xdr:from>
    <xdr:to>
      <xdr:col>72</xdr:col>
      <xdr:colOff>38100</xdr:colOff>
      <xdr:row>38</xdr:row>
      <xdr:rowOff>35967</xdr:rowOff>
    </xdr:to>
    <xdr:sp macro="" textlink="">
      <xdr:nvSpPr>
        <xdr:cNvPr id="519" name="フローチャート: 判断 518"/>
        <xdr:cNvSpPr/>
      </xdr:nvSpPr>
      <xdr:spPr>
        <a:xfrm>
          <a:off x="13652500" y="644946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52493</xdr:rowOff>
    </xdr:from>
    <xdr:ext cx="378565" cy="259045"/>
    <xdr:sp macro="" textlink="">
      <xdr:nvSpPr>
        <xdr:cNvPr id="520" name="テキスト ボックス 519"/>
        <xdr:cNvSpPr txBox="1"/>
      </xdr:nvSpPr>
      <xdr:spPr>
        <a:xfrm>
          <a:off x="13514017" y="62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45180</xdr:rowOff>
    </xdr:from>
    <xdr:to>
      <xdr:col>67</xdr:col>
      <xdr:colOff>101600</xdr:colOff>
      <xdr:row>37</xdr:row>
      <xdr:rowOff>146780</xdr:rowOff>
    </xdr:to>
    <xdr:sp macro="" textlink="">
      <xdr:nvSpPr>
        <xdr:cNvPr id="521" name="フローチャート: 判断 520"/>
        <xdr:cNvSpPr/>
      </xdr:nvSpPr>
      <xdr:spPr>
        <a:xfrm>
          <a:off x="12763500" y="6388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163307</xdr:rowOff>
    </xdr:from>
    <xdr:ext cx="469744" cy="259045"/>
    <xdr:sp macro="" textlink="">
      <xdr:nvSpPr>
        <xdr:cNvPr id="522" name="テキスト ボックス 521"/>
        <xdr:cNvSpPr txBox="1"/>
      </xdr:nvSpPr>
      <xdr:spPr>
        <a:xfrm>
          <a:off x="12579428" y="6164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146050</xdr:rowOff>
    </xdr:from>
    <xdr:to>
      <xdr:col>85</xdr:col>
      <xdr:colOff>177800</xdr:colOff>
      <xdr:row>38</xdr:row>
      <xdr:rowOff>76200</xdr:rowOff>
    </xdr:to>
    <xdr:sp macro="" textlink="">
      <xdr:nvSpPr>
        <xdr:cNvPr id="528" name="楕円 527"/>
        <xdr:cNvSpPr/>
      </xdr:nvSpPr>
      <xdr:spPr>
        <a:xfrm>
          <a:off x="16268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73899</xdr:rowOff>
    </xdr:from>
    <xdr:ext cx="249299" cy="259045"/>
    <xdr:sp macro="" textlink="">
      <xdr:nvSpPr>
        <xdr:cNvPr id="529" name="災害復旧事業費該当値テキスト"/>
        <xdr:cNvSpPr txBox="1"/>
      </xdr:nvSpPr>
      <xdr:spPr>
        <a:xfrm>
          <a:off x="16370300" y="6417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146050</xdr:rowOff>
    </xdr:from>
    <xdr:to>
      <xdr:col>81</xdr:col>
      <xdr:colOff>101600</xdr:colOff>
      <xdr:row>38</xdr:row>
      <xdr:rowOff>76200</xdr:rowOff>
    </xdr:to>
    <xdr:sp macro="" textlink="">
      <xdr:nvSpPr>
        <xdr:cNvPr id="530" name="楕円 529"/>
        <xdr:cNvSpPr/>
      </xdr:nvSpPr>
      <xdr:spPr>
        <a:xfrm>
          <a:off x="15430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38</xdr:row>
      <xdr:rowOff>67327</xdr:rowOff>
    </xdr:from>
    <xdr:ext cx="249299" cy="259045"/>
    <xdr:sp macro="" textlink="">
      <xdr:nvSpPr>
        <xdr:cNvPr id="531" name="テキスト ボックス 530"/>
        <xdr:cNvSpPr txBox="1"/>
      </xdr:nvSpPr>
      <xdr:spPr>
        <a:xfrm>
          <a:off x="15356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146050</xdr:rowOff>
    </xdr:from>
    <xdr:to>
      <xdr:col>76</xdr:col>
      <xdr:colOff>165100</xdr:colOff>
      <xdr:row>38</xdr:row>
      <xdr:rowOff>76200</xdr:rowOff>
    </xdr:to>
    <xdr:sp macro="" textlink="">
      <xdr:nvSpPr>
        <xdr:cNvPr id="532" name="楕円 531"/>
        <xdr:cNvSpPr/>
      </xdr:nvSpPr>
      <xdr:spPr>
        <a:xfrm>
          <a:off x="1454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38</xdr:row>
      <xdr:rowOff>67327</xdr:rowOff>
    </xdr:from>
    <xdr:ext cx="249299" cy="259045"/>
    <xdr:sp macro="" textlink="">
      <xdr:nvSpPr>
        <xdr:cNvPr id="533" name="テキスト ボックス 532"/>
        <xdr:cNvSpPr txBox="1"/>
      </xdr:nvSpPr>
      <xdr:spPr>
        <a:xfrm>
          <a:off x="14467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146050</xdr:rowOff>
    </xdr:from>
    <xdr:to>
      <xdr:col>72</xdr:col>
      <xdr:colOff>38100</xdr:colOff>
      <xdr:row>38</xdr:row>
      <xdr:rowOff>76200</xdr:rowOff>
    </xdr:to>
    <xdr:sp macro="" textlink="">
      <xdr:nvSpPr>
        <xdr:cNvPr id="534" name="楕円 533"/>
        <xdr:cNvSpPr/>
      </xdr:nvSpPr>
      <xdr:spPr>
        <a:xfrm>
          <a:off x="1365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38</xdr:row>
      <xdr:rowOff>67327</xdr:rowOff>
    </xdr:from>
    <xdr:ext cx="249299" cy="259045"/>
    <xdr:sp macro="" textlink="">
      <xdr:nvSpPr>
        <xdr:cNvPr id="535" name="テキスト ボックス 534"/>
        <xdr:cNvSpPr txBox="1"/>
      </xdr:nvSpPr>
      <xdr:spPr>
        <a:xfrm>
          <a:off x="1357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145421</xdr:rowOff>
    </xdr:from>
    <xdr:to>
      <xdr:col>67</xdr:col>
      <xdr:colOff>101600</xdr:colOff>
      <xdr:row>38</xdr:row>
      <xdr:rowOff>75571</xdr:rowOff>
    </xdr:to>
    <xdr:sp macro="" textlink="">
      <xdr:nvSpPr>
        <xdr:cNvPr id="536" name="楕円 535"/>
        <xdr:cNvSpPr/>
      </xdr:nvSpPr>
      <xdr:spPr>
        <a:xfrm>
          <a:off x="12763500" y="6489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38</xdr:row>
      <xdr:rowOff>66698</xdr:rowOff>
    </xdr:from>
    <xdr:ext cx="313932" cy="259045"/>
    <xdr:sp macro="" textlink="">
      <xdr:nvSpPr>
        <xdr:cNvPr id="537" name="テキスト ボックス 536"/>
        <xdr:cNvSpPr txBox="1"/>
      </xdr:nvSpPr>
      <xdr:spPr>
        <a:xfrm>
          <a:off x="12657333" y="65817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9" name="テキスト ボックス 54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1" name="テキスト ボックス 55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3" name="直線コネクタ 55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3" name="テキスト ボックス 562"/>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6" name="テキスト ボックス 56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9" name="テキスト ボックス 56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1" name="テキスト ボックス 57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2" name="テキスト ボックス 57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3" name="テキスト ボックス 57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4" name="テキスト ボックス 57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5" name="テキスト ボックス 57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6" name="テキスト ボックス 57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0" name="テキスト ボックス 579"/>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2" name="テキスト ボックス 58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4" name="テキスト ボックス 58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6" name="テキスト ボックス 58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7" name="直線コネクタ 59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8" name="テキスト ボックス 59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9" name="直線コネクタ 59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0" name="テキスト ボックス 599"/>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1" name="直線コネクタ 60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2" name="テキスト ボックス 601"/>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3" name="直線コネクタ 60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4" name="テキスト ボックス 603"/>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5" name="直線コネクタ 60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06" name="テキスト ボックス 605"/>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7" name="直線コネクタ 60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8" name="テキスト ボックス 60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30582</xdr:rowOff>
    </xdr:from>
    <xdr:to>
      <xdr:col>85</xdr:col>
      <xdr:colOff>126364</xdr:colOff>
      <xdr:row>77</xdr:row>
      <xdr:rowOff>146120</xdr:rowOff>
    </xdr:to>
    <xdr:cxnSp macro="">
      <xdr:nvCxnSpPr>
        <xdr:cNvPr id="610" name="直線コネクタ 609"/>
        <xdr:cNvCxnSpPr/>
      </xdr:nvCxnSpPr>
      <xdr:spPr>
        <a:xfrm flipV="1">
          <a:off x="16317595" y="12203532"/>
          <a:ext cx="1269" cy="1144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149947</xdr:rowOff>
    </xdr:from>
    <xdr:ext cx="534377" cy="259045"/>
    <xdr:sp macro="" textlink="">
      <xdr:nvSpPr>
        <xdr:cNvPr id="611" name="公債費最小値テキスト"/>
        <xdr:cNvSpPr txBox="1"/>
      </xdr:nvSpPr>
      <xdr:spPr>
        <a:xfrm>
          <a:off x="16370300" y="13351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146120</xdr:rowOff>
    </xdr:from>
    <xdr:to>
      <xdr:col>86</xdr:col>
      <xdr:colOff>25400</xdr:colOff>
      <xdr:row>77</xdr:row>
      <xdr:rowOff>146120</xdr:rowOff>
    </xdr:to>
    <xdr:cxnSp macro="">
      <xdr:nvCxnSpPr>
        <xdr:cNvPr id="612" name="直線コネクタ 611"/>
        <xdr:cNvCxnSpPr/>
      </xdr:nvCxnSpPr>
      <xdr:spPr>
        <a:xfrm>
          <a:off x="16230600" y="13347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148709</xdr:rowOff>
    </xdr:from>
    <xdr:ext cx="534377" cy="259045"/>
    <xdr:sp macro="" textlink="">
      <xdr:nvSpPr>
        <xdr:cNvPr id="613" name="公債費最大値テキスト"/>
        <xdr:cNvSpPr txBox="1"/>
      </xdr:nvSpPr>
      <xdr:spPr>
        <a:xfrm>
          <a:off x="16370300" y="1197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30582</xdr:rowOff>
    </xdr:from>
    <xdr:to>
      <xdr:col>86</xdr:col>
      <xdr:colOff>25400</xdr:colOff>
      <xdr:row>71</xdr:row>
      <xdr:rowOff>30582</xdr:rowOff>
    </xdr:to>
    <xdr:cxnSp macro="">
      <xdr:nvCxnSpPr>
        <xdr:cNvPr id="614" name="直線コネクタ 613"/>
        <xdr:cNvCxnSpPr/>
      </xdr:nvCxnSpPr>
      <xdr:spPr>
        <a:xfrm>
          <a:off x="16230600" y="12203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128594</xdr:rowOff>
    </xdr:from>
    <xdr:to>
      <xdr:col>85</xdr:col>
      <xdr:colOff>127000</xdr:colOff>
      <xdr:row>75</xdr:row>
      <xdr:rowOff>137205</xdr:rowOff>
    </xdr:to>
    <xdr:cxnSp macro="">
      <xdr:nvCxnSpPr>
        <xdr:cNvPr id="615" name="直線コネクタ 614"/>
        <xdr:cNvCxnSpPr/>
      </xdr:nvCxnSpPr>
      <xdr:spPr>
        <a:xfrm>
          <a:off x="15481300" y="12987344"/>
          <a:ext cx="838200" cy="8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68762</xdr:rowOff>
    </xdr:from>
    <xdr:ext cx="534377" cy="259045"/>
    <xdr:sp macro="" textlink="">
      <xdr:nvSpPr>
        <xdr:cNvPr id="616" name="公債費平均値テキスト"/>
        <xdr:cNvSpPr txBox="1"/>
      </xdr:nvSpPr>
      <xdr:spPr>
        <a:xfrm>
          <a:off x="16370300" y="127560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45885</xdr:rowOff>
    </xdr:from>
    <xdr:to>
      <xdr:col>85</xdr:col>
      <xdr:colOff>177800</xdr:colOff>
      <xdr:row>75</xdr:row>
      <xdr:rowOff>147486</xdr:rowOff>
    </xdr:to>
    <xdr:sp macro="" textlink="">
      <xdr:nvSpPr>
        <xdr:cNvPr id="617" name="フローチャート: 判断 616"/>
        <xdr:cNvSpPr/>
      </xdr:nvSpPr>
      <xdr:spPr>
        <a:xfrm>
          <a:off x="16268700" y="129046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82017</xdr:rowOff>
    </xdr:from>
    <xdr:to>
      <xdr:col>81</xdr:col>
      <xdr:colOff>50800</xdr:colOff>
      <xdr:row>75</xdr:row>
      <xdr:rowOff>128594</xdr:rowOff>
    </xdr:to>
    <xdr:cxnSp macro="">
      <xdr:nvCxnSpPr>
        <xdr:cNvPr id="618" name="直線コネクタ 617"/>
        <xdr:cNvCxnSpPr/>
      </xdr:nvCxnSpPr>
      <xdr:spPr>
        <a:xfrm>
          <a:off x="14592300" y="12940767"/>
          <a:ext cx="889000" cy="46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30493</xdr:rowOff>
    </xdr:from>
    <xdr:to>
      <xdr:col>81</xdr:col>
      <xdr:colOff>101600</xdr:colOff>
      <xdr:row>75</xdr:row>
      <xdr:rowOff>132093</xdr:rowOff>
    </xdr:to>
    <xdr:sp macro="" textlink="">
      <xdr:nvSpPr>
        <xdr:cNvPr id="619" name="フローチャート: 判断 618"/>
        <xdr:cNvSpPr/>
      </xdr:nvSpPr>
      <xdr:spPr>
        <a:xfrm>
          <a:off x="15430500" y="128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148620</xdr:rowOff>
    </xdr:from>
    <xdr:ext cx="534377" cy="259045"/>
    <xdr:sp macro="" textlink="">
      <xdr:nvSpPr>
        <xdr:cNvPr id="620" name="テキスト ボックス 619"/>
        <xdr:cNvSpPr txBox="1"/>
      </xdr:nvSpPr>
      <xdr:spPr>
        <a:xfrm>
          <a:off x="15214111" y="12664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55594</xdr:rowOff>
    </xdr:from>
    <xdr:to>
      <xdr:col>76</xdr:col>
      <xdr:colOff>114300</xdr:colOff>
      <xdr:row>75</xdr:row>
      <xdr:rowOff>82017</xdr:rowOff>
    </xdr:to>
    <xdr:cxnSp macro="">
      <xdr:nvCxnSpPr>
        <xdr:cNvPr id="621" name="直線コネクタ 620"/>
        <xdr:cNvCxnSpPr/>
      </xdr:nvCxnSpPr>
      <xdr:spPr>
        <a:xfrm>
          <a:off x="13703300" y="12914344"/>
          <a:ext cx="889000" cy="26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20453</xdr:rowOff>
    </xdr:from>
    <xdr:to>
      <xdr:col>76</xdr:col>
      <xdr:colOff>165100</xdr:colOff>
      <xdr:row>75</xdr:row>
      <xdr:rowOff>122053</xdr:rowOff>
    </xdr:to>
    <xdr:sp macro="" textlink="">
      <xdr:nvSpPr>
        <xdr:cNvPr id="622" name="フローチャート: 判断 621"/>
        <xdr:cNvSpPr/>
      </xdr:nvSpPr>
      <xdr:spPr>
        <a:xfrm>
          <a:off x="145415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138580</xdr:rowOff>
    </xdr:from>
    <xdr:ext cx="534377" cy="259045"/>
    <xdr:sp macro="" textlink="">
      <xdr:nvSpPr>
        <xdr:cNvPr id="623" name="テキスト ボックス 622"/>
        <xdr:cNvSpPr txBox="1"/>
      </xdr:nvSpPr>
      <xdr:spPr>
        <a:xfrm>
          <a:off x="14325111" y="12654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51975</xdr:rowOff>
    </xdr:from>
    <xdr:to>
      <xdr:col>71</xdr:col>
      <xdr:colOff>177800</xdr:colOff>
      <xdr:row>75</xdr:row>
      <xdr:rowOff>55594</xdr:rowOff>
    </xdr:to>
    <xdr:cxnSp macro="">
      <xdr:nvCxnSpPr>
        <xdr:cNvPr id="624" name="直線コネクタ 623"/>
        <xdr:cNvCxnSpPr/>
      </xdr:nvCxnSpPr>
      <xdr:spPr>
        <a:xfrm>
          <a:off x="12814300" y="12910725"/>
          <a:ext cx="889000" cy="3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30797</xdr:rowOff>
    </xdr:from>
    <xdr:to>
      <xdr:col>72</xdr:col>
      <xdr:colOff>38100</xdr:colOff>
      <xdr:row>75</xdr:row>
      <xdr:rowOff>132397</xdr:rowOff>
    </xdr:to>
    <xdr:sp macro="" textlink="">
      <xdr:nvSpPr>
        <xdr:cNvPr id="625" name="フローチャート: 判断 624"/>
        <xdr:cNvSpPr/>
      </xdr:nvSpPr>
      <xdr:spPr>
        <a:xfrm>
          <a:off x="13652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123525</xdr:rowOff>
    </xdr:from>
    <xdr:ext cx="534377" cy="259045"/>
    <xdr:sp macro="" textlink="">
      <xdr:nvSpPr>
        <xdr:cNvPr id="626" name="テキスト ボックス 625"/>
        <xdr:cNvSpPr txBox="1"/>
      </xdr:nvSpPr>
      <xdr:spPr>
        <a:xfrm>
          <a:off x="13436111" y="12982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157328</xdr:rowOff>
    </xdr:from>
    <xdr:to>
      <xdr:col>67</xdr:col>
      <xdr:colOff>101600</xdr:colOff>
      <xdr:row>75</xdr:row>
      <xdr:rowOff>87478</xdr:rowOff>
    </xdr:to>
    <xdr:sp macro="" textlink="">
      <xdr:nvSpPr>
        <xdr:cNvPr id="627" name="フローチャート: 判断 626"/>
        <xdr:cNvSpPr/>
      </xdr:nvSpPr>
      <xdr:spPr>
        <a:xfrm>
          <a:off x="12763500" y="1284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104005</xdr:rowOff>
    </xdr:from>
    <xdr:ext cx="534377" cy="259045"/>
    <xdr:sp macro="" textlink="">
      <xdr:nvSpPr>
        <xdr:cNvPr id="628" name="テキスト ボックス 627"/>
        <xdr:cNvSpPr txBox="1"/>
      </xdr:nvSpPr>
      <xdr:spPr>
        <a:xfrm>
          <a:off x="12547111" y="12619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9" name="テキスト ボックス 62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0" name="テキスト ボックス 62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1" name="テキスト ボックス 63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2" name="テキスト ボックス 63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3" name="テキスト ボックス 63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86405</xdr:rowOff>
    </xdr:from>
    <xdr:to>
      <xdr:col>85</xdr:col>
      <xdr:colOff>177800</xdr:colOff>
      <xdr:row>76</xdr:row>
      <xdr:rowOff>16554</xdr:rowOff>
    </xdr:to>
    <xdr:sp macro="" textlink="">
      <xdr:nvSpPr>
        <xdr:cNvPr id="634" name="楕円 633"/>
        <xdr:cNvSpPr/>
      </xdr:nvSpPr>
      <xdr:spPr>
        <a:xfrm>
          <a:off x="16268700" y="1294515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64832</xdr:rowOff>
    </xdr:from>
    <xdr:ext cx="534377" cy="259045"/>
    <xdr:sp macro="" textlink="">
      <xdr:nvSpPr>
        <xdr:cNvPr id="635" name="公債費該当値テキスト"/>
        <xdr:cNvSpPr txBox="1"/>
      </xdr:nvSpPr>
      <xdr:spPr>
        <a:xfrm>
          <a:off x="16370300" y="12923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77794</xdr:rowOff>
    </xdr:from>
    <xdr:to>
      <xdr:col>81</xdr:col>
      <xdr:colOff>101600</xdr:colOff>
      <xdr:row>76</xdr:row>
      <xdr:rowOff>7944</xdr:rowOff>
    </xdr:to>
    <xdr:sp macro="" textlink="">
      <xdr:nvSpPr>
        <xdr:cNvPr id="636" name="楕円 635"/>
        <xdr:cNvSpPr/>
      </xdr:nvSpPr>
      <xdr:spPr>
        <a:xfrm>
          <a:off x="15430500" y="1293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170521</xdr:rowOff>
    </xdr:from>
    <xdr:ext cx="534377" cy="259045"/>
    <xdr:sp macro="" textlink="">
      <xdr:nvSpPr>
        <xdr:cNvPr id="637" name="テキスト ボックス 636"/>
        <xdr:cNvSpPr txBox="1"/>
      </xdr:nvSpPr>
      <xdr:spPr>
        <a:xfrm>
          <a:off x="15214111" y="13029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31217</xdr:rowOff>
    </xdr:from>
    <xdr:to>
      <xdr:col>76</xdr:col>
      <xdr:colOff>165100</xdr:colOff>
      <xdr:row>75</xdr:row>
      <xdr:rowOff>132817</xdr:rowOff>
    </xdr:to>
    <xdr:sp macro="" textlink="">
      <xdr:nvSpPr>
        <xdr:cNvPr id="638" name="楕円 637"/>
        <xdr:cNvSpPr/>
      </xdr:nvSpPr>
      <xdr:spPr>
        <a:xfrm>
          <a:off x="14541500" y="12889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123944</xdr:rowOff>
    </xdr:from>
    <xdr:ext cx="534377" cy="259045"/>
    <xdr:sp macro="" textlink="">
      <xdr:nvSpPr>
        <xdr:cNvPr id="639" name="テキスト ボックス 638"/>
        <xdr:cNvSpPr txBox="1"/>
      </xdr:nvSpPr>
      <xdr:spPr>
        <a:xfrm>
          <a:off x="14325111" y="12982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4794</xdr:rowOff>
    </xdr:from>
    <xdr:to>
      <xdr:col>72</xdr:col>
      <xdr:colOff>38100</xdr:colOff>
      <xdr:row>75</xdr:row>
      <xdr:rowOff>106394</xdr:rowOff>
    </xdr:to>
    <xdr:sp macro="" textlink="">
      <xdr:nvSpPr>
        <xdr:cNvPr id="640" name="楕円 639"/>
        <xdr:cNvSpPr/>
      </xdr:nvSpPr>
      <xdr:spPr>
        <a:xfrm>
          <a:off x="13652500" y="12863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122921</xdr:rowOff>
    </xdr:from>
    <xdr:ext cx="534377" cy="259045"/>
    <xdr:sp macro="" textlink="">
      <xdr:nvSpPr>
        <xdr:cNvPr id="641" name="テキスト ボックス 640"/>
        <xdr:cNvSpPr txBox="1"/>
      </xdr:nvSpPr>
      <xdr:spPr>
        <a:xfrm>
          <a:off x="13436111" y="12638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1175</xdr:rowOff>
    </xdr:from>
    <xdr:to>
      <xdr:col>67</xdr:col>
      <xdr:colOff>101600</xdr:colOff>
      <xdr:row>75</xdr:row>
      <xdr:rowOff>102775</xdr:rowOff>
    </xdr:to>
    <xdr:sp macro="" textlink="">
      <xdr:nvSpPr>
        <xdr:cNvPr id="642" name="楕円 641"/>
        <xdr:cNvSpPr/>
      </xdr:nvSpPr>
      <xdr:spPr>
        <a:xfrm>
          <a:off x="12763500" y="12859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93902</xdr:rowOff>
    </xdr:from>
    <xdr:ext cx="534377" cy="259045"/>
    <xdr:sp macro="" textlink="">
      <xdr:nvSpPr>
        <xdr:cNvPr id="643" name="テキスト ボックス 642"/>
        <xdr:cNvSpPr txBox="1"/>
      </xdr:nvSpPr>
      <xdr:spPr>
        <a:xfrm>
          <a:off x="12547111" y="1295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4" name="正方形/長方形 64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5" name="正方形/長方形 64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6" name="正方形/長方形 64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7" name="正方形/長方形 64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8" name="正方形/長方形 64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9" name="正方形/長方形 64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0" name="正方形/長方形 64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1" name="正方形/長方形 65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2" name="テキスト ボックス 65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3" name="直線コネクタ 65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4" name="直線コネクタ 653"/>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5" name="テキスト ボックス 654"/>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6" name="直線コネクタ 655"/>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7" name="テキスト ボックス 656"/>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8" name="直線コネクタ 657"/>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59" name="テキスト ボックス 658"/>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0" name="直線コネクタ 659"/>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1" name="テキスト ボックス 660"/>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2" name="直線コネクタ 66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3" name="テキスト ボックス 66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106256</xdr:rowOff>
    </xdr:from>
    <xdr:to>
      <xdr:col>85</xdr:col>
      <xdr:colOff>126364</xdr:colOff>
      <xdr:row>98</xdr:row>
      <xdr:rowOff>129267</xdr:rowOff>
    </xdr:to>
    <xdr:cxnSp macro="">
      <xdr:nvCxnSpPr>
        <xdr:cNvPr id="665" name="直線コネクタ 664"/>
        <xdr:cNvCxnSpPr/>
      </xdr:nvCxnSpPr>
      <xdr:spPr>
        <a:xfrm flipV="1">
          <a:off x="16317595" y="15879656"/>
          <a:ext cx="1269" cy="1051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133094</xdr:rowOff>
    </xdr:from>
    <xdr:ext cx="469744" cy="259045"/>
    <xdr:sp macro="" textlink="">
      <xdr:nvSpPr>
        <xdr:cNvPr id="666" name="積立金最小値テキスト"/>
        <xdr:cNvSpPr txBox="1"/>
      </xdr:nvSpPr>
      <xdr:spPr>
        <a:xfrm>
          <a:off x="16370300" y="1693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129267</xdr:rowOff>
    </xdr:from>
    <xdr:to>
      <xdr:col>86</xdr:col>
      <xdr:colOff>25400</xdr:colOff>
      <xdr:row>98</xdr:row>
      <xdr:rowOff>129267</xdr:rowOff>
    </xdr:to>
    <xdr:cxnSp macro="">
      <xdr:nvCxnSpPr>
        <xdr:cNvPr id="667" name="直線コネクタ 666"/>
        <xdr:cNvCxnSpPr/>
      </xdr:nvCxnSpPr>
      <xdr:spPr>
        <a:xfrm>
          <a:off x="16230600" y="16931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52933</xdr:rowOff>
    </xdr:from>
    <xdr:ext cx="599010" cy="259045"/>
    <xdr:sp macro="" textlink="">
      <xdr:nvSpPr>
        <xdr:cNvPr id="668" name="積立金最大値テキスト"/>
        <xdr:cNvSpPr txBox="1"/>
      </xdr:nvSpPr>
      <xdr:spPr>
        <a:xfrm>
          <a:off x="16370300" y="15654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106256</xdr:rowOff>
    </xdr:from>
    <xdr:to>
      <xdr:col>86</xdr:col>
      <xdr:colOff>25400</xdr:colOff>
      <xdr:row>92</xdr:row>
      <xdr:rowOff>106256</xdr:rowOff>
    </xdr:to>
    <xdr:cxnSp macro="">
      <xdr:nvCxnSpPr>
        <xdr:cNvPr id="669" name="直線コネクタ 668"/>
        <xdr:cNvCxnSpPr/>
      </xdr:nvCxnSpPr>
      <xdr:spPr>
        <a:xfrm>
          <a:off x="16230600" y="15879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64554</xdr:rowOff>
    </xdr:from>
    <xdr:to>
      <xdr:col>85</xdr:col>
      <xdr:colOff>127000</xdr:colOff>
      <xdr:row>98</xdr:row>
      <xdr:rowOff>92228</xdr:rowOff>
    </xdr:to>
    <xdr:cxnSp macro="">
      <xdr:nvCxnSpPr>
        <xdr:cNvPr id="670" name="直線コネクタ 669"/>
        <xdr:cNvCxnSpPr/>
      </xdr:nvCxnSpPr>
      <xdr:spPr>
        <a:xfrm>
          <a:off x="15481300" y="16866654"/>
          <a:ext cx="838200" cy="27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15701</xdr:rowOff>
    </xdr:from>
    <xdr:ext cx="534377" cy="259045"/>
    <xdr:sp macro="" textlink="">
      <xdr:nvSpPr>
        <xdr:cNvPr id="671" name="積立金平均値テキスト"/>
        <xdr:cNvSpPr txBox="1"/>
      </xdr:nvSpPr>
      <xdr:spPr>
        <a:xfrm>
          <a:off x="16370300" y="166463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164274</xdr:rowOff>
    </xdr:from>
    <xdr:to>
      <xdr:col>85</xdr:col>
      <xdr:colOff>177800</xdr:colOff>
      <xdr:row>98</xdr:row>
      <xdr:rowOff>94424</xdr:rowOff>
    </xdr:to>
    <xdr:sp macro="" textlink="">
      <xdr:nvSpPr>
        <xdr:cNvPr id="672" name="フローチャート: 判断 671"/>
        <xdr:cNvSpPr/>
      </xdr:nvSpPr>
      <xdr:spPr>
        <a:xfrm>
          <a:off x="16268700" y="16794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53042</xdr:rowOff>
    </xdr:from>
    <xdr:to>
      <xdr:col>81</xdr:col>
      <xdr:colOff>50800</xdr:colOff>
      <xdr:row>98</xdr:row>
      <xdr:rowOff>64554</xdr:rowOff>
    </xdr:to>
    <xdr:cxnSp macro="">
      <xdr:nvCxnSpPr>
        <xdr:cNvPr id="673" name="直線コネクタ 672"/>
        <xdr:cNvCxnSpPr/>
      </xdr:nvCxnSpPr>
      <xdr:spPr>
        <a:xfrm>
          <a:off x="14592300" y="16855142"/>
          <a:ext cx="889000" cy="11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159707</xdr:rowOff>
    </xdr:from>
    <xdr:to>
      <xdr:col>81</xdr:col>
      <xdr:colOff>101600</xdr:colOff>
      <xdr:row>98</xdr:row>
      <xdr:rowOff>89857</xdr:rowOff>
    </xdr:to>
    <xdr:sp macro="" textlink="">
      <xdr:nvSpPr>
        <xdr:cNvPr id="674" name="フローチャート: 判断 673"/>
        <xdr:cNvSpPr/>
      </xdr:nvSpPr>
      <xdr:spPr>
        <a:xfrm>
          <a:off x="15430500" y="16790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106384</xdr:rowOff>
    </xdr:from>
    <xdr:ext cx="534377" cy="259045"/>
    <xdr:sp macro="" textlink="">
      <xdr:nvSpPr>
        <xdr:cNvPr id="675" name="テキスト ボックス 674"/>
        <xdr:cNvSpPr txBox="1"/>
      </xdr:nvSpPr>
      <xdr:spPr>
        <a:xfrm>
          <a:off x="15214111" y="16565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50963</xdr:rowOff>
    </xdr:from>
    <xdr:to>
      <xdr:col>76</xdr:col>
      <xdr:colOff>114300</xdr:colOff>
      <xdr:row>98</xdr:row>
      <xdr:rowOff>53042</xdr:rowOff>
    </xdr:to>
    <xdr:cxnSp macro="">
      <xdr:nvCxnSpPr>
        <xdr:cNvPr id="676" name="直線コネクタ 675"/>
        <xdr:cNvCxnSpPr/>
      </xdr:nvCxnSpPr>
      <xdr:spPr>
        <a:xfrm>
          <a:off x="13703300" y="16853063"/>
          <a:ext cx="889000" cy="2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160575</xdr:rowOff>
    </xdr:from>
    <xdr:to>
      <xdr:col>76</xdr:col>
      <xdr:colOff>165100</xdr:colOff>
      <xdr:row>98</xdr:row>
      <xdr:rowOff>90725</xdr:rowOff>
    </xdr:to>
    <xdr:sp macro="" textlink="">
      <xdr:nvSpPr>
        <xdr:cNvPr id="677" name="フローチャート: 判断 676"/>
        <xdr:cNvSpPr/>
      </xdr:nvSpPr>
      <xdr:spPr>
        <a:xfrm>
          <a:off x="14541500" y="16791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107252</xdr:rowOff>
    </xdr:from>
    <xdr:ext cx="534377" cy="259045"/>
    <xdr:sp macro="" textlink="">
      <xdr:nvSpPr>
        <xdr:cNvPr id="678" name="テキスト ボックス 677"/>
        <xdr:cNvSpPr txBox="1"/>
      </xdr:nvSpPr>
      <xdr:spPr>
        <a:xfrm>
          <a:off x="14325111" y="16566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50963</xdr:rowOff>
    </xdr:from>
    <xdr:to>
      <xdr:col>71</xdr:col>
      <xdr:colOff>177800</xdr:colOff>
      <xdr:row>98</xdr:row>
      <xdr:rowOff>120269</xdr:rowOff>
    </xdr:to>
    <xdr:cxnSp macro="">
      <xdr:nvCxnSpPr>
        <xdr:cNvPr id="679" name="直線コネクタ 678"/>
        <xdr:cNvCxnSpPr/>
      </xdr:nvCxnSpPr>
      <xdr:spPr>
        <a:xfrm flipV="1">
          <a:off x="12814300" y="16853063"/>
          <a:ext cx="889000" cy="69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161421</xdr:rowOff>
    </xdr:from>
    <xdr:to>
      <xdr:col>72</xdr:col>
      <xdr:colOff>38100</xdr:colOff>
      <xdr:row>98</xdr:row>
      <xdr:rowOff>91571</xdr:rowOff>
    </xdr:to>
    <xdr:sp macro="" textlink="">
      <xdr:nvSpPr>
        <xdr:cNvPr id="680" name="フローチャート: 判断 679"/>
        <xdr:cNvSpPr/>
      </xdr:nvSpPr>
      <xdr:spPr>
        <a:xfrm>
          <a:off x="13652500" y="16792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108098</xdr:rowOff>
    </xdr:from>
    <xdr:ext cx="534377" cy="259045"/>
    <xdr:sp macro="" textlink="">
      <xdr:nvSpPr>
        <xdr:cNvPr id="681" name="テキスト ボックス 680"/>
        <xdr:cNvSpPr txBox="1"/>
      </xdr:nvSpPr>
      <xdr:spPr>
        <a:xfrm>
          <a:off x="13436111" y="16567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29332</xdr:rowOff>
    </xdr:from>
    <xdr:to>
      <xdr:col>67</xdr:col>
      <xdr:colOff>101600</xdr:colOff>
      <xdr:row>98</xdr:row>
      <xdr:rowOff>130932</xdr:rowOff>
    </xdr:to>
    <xdr:sp macro="" textlink="">
      <xdr:nvSpPr>
        <xdr:cNvPr id="682" name="フローチャート: 判断 681"/>
        <xdr:cNvSpPr/>
      </xdr:nvSpPr>
      <xdr:spPr>
        <a:xfrm>
          <a:off x="12763500" y="16831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147459</xdr:rowOff>
    </xdr:from>
    <xdr:ext cx="534377" cy="259045"/>
    <xdr:sp macro="" textlink="">
      <xdr:nvSpPr>
        <xdr:cNvPr id="683" name="テキスト ボックス 682"/>
        <xdr:cNvSpPr txBox="1"/>
      </xdr:nvSpPr>
      <xdr:spPr>
        <a:xfrm>
          <a:off x="12547111" y="16606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4" name="テキスト ボックス 68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5" name="テキスト ボックス 68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6" name="テキスト ボックス 68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7" name="テキスト ボックス 68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8" name="テキスト ボックス 68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41428</xdr:rowOff>
    </xdr:from>
    <xdr:to>
      <xdr:col>85</xdr:col>
      <xdr:colOff>177800</xdr:colOff>
      <xdr:row>98</xdr:row>
      <xdr:rowOff>143028</xdr:rowOff>
    </xdr:to>
    <xdr:sp macro="" textlink="">
      <xdr:nvSpPr>
        <xdr:cNvPr id="689" name="楕円 688"/>
        <xdr:cNvSpPr/>
      </xdr:nvSpPr>
      <xdr:spPr>
        <a:xfrm>
          <a:off x="16268700" y="16843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142700</xdr:rowOff>
    </xdr:from>
    <xdr:ext cx="534377" cy="259045"/>
    <xdr:sp macro="" textlink="">
      <xdr:nvSpPr>
        <xdr:cNvPr id="690" name="積立金該当値テキスト"/>
        <xdr:cNvSpPr txBox="1"/>
      </xdr:nvSpPr>
      <xdr:spPr>
        <a:xfrm>
          <a:off x="16370300" y="16773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13754</xdr:rowOff>
    </xdr:from>
    <xdr:to>
      <xdr:col>81</xdr:col>
      <xdr:colOff>101600</xdr:colOff>
      <xdr:row>98</xdr:row>
      <xdr:rowOff>115354</xdr:rowOff>
    </xdr:to>
    <xdr:sp macro="" textlink="">
      <xdr:nvSpPr>
        <xdr:cNvPr id="691" name="楕円 690"/>
        <xdr:cNvSpPr/>
      </xdr:nvSpPr>
      <xdr:spPr>
        <a:xfrm>
          <a:off x="15430500" y="16815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106481</xdr:rowOff>
    </xdr:from>
    <xdr:ext cx="534377" cy="259045"/>
    <xdr:sp macro="" textlink="">
      <xdr:nvSpPr>
        <xdr:cNvPr id="692" name="テキスト ボックス 691"/>
        <xdr:cNvSpPr txBox="1"/>
      </xdr:nvSpPr>
      <xdr:spPr>
        <a:xfrm>
          <a:off x="15214111" y="16908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2242</xdr:rowOff>
    </xdr:from>
    <xdr:to>
      <xdr:col>76</xdr:col>
      <xdr:colOff>165100</xdr:colOff>
      <xdr:row>98</xdr:row>
      <xdr:rowOff>103842</xdr:rowOff>
    </xdr:to>
    <xdr:sp macro="" textlink="">
      <xdr:nvSpPr>
        <xdr:cNvPr id="693" name="楕円 692"/>
        <xdr:cNvSpPr/>
      </xdr:nvSpPr>
      <xdr:spPr>
        <a:xfrm>
          <a:off x="14541500" y="16804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94969</xdr:rowOff>
    </xdr:from>
    <xdr:ext cx="534377" cy="259045"/>
    <xdr:sp macro="" textlink="">
      <xdr:nvSpPr>
        <xdr:cNvPr id="694" name="テキスト ボックス 693"/>
        <xdr:cNvSpPr txBox="1"/>
      </xdr:nvSpPr>
      <xdr:spPr>
        <a:xfrm>
          <a:off x="14325111" y="16897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163</xdr:rowOff>
    </xdr:from>
    <xdr:to>
      <xdr:col>72</xdr:col>
      <xdr:colOff>38100</xdr:colOff>
      <xdr:row>98</xdr:row>
      <xdr:rowOff>101763</xdr:rowOff>
    </xdr:to>
    <xdr:sp macro="" textlink="">
      <xdr:nvSpPr>
        <xdr:cNvPr id="695" name="楕円 694"/>
        <xdr:cNvSpPr/>
      </xdr:nvSpPr>
      <xdr:spPr>
        <a:xfrm>
          <a:off x="13652500" y="16802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92890</xdr:rowOff>
    </xdr:from>
    <xdr:ext cx="534377" cy="259045"/>
    <xdr:sp macro="" textlink="">
      <xdr:nvSpPr>
        <xdr:cNvPr id="696" name="テキスト ボックス 695"/>
        <xdr:cNvSpPr txBox="1"/>
      </xdr:nvSpPr>
      <xdr:spPr>
        <a:xfrm>
          <a:off x="13436111" y="16894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69469</xdr:rowOff>
    </xdr:from>
    <xdr:to>
      <xdr:col>67</xdr:col>
      <xdr:colOff>101600</xdr:colOff>
      <xdr:row>98</xdr:row>
      <xdr:rowOff>171069</xdr:rowOff>
    </xdr:to>
    <xdr:sp macro="" textlink="">
      <xdr:nvSpPr>
        <xdr:cNvPr id="697" name="楕円 696"/>
        <xdr:cNvSpPr/>
      </xdr:nvSpPr>
      <xdr:spPr>
        <a:xfrm>
          <a:off x="12763500" y="16871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162196</xdr:rowOff>
    </xdr:from>
    <xdr:ext cx="469744" cy="259045"/>
    <xdr:sp macro="" textlink="">
      <xdr:nvSpPr>
        <xdr:cNvPr id="698" name="テキスト ボックス 697"/>
        <xdr:cNvSpPr txBox="1"/>
      </xdr:nvSpPr>
      <xdr:spPr>
        <a:xfrm>
          <a:off x="12579428" y="16964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9" name="正方形/長方形 69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0" name="正方形/長方形 69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1" name="正方形/長方形 70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2" name="正方形/長方形 70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3" name="正方形/長方形 70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4" name="正方形/長方形 70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5" name="正方形/長方形 70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6" name="正方形/長方形 70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7" name="テキスト ボックス 70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8" name="直線コネクタ 70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09" name="直線コネクタ 708"/>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0" name="テキスト ボックス 709"/>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1" name="直線コネクタ 710"/>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2" name="テキスト ボックス 711"/>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3" name="直線コネクタ 712"/>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14" name="テキスト ボックス 713"/>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5" name="直線コネクタ 714"/>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16" name="テキスト ボックス 715"/>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7" name="直線コネクタ 716"/>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18" name="テキスト ボックス 717"/>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9" name="直線コネクタ 71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0" name="テキスト ボックス 719"/>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1"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120650</xdr:rowOff>
    </xdr:from>
    <xdr:to>
      <xdr:col>116</xdr:col>
      <xdr:colOff>62864</xdr:colOff>
      <xdr:row>39</xdr:row>
      <xdr:rowOff>44450</xdr:rowOff>
    </xdr:to>
    <xdr:cxnSp macro="">
      <xdr:nvCxnSpPr>
        <xdr:cNvPr id="722" name="直線コネクタ 721"/>
        <xdr:cNvCxnSpPr/>
      </xdr:nvCxnSpPr>
      <xdr:spPr>
        <a:xfrm flipV="1">
          <a:off x="22159595" y="5435600"/>
          <a:ext cx="1269"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3"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4" name="直線コネクタ 723"/>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67327</xdr:rowOff>
    </xdr:from>
    <xdr:ext cx="469744" cy="259045"/>
    <xdr:sp macro="" textlink="">
      <xdr:nvSpPr>
        <xdr:cNvPr id="725" name="投資及び出資金最大値テキスト"/>
        <xdr:cNvSpPr txBox="1"/>
      </xdr:nvSpPr>
      <xdr:spPr>
        <a:xfrm>
          <a:off x="22212300" y="521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120650</xdr:rowOff>
    </xdr:from>
    <xdr:to>
      <xdr:col>116</xdr:col>
      <xdr:colOff>152400</xdr:colOff>
      <xdr:row>31</xdr:row>
      <xdr:rowOff>120650</xdr:rowOff>
    </xdr:to>
    <xdr:cxnSp macro="">
      <xdr:nvCxnSpPr>
        <xdr:cNvPr id="726" name="直線コネクタ 725"/>
        <xdr:cNvCxnSpPr/>
      </xdr:nvCxnSpPr>
      <xdr:spPr>
        <a:xfrm>
          <a:off x="22072600" y="543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125032</xdr:rowOff>
    </xdr:from>
    <xdr:to>
      <xdr:col>116</xdr:col>
      <xdr:colOff>63500</xdr:colOff>
      <xdr:row>38</xdr:row>
      <xdr:rowOff>42735</xdr:rowOff>
    </xdr:to>
    <xdr:cxnSp macro="">
      <xdr:nvCxnSpPr>
        <xdr:cNvPr id="727" name="直線コネクタ 726"/>
        <xdr:cNvCxnSpPr/>
      </xdr:nvCxnSpPr>
      <xdr:spPr>
        <a:xfrm flipV="1">
          <a:off x="21323300" y="6468682"/>
          <a:ext cx="838200" cy="89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6367</xdr:rowOff>
    </xdr:from>
    <xdr:ext cx="378565" cy="259045"/>
    <xdr:sp macro="" textlink="">
      <xdr:nvSpPr>
        <xdr:cNvPr id="728" name="投資及び出資金平均値テキスト"/>
        <xdr:cNvSpPr txBox="1"/>
      </xdr:nvSpPr>
      <xdr:spPr>
        <a:xfrm>
          <a:off x="22212300" y="65214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27940</xdr:rowOff>
    </xdr:from>
    <xdr:to>
      <xdr:col>116</xdr:col>
      <xdr:colOff>114300</xdr:colOff>
      <xdr:row>38</xdr:row>
      <xdr:rowOff>129540</xdr:rowOff>
    </xdr:to>
    <xdr:sp macro="" textlink="">
      <xdr:nvSpPr>
        <xdr:cNvPr id="729" name="フローチャート: 判断 728"/>
        <xdr:cNvSpPr/>
      </xdr:nvSpPr>
      <xdr:spPr>
        <a:xfrm>
          <a:off x="22110700" y="65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42735</xdr:rowOff>
    </xdr:from>
    <xdr:to>
      <xdr:col>111</xdr:col>
      <xdr:colOff>177800</xdr:colOff>
      <xdr:row>38</xdr:row>
      <xdr:rowOff>80835</xdr:rowOff>
    </xdr:to>
    <xdr:cxnSp macro="">
      <xdr:nvCxnSpPr>
        <xdr:cNvPr id="730" name="直線コネクタ 729"/>
        <xdr:cNvCxnSpPr/>
      </xdr:nvCxnSpPr>
      <xdr:spPr>
        <a:xfrm flipV="1">
          <a:off x="20434300" y="655783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147765</xdr:rowOff>
    </xdr:from>
    <xdr:to>
      <xdr:col>112</xdr:col>
      <xdr:colOff>38100</xdr:colOff>
      <xdr:row>38</xdr:row>
      <xdr:rowOff>77915</xdr:rowOff>
    </xdr:to>
    <xdr:sp macro="" textlink="">
      <xdr:nvSpPr>
        <xdr:cNvPr id="731" name="フローチャート: 判断 730"/>
        <xdr:cNvSpPr/>
      </xdr:nvSpPr>
      <xdr:spPr>
        <a:xfrm>
          <a:off x="21272500" y="649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94442</xdr:rowOff>
    </xdr:from>
    <xdr:ext cx="378565" cy="259045"/>
    <xdr:sp macro="" textlink="">
      <xdr:nvSpPr>
        <xdr:cNvPr id="732" name="テキスト ボックス 731"/>
        <xdr:cNvSpPr txBox="1"/>
      </xdr:nvSpPr>
      <xdr:spPr>
        <a:xfrm>
          <a:off x="21134017" y="62666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80835</xdr:rowOff>
    </xdr:from>
    <xdr:to>
      <xdr:col>107</xdr:col>
      <xdr:colOff>50800</xdr:colOff>
      <xdr:row>38</xdr:row>
      <xdr:rowOff>159703</xdr:rowOff>
    </xdr:to>
    <xdr:cxnSp macro="">
      <xdr:nvCxnSpPr>
        <xdr:cNvPr id="733" name="直線コネクタ 732"/>
        <xdr:cNvCxnSpPr/>
      </xdr:nvCxnSpPr>
      <xdr:spPr>
        <a:xfrm flipV="1">
          <a:off x="19545300" y="6595935"/>
          <a:ext cx="889000" cy="78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7176</xdr:rowOff>
    </xdr:from>
    <xdr:to>
      <xdr:col>107</xdr:col>
      <xdr:colOff>101600</xdr:colOff>
      <xdr:row>38</xdr:row>
      <xdr:rowOff>108776</xdr:rowOff>
    </xdr:to>
    <xdr:sp macro="" textlink="">
      <xdr:nvSpPr>
        <xdr:cNvPr id="734" name="フローチャート: 判断 733"/>
        <xdr:cNvSpPr/>
      </xdr:nvSpPr>
      <xdr:spPr>
        <a:xfrm>
          <a:off x="20383500" y="652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125303</xdr:rowOff>
    </xdr:from>
    <xdr:ext cx="378565" cy="259045"/>
    <xdr:sp macro="" textlink="">
      <xdr:nvSpPr>
        <xdr:cNvPr id="735" name="テキスト ボックス 734"/>
        <xdr:cNvSpPr txBox="1"/>
      </xdr:nvSpPr>
      <xdr:spPr>
        <a:xfrm>
          <a:off x="20245017" y="62975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137795</xdr:rowOff>
    </xdr:from>
    <xdr:to>
      <xdr:col>102</xdr:col>
      <xdr:colOff>114300</xdr:colOff>
      <xdr:row>38</xdr:row>
      <xdr:rowOff>159703</xdr:rowOff>
    </xdr:to>
    <xdr:cxnSp macro="">
      <xdr:nvCxnSpPr>
        <xdr:cNvPr id="736" name="直線コネクタ 735"/>
        <xdr:cNvCxnSpPr/>
      </xdr:nvCxnSpPr>
      <xdr:spPr>
        <a:xfrm>
          <a:off x="18656300" y="6652895"/>
          <a:ext cx="889000" cy="21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154432</xdr:rowOff>
    </xdr:from>
    <xdr:to>
      <xdr:col>102</xdr:col>
      <xdr:colOff>165100</xdr:colOff>
      <xdr:row>38</xdr:row>
      <xdr:rowOff>84582</xdr:rowOff>
    </xdr:to>
    <xdr:sp macro="" textlink="">
      <xdr:nvSpPr>
        <xdr:cNvPr id="737" name="フローチャート: 判断 736"/>
        <xdr:cNvSpPr/>
      </xdr:nvSpPr>
      <xdr:spPr>
        <a:xfrm>
          <a:off x="19494500" y="649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101109</xdr:rowOff>
    </xdr:from>
    <xdr:ext cx="378565" cy="259045"/>
    <xdr:sp macro="" textlink="">
      <xdr:nvSpPr>
        <xdr:cNvPr id="738" name="テキスト ボックス 737"/>
        <xdr:cNvSpPr txBox="1"/>
      </xdr:nvSpPr>
      <xdr:spPr>
        <a:xfrm>
          <a:off x="19356017" y="62733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11938</xdr:rowOff>
    </xdr:from>
    <xdr:to>
      <xdr:col>98</xdr:col>
      <xdr:colOff>38100</xdr:colOff>
      <xdr:row>36</xdr:row>
      <xdr:rowOff>113538</xdr:rowOff>
    </xdr:to>
    <xdr:sp macro="" textlink="">
      <xdr:nvSpPr>
        <xdr:cNvPr id="739" name="フローチャート: 判断 738"/>
        <xdr:cNvSpPr/>
      </xdr:nvSpPr>
      <xdr:spPr>
        <a:xfrm>
          <a:off x="18605500" y="6184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130065</xdr:rowOff>
    </xdr:from>
    <xdr:ext cx="469744" cy="259045"/>
    <xdr:sp macro="" textlink="">
      <xdr:nvSpPr>
        <xdr:cNvPr id="740" name="テキスト ボックス 739"/>
        <xdr:cNvSpPr txBox="1"/>
      </xdr:nvSpPr>
      <xdr:spPr>
        <a:xfrm>
          <a:off x="18421428" y="5959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1" name="テキスト ボックス 74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2" name="テキスト ボックス 74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3" name="テキスト ボックス 74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4" name="テキスト ボックス 74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5" name="テキスト ボックス 74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74232</xdr:rowOff>
    </xdr:from>
    <xdr:to>
      <xdr:col>116</xdr:col>
      <xdr:colOff>114300</xdr:colOff>
      <xdr:row>38</xdr:row>
      <xdr:rowOff>4381</xdr:rowOff>
    </xdr:to>
    <xdr:sp macro="" textlink="">
      <xdr:nvSpPr>
        <xdr:cNvPr id="746" name="楕円 745"/>
        <xdr:cNvSpPr/>
      </xdr:nvSpPr>
      <xdr:spPr>
        <a:xfrm>
          <a:off x="22110700" y="641788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97109</xdr:rowOff>
    </xdr:from>
    <xdr:ext cx="469744" cy="259045"/>
    <xdr:sp macro="" textlink="">
      <xdr:nvSpPr>
        <xdr:cNvPr id="747" name="投資及び出資金該当値テキスト"/>
        <xdr:cNvSpPr txBox="1"/>
      </xdr:nvSpPr>
      <xdr:spPr>
        <a:xfrm>
          <a:off x="22212300" y="6269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163385</xdr:rowOff>
    </xdr:from>
    <xdr:to>
      <xdr:col>112</xdr:col>
      <xdr:colOff>38100</xdr:colOff>
      <xdr:row>38</xdr:row>
      <xdr:rowOff>93535</xdr:rowOff>
    </xdr:to>
    <xdr:sp macro="" textlink="">
      <xdr:nvSpPr>
        <xdr:cNvPr id="748" name="楕円 747"/>
        <xdr:cNvSpPr/>
      </xdr:nvSpPr>
      <xdr:spPr>
        <a:xfrm>
          <a:off x="21272500" y="6507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84662</xdr:rowOff>
    </xdr:from>
    <xdr:ext cx="378565" cy="259045"/>
    <xdr:sp macro="" textlink="">
      <xdr:nvSpPr>
        <xdr:cNvPr id="749" name="テキスト ボックス 748"/>
        <xdr:cNvSpPr txBox="1"/>
      </xdr:nvSpPr>
      <xdr:spPr>
        <a:xfrm>
          <a:off x="21134017" y="65997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30035</xdr:rowOff>
    </xdr:from>
    <xdr:to>
      <xdr:col>107</xdr:col>
      <xdr:colOff>101600</xdr:colOff>
      <xdr:row>38</xdr:row>
      <xdr:rowOff>131635</xdr:rowOff>
    </xdr:to>
    <xdr:sp macro="" textlink="">
      <xdr:nvSpPr>
        <xdr:cNvPr id="750" name="楕円 749"/>
        <xdr:cNvSpPr/>
      </xdr:nvSpPr>
      <xdr:spPr>
        <a:xfrm>
          <a:off x="20383500" y="6545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122762</xdr:rowOff>
    </xdr:from>
    <xdr:ext cx="378565" cy="259045"/>
    <xdr:sp macro="" textlink="">
      <xdr:nvSpPr>
        <xdr:cNvPr id="751" name="テキスト ボックス 750"/>
        <xdr:cNvSpPr txBox="1"/>
      </xdr:nvSpPr>
      <xdr:spPr>
        <a:xfrm>
          <a:off x="20245017" y="66378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108903</xdr:rowOff>
    </xdr:from>
    <xdr:to>
      <xdr:col>102</xdr:col>
      <xdr:colOff>165100</xdr:colOff>
      <xdr:row>39</xdr:row>
      <xdr:rowOff>39053</xdr:rowOff>
    </xdr:to>
    <xdr:sp macro="" textlink="">
      <xdr:nvSpPr>
        <xdr:cNvPr id="752" name="楕円 751"/>
        <xdr:cNvSpPr/>
      </xdr:nvSpPr>
      <xdr:spPr>
        <a:xfrm>
          <a:off x="19494500" y="6624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30180</xdr:rowOff>
    </xdr:from>
    <xdr:ext cx="378565" cy="259045"/>
    <xdr:sp macro="" textlink="">
      <xdr:nvSpPr>
        <xdr:cNvPr id="753" name="テキスト ボックス 752"/>
        <xdr:cNvSpPr txBox="1"/>
      </xdr:nvSpPr>
      <xdr:spPr>
        <a:xfrm>
          <a:off x="19356017" y="67167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86995</xdr:rowOff>
    </xdr:from>
    <xdr:to>
      <xdr:col>98</xdr:col>
      <xdr:colOff>38100</xdr:colOff>
      <xdr:row>39</xdr:row>
      <xdr:rowOff>17145</xdr:rowOff>
    </xdr:to>
    <xdr:sp macro="" textlink="">
      <xdr:nvSpPr>
        <xdr:cNvPr id="754" name="楕円 753"/>
        <xdr:cNvSpPr/>
      </xdr:nvSpPr>
      <xdr:spPr>
        <a:xfrm>
          <a:off x="18605500" y="660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8272</xdr:rowOff>
    </xdr:from>
    <xdr:ext cx="378565" cy="259045"/>
    <xdr:sp macro="" textlink="">
      <xdr:nvSpPr>
        <xdr:cNvPr id="755" name="テキスト ボックス 754"/>
        <xdr:cNvSpPr txBox="1"/>
      </xdr:nvSpPr>
      <xdr:spPr>
        <a:xfrm>
          <a:off x="18467017" y="66948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6" name="正方形/長方形 75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7" name="正方形/長方形 75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8" name="正方形/長方形 75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9" name="正方形/長方形 75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0" name="正方形/長方形 75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1" name="正方形/長方形 76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2" name="正方形/長方形 76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3" name="正方形/長方形 76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4" name="テキスト ボックス 76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5" name="直線コネクタ 76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6" name="直線コネクタ 765"/>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7" name="テキスト ボックス 766"/>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8" name="直線コネクタ 767"/>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9" name="テキスト ボックス 768"/>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0" name="直線コネクタ 76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1" name="テキスト ボックス 770"/>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2" name="直線コネクタ 771"/>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3" name="テキスト ボックス 772"/>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4" name="直線コネクタ 773"/>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5" name="テキスト ボックス 774"/>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6" name="直線コネクタ 77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7" name="テキスト ボックス 776"/>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8"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73272</xdr:rowOff>
    </xdr:from>
    <xdr:to>
      <xdr:col>116</xdr:col>
      <xdr:colOff>62864</xdr:colOff>
      <xdr:row>59</xdr:row>
      <xdr:rowOff>44450</xdr:rowOff>
    </xdr:to>
    <xdr:cxnSp macro="">
      <xdr:nvCxnSpPr>
        <xdr:cNvPr id="779" name="直線コネクタ 778"/>
        <xdr:cNvCxnSpPr/>
      </xdr:nvCxnSpPr>
      <xdr:spPr>
        <a:xfrm flipV="1">
          <a:off x="22159595" y="8817222"/>
          <a:ext cx="1269" cy="1342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0"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1" name="直線コネクタ 780"/>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19949</xdr:rowOff>
    </xdr:from>
    <xdr:ext cx="534377" cy="259045"/>
    <xdr:sp macro="" textlink="">
      <xdr:nvSpPr>
        <xdr:cNvPr id="782" name="貸付金最大値テキスト"/>
        <xdr:cNvSpPr txBox="1"/>
      </xdr:nvSpPr>
      <xdr:spPr>
        <a:xfrm>
          <a:off x="22212300" y="8592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73272</xdr:rowOff>
    </xdr:from>
    <xdr:to>
      <xdr:col>116</xdr:col>
      <xdr:colOff>152400</xdr:colOff>
      <xdr:row>51</xdr:row>
      <xdr:rowOff>73272</xdr:rowOff>
    </xdr:to>
    <xdr:cxnSp macro="">
      <xdr:nvCxnSpPr>
        <xdr:cNvPr id="783" name="直線コネクタ 782"/>
        <xdr:cNvCxnSpPr/>
      </xdr:nvCxnSpPr>
      <xdr:spPr>
        <a:xfrm>
          <a:off x="22072600" y="881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171018</xdr:rowOff>
    </xdr:from>
    <xdr:to>
      <xdr:col>116</xdr:col>
      <xdr:colOff>63500</xdr:colOff>
      <xdr:row>59</xdr:row>
      <xdr:rowOff>1816</xdr:rowOff>
    </xdr:to>
    <xdr:cxnSp macro="">
      <xdr:nvCxnSpPr>
        <xdr:cNvPr id="784" name="直線コネクタ 783"/>
        <xdr:cNvCxnSpPr/>
      </xdr:nvCxnSpPr>
      <xdr:spPr>
        <a:xfrm>
          <a:off x="21323300" y="10115118"/>
          <a:ext cx="838200" cy="2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109986</xdr:rowOff>
    </xdr:from>
    <xdr:ext cx="469744" cy="259045"/>
    <xdr:sp macro="" textlink="">
      <xdr:nvSpPr>
        <xdr:cNvPr id="785" name="貸付金平均値テキスト"/>
        <xdr:cNvSpPr txBox="1"/>
      </xdr:nvSpPr>
      <xdr:spPr>
        <a:xfrm>
          <a:off x="22212300" y="9882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87109</xdr:rowOff>
    </xdr:from>
    <xdr:to>
      <xdr:col>116</xdr:col>
      <xdr:colOff>114300</xdr:colOff>
      <xdr:row>59</xdr:row>
      <xdr:rowOff>17259</xdr:rowOff>
    </xdr:to>
    <xdr:sp macro="" textlink="">
      <xdr:nvSpPr>
        <xdr:cNvPr id="786" name="フローチャート: 判断 785"/>
        <xdr:cNvSpPr/>
      </xdr:nvSpPr>
      <xdr:spPr>
        <a:xfrm>
          <a:off x="22110700" y="10031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169208</xdr:rowOff>
    </xdr:from>
    <xdr:to>
      <xdr:col>111</xdr:col>
      <xdr:colOff>177800</xdr:colOff>
      <xdr:row>58</xdr:row>
      <xdr:rowOff>171018</xdr:rowOff>
    </xdr:to>
    <xdr:cxnSp macro="">
      <xdr:nvCxnSpPr>
        <xdr:cNvPr id="787" name="直線コネクタ 786"/>
        <xdr:cNvCxnSpPr/>
      </xdr:nvCxnSpPr>
      <xdr:spPr>
        <a:xfrm>
          <a:off x="20434300" y="10113308"/>
          <a:ext cx="889000" cy="1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88653</xdr:rowOff>
    </xdr:from>
    <xdr:to>
      <xdr:col>112</xdr:col>
      <xdr:colOff>38100</xdr:colOff>
      <xdr:row>59</xdr:row>
      <xdr:rowOff>18803</xdr:rowOff>
    </xdr:to>
    <xdr:sp macro="" textlink="">
      <xdr:nvSpPr>
        <xdr:cNvPr id="788" name="フローチャート: 判断 787"/>
        <xdr:cNvSpPr/>
      </xdr:nvSpPr>
      <xdr:spPr>
        <a:xfrm>
          <a:off x="21272500" y="10032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35330</xdr:rowOff>
    </xdr:from>
    <xdr:ext cx="469744" cy="259045"/>
    <xdr:sp macro="" textlink="">
      <xdr:nvSpPr>
        <xdr:cNvPr id="789" name="テキスト ボックス 788"/>
        <xdr:cNvSpPr txBox="1"/>
      </xdr:nvSpPr>
      <xdr:spPr>
        <a:xfrm>
          <a:off x="21088428" y="9807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169208</xdr:rowOff>
    </xdr:from>
    <xdr:to>
      <xdr:col>107</xdr:col>
      <xdr:colOff>50800</xdr:colOff>
      <xdr:row>59</xdr:row>
      <xdr:rowOff>18809</xdr:rowOff>
    </xdr:to>
    <xdr:cxnSp macro="">
      <xdr:nvCxnSpPr>
        <xdr:cNvPr id="790" name="直線コネクタ 789"/>
        <xdr:cNvCxnSpPr/>
      </xdr:nvCxnSpPr>
      <xdr:spPr>
        <a:xfrm flipV="1">
          <a:off x="19545300" y="10113308"/>
          <a:ext cx="889000" cy="21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86805</xdr:rowOff>
    </xdr:from>
    <xdr:to>
      <xdr:col>107</xdr:col>
      <xdr:colOff>101600</xdr:colOff>
      <xdr:row>59</xdr:row>
      <xdr:rowOff>16955</xdr:rowOff>
    </xdr:to>
    <xdr:sp macro="" textlink="">
      <xdr:nvSpPr>
        <xdr:cNvPr id="791" name="フローチャート: 判断 790"/>
        <xdr:cNvSpPr/>
      </xdr:nvSpPr>
      <xdr:spPr>
        <a:xfrm>
          <a:off x="203835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33482</xdr:rowOff>
    </xdr:from>
    <xdr:ext cx="469744" cy="259045"/>
    <xdr:sp macro="" textlink="">
      <xdr:nvSpPr>
        <xdr:cNvPr id="792" name="テキスト ボックス 791"/>
        <xdr:cNvSpPr txBox="1"/>
      </xdr:nvSpPr>
      <xdr:spPr>
        <a:xfrm>
          <a:off x="20199428" y="980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15570</xdr:rowOff>
    </xdr:from>
    <xdr:to>
      <xdr:col>102</xdr:col>
      <xdr:colOff>114300</xdr:colOff>
      <xdr:row>59</xdr:row>
      <xdr:rowOff>18809</xdr:rowOff>
    </xdr:to>
    <xdr:cxnSp macro="">
      <xdr:nvCxnSpPr>
        <xdr:cNvPr id="793" name="直線コネクタ 792"/>
        <xdr:cNvCxnSpPr/>
      </xdr:nvCxnSpPr>
      <xdr:spPr>
        <a:xfrm>
          <a:off x="18656300" y="10131120"/>
          <a:ext cx="889000" cy="3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80804</xdr:rowOff>
    </xdr:from>
    <xdr:to>
      <xdr:col>102</xdr:col>
      <xdr:colOff>165100</xdr:colOff>
      <xdr:row>59</xdr:row>
      <xdr:rowOff>10954</xdr:rowOff>
    </xdr:to>
    <xdr:sp macro="" textlink="">
      <xdr:nvSpPr>
        <xdr:cNvPr id="794" name="フローチャート: 判断 793"/>
        <xdr:cNvSpPr/>
      </xdr:nvSpPr>
      <xdr:spPr>
        <a:xfrm>
          <a:off x="19494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27481</xdr:rowOff>
    </xdr:from>
    <xdr:ext cx="469744" cy="259045"/>
    <xdr:sp macro="" textlink="">
      <xdr:nvSpPr>
        <xdr:cNvPr id="795" name="テキスト ボックス 794"/>
        <xdr:cNvSpPr txBox="1"/>
      </xdr:nvSpPr>
      <xdr:spPr>
        <a:xfrm>
          <a:off x="19310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69774</xdr:rowOff>
    </xdr:from>
    <xdr:to>
      <xdr:col>98</xdr:col>
      <xdr:colOff>38100</xdr:colOff>
      <xdr:row>58</xdr:row>
      <xdr:rowOff>171374</xdr:rowOff>
    </xdr:to>
    <xdr:sp macro="" textlink="">
      <xdr:nvSpPr>
        <xdr:cNvPr id="796" name="フローチャート: 判断 795"/>
        <xdr:cNvSpPr/>
      </xdr:nvSpPr>
      <xdr:spPr>
        <a:xfrm>
          <a:off x="18605500" y="10013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16451</xdr:rowOff>
    </xdr:from>
    <xdr:ext cx="469744" cy="259045"/>
    <xdr:sp macro="" textlink="">
      <xdr:nvSpPr>
        <xdr:cNvPr id="797" name="テキスト ボックス 796"/>
        <xdr:cNvSpPr txBox="1"/>
      </xdr:nvSpPr>
      <xdr:spPr>
        <a:xfrm>
          <a:off x="18421428" y="9789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8" name="テキスト ボックス 79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9" name="テキスト ボックス 79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0" name="テキスト ボックス 79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1" name="テキスト ボックス 80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2" name="テキスト ボックス 80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122466</xdr:rowOff>
    </xdr:from>
    <xdr:to>
      <xdr:col>116</xdr:col>
      <xdr:colOff>114300</xdr:colOff>
      <xdr:row>59</xdr:row>
      <xdr:rowOff>52616</xdr:rowOff>
    </xdr:to>
    <xdr:sp macro="" textlink="">
      <xdr:nvSpPr>
        <xdr:cNvPr id="803" name="楕円 802"/>
        <xdr:cNvSpPr/>
      </xdr:nvSpPr>
      <xdr:spPr>
        <a:xfrm>
          <a:off x="22110700" y="10066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65536</xdr:rowOff>
    </xdr:from>
    <xdr:ext cx="469744" cy="259045"/>
    <xdr:sp macro="" textlink="">
      <xdr:nvSpPr>
        <xdr:cNvPr id="804" name="貸付金該当値テキスト"/>
        <xdr:cNvSpPr txBox="1"/>
      </xdr:nvSpPr>
      <xdr:spPr>
        <a:xfrm>
          <a:off x="22212300" y="10009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120218</xdr:rowOff>
    </xdr:from>
    <xdr:to>
      <xdr:col>112</xdr:col>
      <xdr:colOff>38100</xdr:colOff>
      <xdr:row>59</xdr:row>
      <xdr:rowOff>50368</xdr:rowOff>
    </xdr:to>
    <xdr:sp macro="" textlink="">
      <xdr:nvSpPr>
        <xdr:cNvPr id="805" name="楕円 804"/>
        <xdr:cNvSpPr/>
      </xdr:nvSpPr>
      <xdr:spPr>
        <a:xfrm>
          <a:off x="21272500" y="10064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41495</xdr:rowOff>
    </xdr:from>
    <xdr:ext cx="469744" cy="259045"/>
    <xdr:sp macro="" textlink="">
      <xdr:nvSpPr>
        <xdr:cNvPr id="806" name="テキスト ボックス 805"/>
        <xdr:cNvSpPr txBox="1"/>
      </xdr:nvSpPr>
      <xdr:spPr>
        <a:xfrm>
          <a:off x="21088428" y="10157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118408</xdr:rowOff>
    </xdr:from>
    <xdr:to>
      <xdr:col>107</xdr:col>
      <xdr:colOff>101600</xdr:colOff>
      <xdr:row>59</xdr:row>
      <xdr:rowOff>48558</xdr:rowOff>
    </xdr:to>
    <xdr:sp macro="" textlink="">
      <xdr:nvSpPr>
        <xdr:cNvPr id="807" name="楕円 806"/>
        <xdr:cNvSpPr/>
      </xdr:nvSpPr>
      <xdr:spPr>
        <a:xfrm>
          <a:off x="20383500" y="10062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39685</xdr:rowOff>
    </xdr:from>
    <xdr:ext cx="469744" cy="259045"/>
    <xdr:sp macro="" textlink="">
      <xdr:nvSpPr>
        <xdr:cNvPr id="808" name="テキスト ボックス 807"/>
        <xdr:cNvSpPr txBox="1"/>
      </xdr:nvSpPr>
      <xdr:spPr>
        <a:xfrm>
          <a:off x="20199428" y="10155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139459</xdr:rowOff>
    </xdr:from>
    <xdr:to>
      <xdr:col>102</xdr:col>
      <xdr:colOff>165100</xdr:colOff>
      <xdr:row>59</xdr:row>
      <xdr:rowOff>69609</xdr:rowOff>
    </xdr:to>
    <xdr:sp macro="" textlink="">
      <xdr:nvSpPr>
        <xdr:cNvPr id="809" name="楕円 808"/>
        <xdr:cNvSpPr/>
      </xdr:nvSpPr>
      <xdr:spPr>
        <a:xfrm>
          <a:off x="19494500" y="10083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60736</xdr:rowOff>
    </xdr:from>
    <xdr:ext cx="469744" cy="259045"/>
    <xdr:sp macro="" textlink="">
      <xdr:nvSpPr>
        <xdr:cNvPr id="810" name="テキスト ボックス 809"/>
        <xdr:cNvSpPr txBox="1"/>
      </xdr:nvSpPr>
      <xdr:spPr>
        <a:xfrm>
          <a:off x="19310428" y="10176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136220</xdr:rowOff>
    </xdr:from>
    <xdr:to>
      <xdr:col>98</xdr:col>
      <xdr:colOff>38100</xdr:colOff>
      <xdr:row>59</xdr:row>
      <xdr:rowOff>66370</xdr:rowOff>
    </xdr:to>
    <xdr:sp macro="" textlink="">
      <xdr:nvSpPr>
        <xdr:cNvPr id="811" name="楕円 810"/>
        <xdr:cNvSpPr/>
      </xdr:nvSpPr>
      <xdr:spPr>
        <a:xfrm>
          <a:off x="18605500" y="1008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57497</xdr:rowOff>
    </xdr:from>
    <xdr:ext cx="469744" cy="259045"/>
    <xdr:sp macro="" textlink="">
      <xdr:nvSpPr>
        <xdr:cNvPr id="812" name="テキスト ボックス 811"/>
        <xdr:cNvSpPr txBox="1"/>
      </xdr:nvSpPr>
      <xdr:spPr>
        <a:xfrm>
          <a:off x="18421428" y="10173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3" name="正方形/長方形 81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4" name="正方形/長方形 813"/>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5" name="正方形/長方形 814"/>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6" name="正方形/長方形 815"/>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7" name="正方形/長方形 816"/>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8" name="正方形/長方形 817"/>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9" name="正方形/長方形 818"/>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0" name="正方形/長方形 819"/>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1" name="テキスト ボックス 820"/>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2" name="直線コネクタ 821"/>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3" name="テキスト ボックス 822"/>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4" name="直線コネクタ 823"/>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5" name="テキスト ボックス 824"/>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6" name="直線コネクタ 825"/>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7" name="テキスト ボックス 826"/>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8" name="直線コネクタ 827"/>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9" name="テキスト ボックス 828"/>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0" name="直線コネクタ 829"/>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1" name="テキスト ボックス 830"/>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2" name="直線コネクタ 831"/>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3" name="テキスト ボックス 832"/>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4" name="直線コネクタ 833"/>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35" name="テキスト ボックス 834"/>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6" name="直線コネクタ 835"/>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7" name="テキスト ボックス 836"/>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8"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55052</xdr:rowOff>
    </xdr:from>
    <xdr:to>
      <xdr:col>116</xdr:col>
      <xdr:colOff>62864</xdr:colOff>
      <xdr:row>79</xdr:row>
      <xdr:rowOff>98585</xdr:rowOff>
    </xdr:to>
    <xdr:cxnSp macro="">
      <xdr:nvCxnSpPr>
        <xdr:cNvPr id="839" name="直線コネクタ 838"/>
        <xdr:cNvCxnSpPr/>
      </xdr:nvCxnSpPr>
      <xdr:spPr>
        <a:xfrm flipV="1">
          <a:off x="22159595" y="12228002"/>
          <a:ext cx="1269" cy="14151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102412</xdr:rowOff>
    </xdr:from>
    <xdr:ext cx="534377" cy="259045"/>
    <xdr:sp macro="" textlink="">
      <xdr:nvSpPr>
        <xdr:cNvPr id="840" name="繰出金最小値テキスト"/>
        <xdr:cNvSpPr txBox="1"/>
      </xdr:nvSpPr>
      <xdr:spPr>
        <a:xfrm>
          <a:off x="22212300" y="13646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98585</xdr:rowOff>
    </xdr:from>
    <xdr:to>
      <xdr:col>116</xdr:col>
      <xdr:colOff>152400</xdr:colOff>
      <xdr:row>79</xdr:row>
      <xdr:rowOff>98585</xdr:rowOff>
    </xdr:to>
    <xdr:cxnSp macro="">
      <xdr:nvCxnSpPr>
        <xdr:cNvPr id="841" name="直線コネクタ 840"/>
        <xdr:cNvCxnSpPr/>
      </xdr:nvCxnSpPr>
      <xdr:spPr>
        <a:xfrm>
          <a:off x="22072600" y="13643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1729</xdr:rowOff>
    </xdr:from>
    <xdr:ext cx="534377" cy="259045"/>
    <xdr:sp macro="" textlink="">
      <xdr:nvSpPr>
        <xdr:cNvPr id="842" name="繰出金最大値テキスト"/>
        <xdr:cNvSpPr txBox="1"/>
      </xdr:nvSpPr>
      <xdr:spPr>
        <a:xfrm>
          <a:off x="22212300" y="1200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55052</xdr:rowOff>
    </xdr:from>
    <xdr:to>
      <xdr:col>116</xdr:col>
      <xdr:colOff>152400</xdr:colOff>
      <xdr:row>71</xdr:row>
      <xdr:rowOff>55052</xdr:rowOff>
    </xdr:to>
    <xdr:cxnSp macro="">
      <xdr:nvCxnSpPr>
        <xdr:cNvPr id="843" name="直線コネクタ 842"/>
        <xdr:cNvCxnSpPr/>
      </xdr:nvCxnSpPr>
      <xdr:spPr>
        <a:xfrm>
          <a:off x="22072600" y="12228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92314</xdr:rowOff>
    </xdr:from>
    <xdr:to>
      <xdr:col>116</xdr:col>
      <xdr:colOff>63500</xdr:colOff>
      <xdr:row>77</xdr:row>
      <xdr:rowOff>140777</xdr:rowOff>
    </xdr:to>
    <xdr:cxnSp macro="">
      <xdr:nvCxnSpPr>
        <xdr:cNvPr id="844" name="直線コネクタ 843"/>
        <xdr:cNvCxnSpPr/>
      </xdr:nvCxnSpPr>
      <xdr:spPr>
        <a:xfrm flipV="1">
          <a:off x="21323300" y="13293964"/>
          <a:ext cx="838200" cy="48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97506</xdr:rowOff>
    </xdr:from>
    <xdr:ext cx="534377" cy="259045"/>
    <xdr:sp macro="" textlink="">
      <xdr:nvSpPr>
        <xdr:cNvPr id="845" name="繰出金平均値テキスト"/>
        <xdr:cNvSpPr txBox="1"/>
      </xdr:nvSpPr>
      <xdr:spPr>
        <a:xfrm>
          <a:off x="22212300" y="127848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74629</xdr:rowOff>
    </xdr:from>
    <xdr:to>
      <xdr:col>116</xdr:col>
      <xdr:colOff>114300</xdr:colOff>
      <xdr:row>76</xdr:row>
      <xdr:rowOff>4778</xdr:rowOff>
    </xdr:to>
    <xdr:sp macro="" textlink="">
      <xdr:nvSpPr>
        <xdr:cNvPr id="846" name="フローチャート: 判断 845"/>
        <xdr:cNvSpPr/>
      </xdr:nvSpPr>
      <xdr:spPr>
        <a:xfrm>
          <a:off x="22110700" y="129333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140777</xdr:rowOff>
    </xdr:from>
    <xdr:to>
      <xdr:col>111</xdr:col>
      <xdr:colOff>177800</xdr:colOff>
      <xdr:row>77</xdr:row>
      <xdr:rowOff>157042</xdr:rowOff>
    </xdr:to>
    <xdr:cxnSp macro="">
      <xdr:nvCxnSpPr>
        <xdr:cNvPr id="847" name="直線コネクタ 846"/>
        <xdr:cNvCxnSpPr/>
      </xdr:nvCxnSpPr>
      <xdr:spPr>
        <a:xfrm flipV="1">
          <a:off x="20434300" y="13342427"/>
          <a:ext cx="889000" cy="16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106567</xdr:rowOff>
    </xdr:from>
    <xdr:to>
      <xdr:col>112</xdr:col>
      <xdr:colOff>38100</xdr:colOff>
      <xdr:row>76</xdr:row>
      <xdr:rowOff>36717</xdr:rowOff>
    </xdr:to>
    <xdr:sp macro="" textlink="">
      <xdr:nvSpPr>
        <xdr:cNvPr id="848" name="フローチャート: 判断 847"/>
        <xdr:cNvSpPr/>
      </xdr:nvSpPr>
      <xdr:spPr>
        <a:xfrm>
          <a:off x="21272500" y="129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53244</xdr:rowOff>
    </xdr:from>
    <xdr:ext cx="534377" cy="259045"/>
    <xdr:sp macro="" textlink="">
      <xdr:nvSpPr>
        <xdr:cNvPr id="849" name="テキスト ボックス 848"/>
        <xdr:cNvSpPr txBox="1"/>
      </xdr:nvSpPr>
      <xdr:spPr>
        <a:xfrm>
          <a:off x="21056111" y="12740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157042</xdr:rowOff>
    </xdr:from>
    <xdr:to>
      <xdr:col>107</xdr:col>
      <xdr:colOff>50800</xdr:colOff>
      <xdr:row>77</xdr:row>
      <xdr:rowOff>167720</xdr:rowOff>
    </xdr:to>
    <xdr:cxnSp macro="">
      <xdr:nvCxnSpPr>
        <xdr:cNvPr id="850" name="直線コネクタ 849"/>
        <xdr:cNvCxnSpPr/>
      </xdr:nvCxnSpPr>
      <xdr:spPr>
        <a:xfrm flipV="1">
          <a:off x="19545300" y="13358692"/>
          <a:ext cx="889000" cy="10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169171</xdr:rowOff>
    </xdr:from>
    <xdr:to>
      <xdr:col>107</xdr:col>
      <xdr:colOff>101600</xdr:colOff>
      <xdr:row>76</xdr:row>
      <xdr:rowOff>99321</xdr:rowOff>
    </xdr:to>
    <xdr:sp macro="" textlink="">
      <xdr:nvSpPr>
        <xdr:cNvPr id="851" name="フローチャート: 判断 850"/>
        <xdr:cNvSpPr/>
      </xdr:nvSpPr>
      <xdr:spPr>
        <a:xfrm>
          <a:off x="20383500" y="13027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115848</xdr:rowOff>
    </xdr:from>
    <xdr:ext cx="534377" cy="259045"/>
    <xdr:sp macro="" textlink="">
      <xdr:nvSpPr>
        <xdr:cNvPr id="852" name="テキスト ボックス 851"/>
        <xdr:cNvSpPr txBox="1"/>
      </xdr:nvSpPr>
      <xdr:spPr>
        <a:xfrm>
          <a:off x="20167111" y="12803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167720</xdr:rowOff>
    </xdr:from>
    <xdr:to>
      <xdr:col>102</xdr:col>
      <xdr:colOff>114300</xdr:colOff>
      <xdr:row>78</xdr:row>
      <xdr:rowOff>25105</xdr:rowOff>
    </xdr:to>
    <xdr:cxnSp macro="">
      <xdr:nvCxnSpPr>
        <xdr:cNvPr id="853" name="直線コネクタ 852"/>
        <xdr:cNvCxnSpPr/>
      </xdr:nvCxnSpPr>
      <xdr:spPr>
        <a:xfrm flipV="1">
          <a:off x="18656300" y="13369370"/>
          <a:ext cx="889000" cy="28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37987</xdr:rowOff>
    </xdr:from>
    <xdr:to>
      <xdr:col>102</xdr:col>
      <xdr:colOff>165100</xdr:colOff>
      <xdr:row>76</xdr:row>
      <xdr:rowOff>139587</xdr:rowOff>
    </xdr:to>
    <xdr:sp macro="" textlink="">
      <xdr:nvSpPr>
        <xdr:cNvPr id="854" name="フローチャート: 判断 853"/>
        <xdr:cNvSpPr/>
      </xdr:nvSpPr>
      <xdr:spPr>
        <a:xfrm>
          <a:off x="19494500" y="1306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156115</xdr:rowOff>
    </xdr:from>
    <xdr:ext cx="534377" cy="259045"/>
    <xdr:sp macro="" textlink="">
      <xdr:nvSpPr>
        <xdr:cNvPr id="855" name="テキスト ボックス 854"/>
        <xdr:cNvSpPr txBox="1"/>
      </xdr:nvSpPr>
      <xdr:spPr>
        <a:xfrm>
          <a:off x="19278111" y="12843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96673</xdr:rowOff>
    </xdr:from>
    <xdr:to>
      <xdr:col>98</xdr:col>
      <xdr:colOff>38100</xdr:colOff>
      <xdr:row>77</xdr:row>
      <xdr:rowOff>26823</xdr:rowOff>
    </xdr:to>
    <xdr:sp macro="" textlink="">
      <xdr:nvSpPr>
        <xdr:cNvPr id="856" name="フローチャート: 判断 855"/>
        <xdr:cNvSpPr/>
      </xdr:nvSpPr>
      <xdr:spPr>
        <a:xfrm>
          <a:off x="18605500" y="13126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43349</xdr:rowOff>
    </xdr:from>
    <xdr:ext cx="534377" cy="259045"/>
    <xdr:sp macro="" textlink="">
      <xdr:nvSpPr>
        <xdr:cNvPr id="857" name="テキスト ボックス 856"/>
        <xdr:cNvSpPr txBox="1"/>
      </xdr:nvSpPr>
      <xdr:spPr>
        <a:xfrm>
          <a:off x="18389111" y="12902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8" name="テキスト ボックス 857"/>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9" name="テキスト ボックス 858"/>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0" name="テキスト ボックス 859"/>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1" name="テキスト ボックス 860"/>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2" name="テキスト ボックス 861"/>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41514</xdr:rowOff>
    </xdr:from>
    <xdr:to>
      <xdr:col>116</xdr:col>
      <xdr:colOff>114300</xdr:colOff>
      <xdr:row>77</xdr:row>
      <xdr:rowOff>143114</xdr:rowOff>
    </xdr:to>
    <xdr:sp macro="" textlink="">
      <xdr:nvSpPr>
        <xdr:cNvPr id="863" name="楕円 862"/>
        <xdr:cNvSpPr/>
      </xdr:nvSpPr>
      <xdr:spPr>
        <a:xfrm>
          <a:off x="22110700" y="13243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19941</xdr:rowOff>
    </xdr:from>
    <xdr:ext cx="534377" cy="259045"/>
    <xdr:sp macro="" textlink="">
      <xdr:nvSpPr>
        <xdr:cNvPr id="864" name="繰出金該当値テキスト"/>
        <xdr:cNvSpPr txBox="1"/>
      </xdr:nvSpPr>
      <xdr:spPr>
        <a:xfrm>
          <a:off x="22212300" y="13221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89977</xdr:rowOff>
    </xdr:from>
    <xdr:to>
      <xdr:col>112</xdr:col>
      <xdr:colOff>38100</xdr:colOff>
      <xdr:row>78</xdr:row>
      <xdr:rowOff>20127</xdr:rowOff>
    </xdr:to>
    <xdr:sp macro="" textlink="">
      <xdr:nvSpPr>
        <xdr:cNvPr id="865" name="楕円 864"/>
        <xdr:cNvSpPr/>
      </xdr:nvSpPr>
      <xdr:spPr>
        <a:xfrm>
          <a:off x="21272500" y="13291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11254</xdr:rowOff>
    </xdr:from>
    <xdr:ext cx="534377" cy="259045"/>
    <xdr:sp macro="" textlink="">
      <xdr:nvSpPr>
        <xdr:cNvPr id="866" name="テキスト ボックス 865"/>
        <xdr:cNvSpPr txBox="1"/>
      </xdr:nvSpPr>
      <xdr:spPr>
        <a:xfrm>
          <a:off x="21056111" y="13384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106242</xdr:rowOff>
    </xdr:from>
    <xdr:to>
      <xdr:col>107</xdr:col>
      <xdr:colOff>101600</xdr:colOff>
      <xdr:row>78</xdr:row>
      <xdr:rowOff>36392</xdr:rowOff>
    </xdr:to>
    <xdr:sp macro="" textlink="">
      <xdr:nvSpPr>
        <xdr:cNvPr id="867" name="楕円 866"/>
        <xdr:cNvSpPr/>
      </xdr:nvSpPr>
      <xdr:spPr>
        <a:xfrm>
          <a:off x="20383500" y="13307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27519</xdr:rowOff>
    </xdr:from>
    <xdr:ext cx="534377" cy="259045"/>
    <xdr:sp macro="" textlink="">
      <xdr:nvSpPr>
        <xdr:cNvPr id="868" name="テキスト ボックス 867"/>
        <xdr:cNvSpPr txBox="1"/>
      </xdr:nvSpPr>
      <xdr:spPr>
        <a:xfrm>
          <a:off x="20167111" y="13400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116920</xdr:rowOff>
    </xdr:from>
    <xdr:to>
      <xdr:col>102</xdr:col>
      <xdr:colOff>165100</xdr:colOff>
      <xdr:row>78</xdr:row>
      <xdr:rowOff>47070</xdr:rowOff>
    </xdr:to>
    <xdr:sp macro="" textlink="">
      <xdr:nvSpPr>
        <xdr:cNvPr id="869" name="楕円 868"/>
        <xdr:cNvSpPr/>
      </xdr:nvSpPr>
      <xdr:spPr>
        <a:xfrm>
          <a:off x="19494500" y="1331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38197</xdr:rowOff>
    </xdr:from>
    <xdr:ext cx="534377" cy="259045"/>
    <xdr:sp macro="" textlink="">
      <xdr:nvSpPr>
        <xdr:cNvPr id="870" name="テキスト ボックス 869"/>
        <xdr:cNvSpPr txBox="1"/>
      </xdr:nvSpPr>
      <xdr:spPr>
        <a:xfrm>
          <a:off x="19278111" y="13411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145755</xdr:rowOff>
    </xdr:from>
    <xdr:to>
      <xdr:col>98</xdr:col>
      <xdr:colOff>38100</xdr:colOff>
      <xdr:row>78</xdr:row>
      <xdr:rowOff>75905</xdr:rowOff>
    </xdr:to>
    <xdr:sp macro="" textlink="">
      <xdr:nvSpPr>
        <xdr:cNvPr id="871" name="楕円 870"/>
        <xdr:cNvSpPr/>
      </xdr:nvSpPr>
      <xdr:spPr>
        <a:xfrm>
          <a:off x="18605500" y="13347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67032</xdr:rowOff>
    </xdr:from>
    <xdr:ext cx="534377" cy="259045"/>
    <xdr:sp macro="" textlink="">
      <xdr:nvSpPr>
        <xdr:cNvPr id="872" name="テキスト ボックス 871"/>
        <xdr:cNvSpPr txBox="1"/>
      </xdr:nvSpPr>
      <xdr:spPr>
        <a:xfrm>
          <a:off x="18389111" y="13440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3" name="正方形/長方形 872"/>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4" name="正方形/長方形 873"/>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5" name="正方形/長方形 874"/>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6" name="正方形/長方形 875"/>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7" name="正方形/長方形 876"/>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8" name="正方形/長方形 877"/>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9" name="正方形/長方形 878"/>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0" name="正方形/長方形 879"/>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1" name="テキスト ボックス 880"/>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2" name="直線コネクタ 881"/>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3" name="直線コネクタ 882"/>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4" name="テキスト ボックス 883"/>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5" name="直線コネクタ 88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6" name="テキスト ボックス 885"/>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8" name="直線コネクタ 887"/>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9"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1"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3" name="直線コネクタ 892"/>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4"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5" name="フローチャート: 判断 894"/>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6" name="直線コネクタ 895"/>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7" name="フローチャート: 判断 896"/>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8" name="テキスト ボックス 897"/>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9" name="直線コネクタ 898"/>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0" name="フローチャート: 判断 899"/>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1" name="テキスト ボックス 900"/>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2" name="直線コネクタ 901"/>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3" name="フローチャート: 判断 902"/>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4" name="テキスト ボックス 903"/>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5" name="フローチャート: 判断 904"/>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6" name="テキスト ボックス 905"/>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7" name="テキスト ボックス 90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8" name="テキスト ボックス 90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9" name="テキスト ボックス 90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0" name="テキスト ボックス 90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1" name="テキスト ボックス 91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楕円 911"/>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3"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4" name="楕円 913"/>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5" name="テキスト ボックス 914"/>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6" name="楕円 915"/>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7" name="テキスト ボックス 916"/>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8" name="楕円 917"/>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9" name="テキスト ボックス 918"/>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楕円 919"/>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1" name="テキスト ボックス 920"/>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2" name="正方形/長方形 92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3" name="正方形/長方形 92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4" name="テキスト ボックス 92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455,960</a:t>
          </a:r>
          <a:r>
            <a:rPr kumimoji="1" lang="ja-JP" altLang="en-US" sz="1300">
              <a:latin typeface="ＭＳ Ｐゴシック" panose="020B0600070205080204" pitchFamily="50" charset="-128"/>
              <a:ea typeface="ＭＳ Ｐゴシック" panose="020B0600070205080204" pitchFamily="50" charset="-128"/>
            </a:rPr>
            <a:t>円となり、草津市立プール整備事業や小中学校の体育館空調整備などが影響し、前年度比</a:t>
          </a:r>
          <a:r>
            <a:rPr kumimoji="1" lang="en-US" altLang="ja-JP" sz="1300">
              <a:latin typeface="ＭＳ Ｐゴシック" panose="020B0600070205080204" pitchFamily="50" charset="-128"/>
              <a:ea typeface="ＭＳ Ｐゴシック" panose="020B0600070205080204" pitchFamily="50" charset="-128"/>
            </a:rPr>
            <a:t>35,513</a:t>
          </a:r>
          <a:r>
            <a:rPr kumimoji="1" lang="ja-JP" altLang="en-US" sz="1300">
              <a:latin typeface="ＭＳ Ｐゴシック" panose="020B0600070205080204" pitchFamily="50" charset="-128"/>
              <a:ea typeface="ＭＳ Ｐゴシック" panose="020B0600070205080204" pitchFamily="50" charset="-128"/>
            </a:rPr>
            <a:t>円の増となっている。</a:t>
          </a:r>
        </a:p>
        <a:p>
          <a:r>
            <a:rPr kumimoji="1" lang="ja-JP" altLang="en-US" sz="1300">
              <a:latin typeface="ＭＳ Ｐゴシック" panose="020B0600070205080204" pitchFamily="50" charset="-128"/>
              <a:ea typeface="ＭＳ Ｐゴシック" panose="020B0600070205080204" pitchFamily="50" charset="-128"/>
            </a:rPr>
            <a:t>　人件費は、住民一人当たり</a:t>
          </a:r>
          <a:r>
            <a:rPr kumimoji="1" lang="en-US" altLang="ja-JP" sz="1300">
              <a:latin typeface="ＭＳ Ｐゴシック" panose="020B0600070205080204" pitchFamily="50" charset="-128"/>
              <a:ea typeface="ＭＳ Ｐゴシック" panose="020B0600070205080204" pitchFamily="50" charset="-128"/>
            </a:rPr>
            <a:t>63,845</a:t>
          </a:r>
          <a:r>
            <a:rPr kumimoji="1" lang="ja-JP" altLang="en-US" sz="1300">
              <a:latin typeface="ＭＳ Ｐゴシック" panose="020B0600070205080204" pitchFamily="50" charset="-128"/>
              <a:ea typeface="ＭＳ Ｐゴシック" panose="020B0600070205080204" pitchFamily="50" charset="-128"/>
            </a:rPr>
            <a:t>円となっており、類似団体平均と比較して低い水準となっている。これは、過去から職員数の削減に努めていることや、消防や衛生（ごみ・し尿処理）業務を広域で実施していることなどが影響しており、今後も引き続き、指定管理者制度の導入や適正な定員管理を行うことで、人件費の抑制に努めていく。</a:t>
          </a:r>
        </a:p>
        <a:p>
          <a:r>
            <a:rPr kumimoji="1" lang="ja-JP" altLang="en-US" sz="1300">
              <a:latin typeface="ＭＳ Ｐゴシック" panose="020B0600070205080204" pitchFamily="50" charset="-128"/>
              <a:ea typeface="ＭＳ Ｐゴシック" panose="020B0600070205080204" pitchFamily="50" charset="-128"/>
            </a:rPr>
            <a:t>　扶助費は、住民一人当たり</a:t>
          </a:r>
          <a:r>
            <a:rPr kumimoji="1" lang="en-US" altLang="ja-JP" sz="1300">
              <a:latin typeface="ＭＳ Ｐゴシック" panose="020B0600070205080204" pitchFamily="50" charset="-128"/>
              <a:ea typeface="ＭＳ Ｐゴシック" panose="020B0600070205080204" pitchFamily="50" charset="-128"/>
            </a:rPr>
            <a:t>136,669</a:t>
          </a:r>
          <a:r>
            <a:rPr kumimoji="1" lang="ja-JP" altLang="en-US" sz="1300">
              <a:latin typeface="ＭＳ Ｐゴシック" panose="020B0600070205080204" pitchFamily="50" charset="-128"/>
              <a:ea typeface="ＭＳ Ｐゴシック" panose="020B0600070205080204" pitchFamily="50" charset="-128"/>
            </a:rPr>
            <a:t>円となっており、前年度比で</a:t>
          </a:r>
          <a:r>
            <a:rPr kumimoji="1" lang="en-US" altLang="ja-JP" sz="1300">
              <a:latin typeface="ＭＳ Ｐゴシック" panose="020B0600070205080204" pitchFamily="50" charset="-128"/>
              <a:ea typeface="ＭＳ Ｐゴシック" panose="020B0600070205080204" pitchFamily="50" charset="-128"/>
            </a:rPr>
            <a:t>18,202</a:t>
          </a:r>
          <a:r>
            <a:rPr kumimoji="1" lang="ja-JP" altLang="en-US" sz="1300">
              <a:latin typeface="ＭＳ Ｐゴシック" panose="020B0600070205080204" pitchFamily="50" charset="-128"/>
              <a:ea typeface="ＭＳ Ｐゴシック" panose="020B0600070205080204" pitchFamily="50" charset="-128"/>
            </a:rPr>
            <a:t>円の増となっており、これは定額減税補足給付金給付費の皆増などが影響しているものである。</a:t>
          </a:r>
        </a:p>
        <a:p>
          <a:r>
            <a:rPr kumimoji="1" lang="ja-JP" altLang="en-US" sz="1300">
              <a:latin typeface="ＭＳ Ｐゴシック" panose="020B0600070205080204" pitchFamily="50" charset="-128"/>
              <a:ea typeface="ＭＳ Ｐゴシック" panose="020B0600070205080204" pitchFamily="50" charset="-128"/>
            </a:rPr>
            <a:t>  普通建設事業費は、住民一人当たり</a:t>
          </a:r>
          <a:r>
            <a:rPr kumimoji="1" lang="en-US" altLang="ja-JP" sz="1300">
              <a:latin typeface="ＭＳ Ｐゴシック" panose="020B0600070205080204" pitchFamily="50" charset="-128"/>
              <a:ea typeface="ＭＳ Ｐゴシック" panose="020B0600070205080204" pitchFamily="50" charset="-128"/>
            </a:rPr>
            <a:t>67,543</a:t>
          </a:r>
          <a:r>
            <a:rPr kumimoji="1" lang="ja-JP" altLang="en-US" sz="1300">
              <a:latin typeface="ＭＳ Ｐゴシック" panose="020B0600070205080204" pitchFamily="50" charset="-128"/>
              <a:ea typeface="ＭＳ Ｐゴシック" panose="020B0600070205080204" pitchFamily="50" charset="-128"/>
            </a:rPr>
            <a:t>円となっており、対前年度で</a:t>
          </a:r>
          <a:r>
            <a:rPr kumimoji="1" lang="en-US" altLang="ja-JP" sz="1300">
              <a:latin typeface="ＭＳ Ｐゴシック" panose="020B0600070205080204" pitchFamily="50" charset="-128"/>
              <a:ea typeface="ＭＳ Ｐゴシック" panose="020B0600070205080204" pitchFamily="50" charset="-128"/>
            </a:rPr>
            <a:t>9,155</a:t>
          </a:r>
          <a:r>
            <a:rPr kumimoji="1" lang="ja-JP" altLang="en-US" sz="1300">
              <a:latin typeface="ＭＳ Ｐゴシック" panose="020B0600070205080204" pitchFamily="50" charset="-128"/>
              <a:ea typeface="ＭＳ Ｐゴシック" panose="020B0600070205080204" pitchFamily="50" charset="-128"/>
            </a:rPr>
            <a:t>円の増となっている。これは、小学校施設維持管理費や中学校施設維持管理費の増などが影響しているものである。</a:t>
          </a:r>
        </a:p>
        <a:p>
          <a:r>
            <a:rPr kumimoji="1" lang="ja-JP" altLang="en-US" sz="1300">
              <a:latin typeface="ＭＳ Ｐゴシック" panose="020B0600070205080204" pitchFamily="50" charset="-128"/>
              <a:ea typeface="ＭＳ Ｐゴシック" panose="020B0600070205080204" pitchFamily="50" charset="-128"/>
            </a:rPr>
            <a:t>　今後、可能な限り事業の平準化を図ることで、単年度における財政負担を減らすとともに、引き続き、事業実施による後年度の財政運営への影響を見極め、健全化判断比率の動向にも注視しながら、健全な財政運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140,515
136,963
67.82
64,613,581
64,069,217
465,344
31,623,716
43,073,620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3" name="直線コネクタ 42"/>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54627</xdr:rowOff>
    </xdr:from>
    <xdr:ext cx="467179" cy="259045"/>
    <xdr:sp macro="" textlink="">
      <xdr:nvSpPr>
        <xdr:cNvPr id="44" name="テキスト ボックス 43"/>
        <xdr:cNvSpPr txBox="1"/>
      </xdr:nvSpPr>
      <xdr:spPr>
        <a:xfrm>
          <a:off x="294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5" name="直線コネクタ 44"/>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6" name="テキスト ボックス 45"/>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47" name="直線コネクタ 46"/>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111777</xdr:rowOff>
    </xdr:from>
    <xdr:ext cx="467179" cy="259045"/>
    <xdr:sp macro="" textlink="">
      <xdr:nvSpPr>
        <xdr:cNvPr id="48" name="テキスト ボックス 47"/>
        <xdr:cNvSpPr txBox="1"/>
      </xdr:nvSpPr>
      <xdr:spPr>
        <a:xfrm>
          <a:off x="294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49" name="直線コネクタ 48"/>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0" name="テキスト ボックス 49"/>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1"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21399</xdr:rowOff>
    </xdr:from>
    <xdr:to>
      <xdr:col>24</xdr:col>
      <xdr:colOff>62865</xdr:colOff>
      <xdr:row>38</xdr:row>
      <xdr:rowOff>140271</xdr:rowOff>
    </xdr:to>
    <xdr:cxnSp macro="">
      <xdr:nvCxnSpPr>
        <xdr:cNvPr id="52" name="直線コネクタ 51"/>
        <xdr:cNvCxnSpPr/>
      </xdr:nvCxnSpPr>
      <xdr:spPr>
        <a:xfrm flipV="1">
          <a:off x="4633595" y="5507799"/>
          <a:ext cx="127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144098</xdr:rowOff>
    </xdr:from>
    <xdr:ext cx="469744" cy="259045"/>
    <xdr:sp macro="" textlink="">
      <xdr:nvSpPr>
        <xdr:cNvPr id="53" name="議会費最小値テキスト"/>
        <xdr:cNvSpPr txBox="1"/>
      </xdr:nvSpPr>
      <xdr:spPr>
        <a:xfrm>
          <a:off x="4686300" y="6659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140271</xdr:rowOff>
    </xdr:from>
    <xdr:to>
      <xdr:col>24</xdr:col>
      <xdr:colOff>152400</xdr:colOff>
      <xdr:row>38</xdr:row>
      <xdr:rowOff>140271</xdr:rowOff>
    </xdr:to>
    <xdr:cxnSp macro="">
      <xdr:nvCxnSpPr>
        <xdr:cNvPr id="54" name="直線コネクタ 53"/>
        <xdr:cNvCxnSpPr/>
      </xdr:nvCxnSpPr>
      <xdr:spPr>
        <a:xfrm>
          <a:off x="4546600" y="6655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139526</xdr:rowOff>
    </xdr:from>
    <xdr:ext cx="469744" cy="259045"/>
    <xdr:sp macro="" textlink="">
      <xdr:nvSpPr>
        <xdr:cNvPr id="55" name="議会費最大値テキスト"/>
        <xdr:cNvSpPr txBox="1"/>
      </xdr:nvSpPr>
      <xdr:spPr>
        <a:xfrm>
          <a:off x="4686300" y="5283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21399</xdr:rowOff>
    </xdr:from>
    <xdr:to>
      <xdr:col>24</xdr:col>
      <xdr:colOff>152400</xdr:colOff>
      <xdr:row>32</xdr:row>
      <xdr:rowOff>21399</xdr:rowOff>
    </xdr:to>
    <xdr:cxnSp macro="">
      <xdr:nvCxnSpPr>
        <xdr:cNvPr id="56" name="直線コネクタ 55"/>
        <xdr:cNvCxnSpPr/>
      </xdr:nvCxnSpPr>
      <xdr:spPr>
        <a:xfrm>
          <a:off x="4546600" y="5507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111697</xdr:rowOff>
    </xdr:from>
    <xdr:to>
      <xdr:col>24</xdr:col>
      <xdr:colOff>63500</xdr:colOff>
      <xdr:row>37</xdr:row>
      <xdr:rowOff>161417</xdr:rowOff>
    </xdr:to>
    <xdr:cxnSp macro="">
      <xdr:nvCxnSpPr>
        <xdr:cNvPr id="57" name="直線コネクタ 56"/>
        <xdr:cNvCxnSpPr/>
      </xdr:nvCxnSpPr>
      <xdr:spPr>
        <a:xfrm flipV="1">
          <a:off x="3797300" y="6455347"/>
          <a:ext cx="838200" cy="49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136351</xdr:rowOff>
    </xdr:from>
    <xdr:ext cx="469744" cy="259045"/>
    <xdr:sp macro="" textlink="">
      <xdr:nvSpPr>
        <xdr:cNvPr id="58" name="議会費平均値テキスト"/>
        <xdr:cNvSpPr txBox="1"/>
      </xdr:nvSpPr>
      <xdr:spPr>
        <a:xfrm>
          <a:off x="4686300" y="59656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113474</xdr:rowOff>
    </xdr:from>
    <xdr:to>
      <xdr:col>24</xdr:col>
      <xdr:colOff>114300</xdr:colOff>
      <xdr:row>36</xdr:row>
      <xdr:rowOff>43624</xdr:rowOff>
    </xdr:to>
    <xdr:sp macro="" textlink="">
      <xdr:nvSpPr>
        <xdr:cNvPr id="59" name="フローチャート: 判断 58"/>
        <xdr:cNvSpPr/>
      </xdr:nvSpPr>
      <xdr:spPr>
        <a:xfrm>
          <a:off x="4584700" y="611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155130</xdr:rowOff>
    </xdr:from>
    <xdr:to>
      <xdr:col>19</xdr:col>
      <xdr:colOff>177800</xdr:colOff>
      <xdr:row>37</xdr:row>
      <xdr:rowOff>161417</xdr:rowOff>
    </xdr:to>
    <xdr:cxnSp macro="">
      <xdr:nvCxnSpPr>
        <xdr:cNvPr id="60" name="直線コネクタ 59"/>
        <xdr:cNvCxnSpPr/>
      </xdr:nvCxnSpPr>
      <xdr:spPr>
        <a:xfrm>
          <a:off x="2908300" y="6498780"/>
          <a:ext cx="889000" cy="6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156909</xdr:rowOff>
    </xdr:from>
    <xdr:to>
      <xdr:col>20</xdr:col>
      <xdr:colOff>38100</xdr:colOff>
      <xdr:row>36</xdr:row>
      <xdr:rowOff>87059</xdr:rowOff>
    </xdr:to>
    <xdr:sp macro="" textlink="">
      <xdr:nvSpPr>
        <xdr:cNvPr id="61" name="フローチャート: 判断 60"/>
        <xdr:cNvSpPr/>
      </xdr:nvSpPr>
      <xdr:spPr>
        <a:xfrm>
          <a:off x="3746500" y="615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103586</xdr:rowOff>
    </xdr:from>
    <xdr:ext cx="469744" cy="259045"/>
    <xdr:sp macro="" textlink="">
      <xdr:nvSpPr>
        <xdr:cNvPr id="62" name="テキスト ボックス 61"/>
        <xdr:cNvSpPr txBox="1"/>
      </xdr:nvSpPr>
      <xdr:spPr>
        <a:xfrm>
          <a:off x="3562428" y="5932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109410</xdr:rowOff>
    </xdr:from>
    <xdr:to>
      <xdr:col>15</xdr:col>
      <xdr:colOff>50800</xdr:colOff>
      <xdr:row>37</xdr:row>
      <xdr:rowOff>155130</xdr:rowOff>
    </xdr:to>
    <xdr:cxnSp macro="">
      <xdr:nvCxnSpPr>
        <xdr:cNvPr id="63" name="直線コネクタ 62"/>
        <xdr:cNvCxnSpPr/>
      </xdr:nvCxnSpPr>
      <xdr:spPr>
        <a:xfrm>
          <a:off x="2019300" y="64530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3747</xdr:rowOff>
    </xdr:from>
    <xdr:to>
      <xdr:col>15</xdr:col>
      <xdr:colOff>101600</xdr:colOff>
      <xdr:row>36</xdr:row>
      <xdr:rowOff>105347</xdr:rowOff>
    </xdr:to>
    <xdr:sp macro="" textlink="">
      <xdr:nvSpPr>
        <xdr:cNvPr id="64" name="フローチャート: 判断 63"/>
        <xdr:cNvSpPr/>
      </xdr:nvSpPr>
      <xdr:spPr>
        <a:xfrm>
          <a:off x="2857500" y="6175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121874</xdr:rowOff>
    </xdr:from>
    <xdr:ext cx="469744" cy="259045"/>
    <xdr:sp macro="" textlink="">
      <xdr:nvSpPr>
        <xdr:cNvPr id="65" name="テキスト ボックス 64"/>
        <xdr:cNvSpPr txBox="1"/>
      </xdr:nvSpPr>
      <xdr:spPr>
        <a:xfrm>
          <a:off x="2673428" y="5951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70548</xdr:rowOff>
    </xdr:from>
    <xdr:to>
      <xdr:col>10</xdr:col>
      <xdr:colOff>114300</xdr:colOff>
      <xdr:row>37</xdr:row>
      <xdr:rowOff>109410</xdr:rowOff>
    </xdr:to>
    <xdr:cxnSp macro="">
      <xdr:nvCxnSpPr>
        <xdr:cNvPr id="66" name="直線コネクタ 65"/>
        <xdr:cNvCxnSpPr/>
      </xdr:nvCxnSpPr>
      <xdr:spPr>
        <a:xfrm>
          <a:off x="1130300" y="6414198"/>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164909</xdr:rowOff>
    </xdr:from>
    <xdr:to>
      <xdr:col>10</xdr:col>
      <xdr:colOff>165100</xdr:colOff>
      <xdr:row>36</xdr:row>
      <xdr:rowOff>95059</xdr:rowOff>
    </xdr:to>
    <xdr:sp macro="" textlink="">
      <xdr:nvSpPr>
        <xdr:cNvPr id="67" name="フローチャート: 判断 66"/>
        <xdr:cNvSpPr/>
      </xdr:nvSpPr>
      <xdr:spPr>
        <a:xfrm>
          <a:off x="1968500" y="6165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111586</xdr:rowOff>
    </xdr:from>
    <xdr:ext cx="469744" cy="259045"/>
    <xdr:sp macro="" textlink="">
      <xdr:nvSpPr>
        <xdr:cNvPr id="68" name="テキスト ボックス 67"/>
        <xdr:cNvSpPr txBox="1"/>
      </xdr:nvSpPr>
      <xdr:spPr>
        <a:xfrm>
          <a:off x="1784428" y="5940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89472</xdr:rowOff>
    </xdr:from>
    <xdr:to>
      <xdr:col>6</xdr:col>
      <xdr:colOff>38100</xdr:colOff>
      <xdr:row>37</xdr:row>
      <xdr:rowOff>19622</xdr:rowOff>
    </xdr:to>
    <xdr:sp macro="" textlink="">
      <xdr:nvSpPr>
        <xdr:cNvPr id="69" name="フローチャート: 判断 68"/>
        <xdr:cNvSpPr/>
      </xdr:nvSpPr>
      <xdr:spPr>
        <a:xfrm>
          <a:off x="1079500" y="6261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36149</xdr:rowOff>
    </xdr:from>
    <xdr:ext cx="469744" cy="259045"/>
    <xdr:sp macro="" textlink="">
      <xdr:nvSpPr>
        <xdr:cNvPr id="70" name="テキスト ボックス 69"/>
        <xdr:cNvSpPr txBox="1"/>
      </xdr:nvSpPr>
      <xdr:spPr>
        <a:xfrm>
          <a:off x="895428" y="6036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1" name="テキスト ボックス 70"/>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2" name="テキスト ボックス 71"/>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3" name="テキスト ボックス 72"/>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4" name="テキスト ボックス 73"/>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5" name="テキスト ボックス 74"/>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60897</xdr:rowOff>
    </xdr:from>
    <xdr:to>
      <xdr:col>24</xdr:col>
      <xdr:colOff>114300</xdr:colOff>
      <xdr:row>37</xdr:row>
      <xdr:rowOff>162497</xdr:rowOff>
    </xdr:to>
    <xdr:sp macro="" textlink="">
      <xdr:nvSpPr>
        <xdr:cNvPr id="76" name="楕円 75"/>
        <xdr:cNvSpPr/>
      </xdr:nvSpPr>
      <xdr:spPr>
        <a:xfrm>
          <a:off x="4584700" y="6404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39324</xdr:rowOff>
    </xdr:from>
    <xdr:ext cx="469744" cy="259045"/>
    <xdr:sp macro="" textlink="">
      <xdr:nvSpPr>
        <xdr:cNvPr id="77" name="議会費該当値テキスト"/>
        <xdr:cNvSpPr txBox="1"/>
      </xdr:nvSpPr>
      <xdr:spPr>
        <a:xfrm>
          <a:off x="4686300" y="6382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110617</xdr:rowOff>
    </xdr:from>
    <xdr:to>
      <xdr:col>20</xdr:col>
      <xdr:colOff>38100</xdr:colOff>
      <xdr:row>38</xdr:row>
      <xdr:rowOff>40767</xdr:rowOff>
    </xdr:to>
    <xdr:sp macro="" textlink="">
      <xdr:nvSpPr>
        <xdr:cNvPr id="78" name="楕円 77"/>
        <xdr:cNvSpPr/>
      </xdr:nvSpPr>
      <xdr:spPr>
        <a:xfrm>
          <a:off x="3746500" y="6454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31894</xdr:rowOff>
    </xdr:from>
    <xdr:ext cx="469744" cy="259045"/>
    <xdr:sp macro="" textlink="">
      <xdr:nvSpPr>
        <xdr:cNvPr id="79" name="テキスト ボックス 78"/>
        <xdr:cNvSpPr txBox="1"/>
      </xdr:nvSpPr>
      <xdr:spPr>
        <a:xfrm>
          <a:off x="3562428" y="6546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104330</xdr:rowOff>
    </xdr:from>
    <xdr:to>
      <xdr:col>15</xdr:col>
      <xdr:colOff>101600</xdr:colOff>
      <xdr:row>38</xdr:row>
      <xdr:rowOff>34480</xdr:rowOff>
    </xdr:to>
    <xdr:sp macro="" textlink="">
      <xdr:nvSpPr>
        <xdr:cNvPr id="80" name="楕円 79"/>
        <xdr:cNvSpPr/>
      </xdr:nvSpPr>
      <xdr:spPr>
        <a:xfrm>
          <a:off x="2857500" y="644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25608</xdr:rowOff>
    </xdr:from>
    <xdr:ext cx="469744" cy="259045"/>
    <xdr:sp macro="" textlink="">
      <xdr:nvSpPr>
        <xdr:cNvPr id="81" name="テキスト ボックス 80"/>
        <xdr:cNvSpPr txBox="1"/>
      </xdr:nvSpPr>
      <xdr:spPr>
        <a:xfrm>
          <a:off x="2673428" y="6540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58610</xdr:rowOff>
    </xdr:from>
    <xdr:to>
      <xdr:col>10</xdr:col>
      <xdr:colOff>165100</xdr:colOff>
      <xdr:row>37</xdr:row>
      <xdr:rowOff>160210</xdr:rowOff>
    </xdr:to>
    <xdr:sp macro="" textlink="">
      <xdr:nvSpPr>
        <xdr:cNvPr id="82" name="楕円 81"/>
        <xdr:cNvSpPr/>
      </xdr:nvSpPr>
      <xdr:spPr>
        <a:xfrm>
          <a:off x="1968500" y="640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151337</xdr:rowOff>
    </xdr:from>
    <xdr:ext cx="469744" cy="259045"/>
    <xdr:sp macro="" textlink="">
      <xdr:nvSpPr>
        <xdr:cNvPr id="83" name="テキスト ボックス 82"/>
        <xdr:cNvSpPr txBox="1"/>
      </xdr:nvSpPr>
      <xdr:spPr>
        <a:xfrm>
          <a:off x="1784428" y="6494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19748</xdr:rowOff>
    </xdr:from>
    <xdr:to>
      <xdr:col>6</xdr:col>
      <xdr:colOff>38100</xdr:colOff>
      <xdr:row>37</xdr:row>
      <xdr:rowOff>121348</xdr:rowOff>
    </xdr:to>
    <xdr:sp macro="" textlink="">
      <xdr:nvSpPr>
        <xdr:cNvPr id="84" name="楕円 83"/>
        <xdr:cNvSpPr/>
      </xdr:nvSpPr>
      <xdr:spPr>
        <a:xfrm>
          <a:off x="1079500" y="6363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112475</xdr:rowOff>
    </xdr:from>
    <xdr:ext cx="469744" cy="259045"/>
    <xdr:sp macro="" textlink="">
      <xdr:nvSpPr>
        <xdr:cNvPr id="85" name="テキスト ボックス 84"/>
        <xdr:cNvSpPr txBox="1"/>
      </xdr:nvSpPr>
      <xdr:spPr>
        <a:xfrm>
          <a:off x="895428" y="6456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6" name="正方形/長方形 85"/>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7" name="正方形/長方形 86"/>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8" name="正方形/長方形 87"/>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89" name="正方形/長方形 88"/>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0" name="正方形/長方形 89"/>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1" name="正方形/長方形 90"/>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2" name="正方形/長方形 91"/>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3" name="正方形/長方形 92"/>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4" name="テキスト ボックス 93"/>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5" name="直線コネクタ 94"/>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6" name="直線コネクタ 95"/>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7" name="テキスト ボックス 96"/>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98" name="直線コネクタ 97"/>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99" name="テキスト ボックス 98"/>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0" name="直線コネクタ 99"/>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1" name="テキスト ボックス 100"/>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2" name="直線コネクタ 101"/>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3" name="テキスト ボックス 102"/>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4" name="直線コネクタ 103"/>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5" name="テキスト ボックス 104"/>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18839</xdr:rowOff>
    </xdr:from>
    <xdr:to>
      <xdr:col>24</xdr:col>
      <xdr:colOff>62865</xdr:colOff>
      <xdr:row>58</xdr:row>
      <xdr:rowOff>72191</xdr:rowOff>
    </xdr:to>
    <xdr:cxnSp macro="">
      <xdr:nvCxnSpPr>
        <xdr:cNvPr id="109" name="直線コネクタ 108"/>
        <xdr:cNvCxnSpPr/>
      </xdr:nvCxnSpPr>
      <xdr:spPr>
        <a:xfrm flipV="1">
          <a:off x="4633595" y="8762789"/>
          <a:ext cx="1270" cy="1253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76018</xdr:rowOff>
    </xdr:from>
    <xdr:ext cx="534377" cy="259045"/>
    <xdr:sp macro="" textlink="">
      <xdr:nvSpPr>
        <xdr:cNvPr id="110" name="総務費最小値テキスト"/>
        <xdr:cNvSpPr txBox="1"/>
      </xdr:nvSpPr>
      <xdr:spPr>
        <a:xfrm>
          <a:off x="4686300" y="10020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72191</xdr:rowOff>
    </xdr:from>
    <xdr:to>
      <xdr:col>24</xdr:col>
      <xdr:colOff>152400</xdr:colOff>
      <xdr:row>58</xdr:row>
      <xdr:rowOff>72191</xdr:rowOff>
    </xdr:to>
    <xdr:cxnSp macro="">
      <xdr:nvCxnSpPr>
        <xdr:cNvPr id="111" name="直線コネクタ 110"/>
        <xdr:cNvCxnSpPr/>
      </xdr:nvCxnSpPr>
      <xdr:spPr>
        <a:xfrm>
          <a:off x="4546600" y="10016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136966</xdr:rowOff>
    </xdr:from>
    <xdr:ext cx="599010" cy="259045"/>
    <xdr:sp macro="" textlink="">
      <xdr:nvSpPr>
        <xdr:cNvPr id="112" name="総務費最大値テキスト"/>
        <xdr:cNvSpPr txBox="1"/>
      </xdr:nvSpPr>
      <xdr:spPr>
        <a:xfrm>
          <a:off x="4686300" y="8538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366,722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18839</xdr:rowOff>
    </xdr:from>
    <xdr:to>
      <xdr:col>24</xdr:col>
      <xdr:colOff>152400</xdr:colOff>
      <xdr:row>51</xdr:row>
      <xdr:rowOff>18839</xdr:rowOff>
    </xdr:to>
    <xdr:cxnSp macro="">
      <xdr:nvCxnSpPr>
        <xdr:cNvPr id="113" name="直線コネクタ 112"/>
        <xdr:cNvCxnSpPr/>
      </xdr:nvCxnSpPr>
      <xdr:spPr>
        <a:xfrm>
          <a:off x="4546600" y="876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24889</xdr:rowOff>
    </xdr:from>
    <xdr:to>
      <xdr:col>24</xdr:col>
      <xdr:colOff>63500</xdr:colOff>
      <xdr:row>58</xdr:row>
      <xdr:rowOff>25865</xdr:rowOff>
    </xdr:to>
    <xdr:cxnSp macro="">
      <xdr:nvCxnSpPr>
        <xdr:cNvPr id="114" name="直線コネクタ 113"/>
        <xdr:cNvCxnSpPr/>
      </xdr:nvCxnSpPr>
      <xdr:spPr>
        <a:xfrm flipV="1">
          <a:off x="3797300" y="9968989"/>
          <a:ext cx="838200" cy="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112478</xdr:rowOff>
    </xdr:from>
    <xdr:ext cx="534377" cy="259045"/>
    <xdr:sp macro="" textlink="">
      <xdr:nvSpPr>
        <xdr:cNvPr id="115" name="総務費平均値テキスト"/>
        <xdr:cNvSpPr txBox="1"/>
      </xdr:nvSpPr>
      <xdr:spPr>
        <a:xfrm>
          <a:off x="4686300" y="97136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89601</xdr:rowOff>
    </xdr:from>
    <xdr:to>
      <xdr:col>24</xdr:col>
      <xdr:colOff>114300</xdr:colOff>
      <xdr:row>58</xdr:row>
      <xdr:rowOff>19751</xdr:rowOff>
    </xdr:to>
    <xdr:sp macro="" textlink="">
      <xdr:nvSpPr>
        <xdr:cNvPr id="116" name="フローチャート: 判断 115"/>
        <xdr:cNvSpPr/>
      </xdr:nvSpPr>
      <xdr:spPr>
        <a:xfrm>
          <a:off x="4584700" y="9862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14415</xdr:rowOff>
    </xdr:from>
    <xdr:to>
      <xdr:col>19</xdr:col>
      <xdr:colOff>177800</xdr:colOff>
      <xdr:row>58</xdr:row>
      <xdr:rowOff>25865</xdr:rowOff>
    </xdr:to>
    <xdr:cxnSp macro="">
      <xdr:nvCxnSpPr>
        <xdr:cNvPr id="117" name="直線コネクタ 116"/>
        <xdr:cNvCxnSpPr/>
      </xdr:nvCxnSpPr>
      <xdr:spPr>
        <a:xfrm>
          <a:off x="2908300" y="9958515"/>
          <a:ext cx="889000" cy="1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100112</xdr:rowOff>
    </xdr:from>
    <xdr:to>
      <xdr:col>20</xdr:col>
      <xdr:colOff>38100</xdr:colOff>
      <xdr:row>58</xdr:row>
      <xdr:rowOff>30262</xdr:rowOff>
    </xdr:to>
    <xdr:sp macro="" textlink="">
      <xdr:nvSpPr>
        <xdr:cNvPr id="118" name="フローチャート: 判断 117"/>
        <xdr:cNvSpPr/>
      </xdr:nvSpPr>
      <xdr:spPr>
        <a:xfrm>
          <a:off x="3746500" y="987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46789</xdr:rowOff>
    </xdr:from>
    <xdr:ext cx="534377" cy="259045"/>
    <xdr:sp macro="" textlink="">
      <xdr:nvSpPr>
        <xdr:cNvPr id="119" name="テキスト ボックス 118"/>
        <xdr:cNvSpPr txBox="1"/>
      </xdr:nvSpPr>
      <xdr:spPr>
        <a:xfrm>
          <a:off x="3530111" y="9647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14415</xdr:rowOff>
    </xdr:from>
    <xdr:to>
      <xdr:col>15</xdr:col>
      <xdr:colOff>50800</xdr:colOff>
      <xdr:row>58</xdr:row>
      <xdr:rowOff>16583</xdr:rowOff>
    </xdr:to>
    <xdr:cxnSp macro="">
      <xdr:nvCxnSpPr>
        <xdr:cNvPr id="120" name="直線コネクタ 119"/>
        <xdr:cNvCxnSpPr/>
      </xdr:nvCxnSpPr>
      <xdr:spPr>
        <a:xfrm flipV="1">
          <a:off x="2019300" y="9958515"/>
          <a:ext cx="889000" cy="2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102475</xdr:rowOff>
    </xdr:from>
    <xdr:to>
      <xdr:col>15</xdr:col>
      <xdr:colOff>101600</xdr:colOff>
      <xdr:row>58</xdr:row>
      <xdr:rowOff>32625</xdr:rowOff>
    </xdr:to>
    <xdr:sp macro="" textlink="">
      <xdr:nvSpPr>
        <xdr:cNvPr id="121" name="フローチャート: 判断 120"/>
        <xdr:cNvSpPr/>
      </xdr:nvSpPr>
      <xdr:spPr>
        <a:xfrm>
          <a:off x="2857500" y="987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49152</xdr:rowOff>
    </xdr:from>
    <xdr:ext cx="534377" cy="259045"/>
    <xdr:sp macro="" textlink="">
      <xdr:nvSpPr>
        <xdr:cNvPr id="122" name="テキスト ボックス 121"/>
        <xdr:cNvSpPr txBox="1"/>
      </xdr:nvSpPr>
      <xdr:spPr>
        <a:xfrm>
          <a:off x="2641111" y="9650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101539</xdr:rowOff>
    </xdr:from>
    <xdr:to>
      <xdr:col>10</xdr:col>
      <xdr:colOff>114300</xdr:colOff>
      <xdr:row>58</xdr:row>
      <xdr:rowOff>16583</xdr:rowOff>
    </xdr:to>
    <xdr:cxnSp macro="">
      <xdr:nvCxnSpPr>
        <xdr:cNvPr id="123" name="直線コネクタ 122"/>
        <xdr:cNvCxnSpPr/>
      </xdr:nvCxnSpPr>
      <xdr:spPr>
        <a:xfrm>
          <a:off x="1130300" y="9531289"/>
          <a:ext cx="889000" cy="429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108396</xdr:rowOff>
    </xdr:from>
    <xdr:to>
      <xdr:col>10</xdr:col>
      <xdr:colOff>165100</xdr:colOff>
      <xdr:row>58</xdr:row>
      <xdr:rowOff>38546</xdr:rowOff>
    </xdr:to>
    <xdr:sp macro="" textlink="">
      <xdr:nvSpPr>
        <xdr:cNvPr id="124" name="フローチャート: 判断 123"/>
        <xdr:cNvSpPr/>
      </xdr:nvSpPr>
      <xdr:spPr>
        <a:xfrm>
          <a:off x="1968500" y="988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55073</xdr:rowOff>
    </xdr:from>
    <xdr:ext cx="534377" cy="259045"/>
    <xdr:sp macro="" textlink="">
      <xdr:nvSpPr>
        <xdr:cNvPr id="125" name="テキスト ボックス 124"/>
        <xdr:cNvSpPr txBox="1"/>
      </xdr:nvSpPr>
      <xdr:spPr>
        <a:xfrm>
          <a:off x="1752111" y="965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94421</xdr:rowOff>
    </xdr:from>
    <xdr:to>
      <xdr:col>6</xdr:col>
      <xdr:colOff>38100</xdr:colOff>
      <xdr:row>56</xdr:row>
      <xdr:rowOff>24571</xdr:rowOff>
    </xdr:to>
    <xdr:sp macro="" textlink="">
      <xdr:nvSpPr>
        <xdr:cNvPr id="126" name="フローチャート: 判断 125"/>
        <xdr:cNvSpPr/>
      </xdr:nvSpPr>
      <xdr:spPr>
        <a:xfrm>
          <a:off x="1079500" y="952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15698</xdr:rowOff>
    </xdr:from>
    <xdr:ext cx="599010" cy="259045"/>
    <xdr:sp macro="" textlink="">
      <xdr:nvSpPr>
        <xdr:cNvPr id="127" name="テキスト ボックス 126"/>
        <xdr:cNvSpPr txBox="1"/>
      </xdr:nvSpPr>
      <xdr:spPr>
        <a:xfrm>
          <a:off x="830795" y="9616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145539</xdr:rowOff>
    </xdr:from>
    <xdr:to>
      <xdr:col>24</xdr:col>
      <xdr:colOff>114300</xdr:colOff>
      <xdr:row>58</xdr:row>
      <xdr:rowOff>75689</xdr:rowOff>
    </xdr:to>
    <xdr:sp macro="" textlink="">
      <xdr:nvSpPr>
        <xdr:cNvPr id="133" name="楕円 132"/>
        <xdr:cNvSpPr/>
      </xdr:nvSpPr>
      <xdr:spPr>
        <a:xfrm>
          <a:off x="4584700" y="9918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68028</xdr:rowOff>
    </xdr:from>
    <xdr:ext cx="534377" cy="259045"/>
    <xdr:sp macro="" textlink="">
      <xdr:nvSpPr>
        <xdr:cNvPr id="134" name="総務費該当値テキスト"/>
        <xdr:cNvSpPr txBox="1"/>
      </xdr:nvSpPr>
      <xdr:spPr>
        <a:xfrm>
          <a:off x="4686300" y="9840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146515</xdr:rowOff>
    </xdr:from>
    <xdr:to>
      <xdr:col>20</xdr:col>
      <xdr:colOff>38100</xdr:colOff>
      <xdr:row>58</xdr:row>
      <xdr:rowOff>76665</xdr:rowOff>
    </xdr:to>
    <xdr:sp macro="" textlink="">
      <xdr:nvSpPr>
        <xdr:cNvPr id="135" name="楕円 134"/>
        <xdr:cNvSpPr/>
      </xdr:nvSpPr>
      <xdr:spPr>
        <a:xfrm>
          <a:off x="3746500" y="9919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67792</xdr:rowOff>
    </xdr:from>
    <xdr:ext cx="534377" cy="259045"/>
    <xdr:sp macro="" textlink="">
      <xdr:nvSpPr>
        <xdr:cNvPr id="136" name="テキスト ボックス 135"/>
        <xdr:cNvSpPr txBox="1"/>
      </xdr:nvSpPr>
      <xdr:spPr>
        <a:xfrm>
          <a:off x="3530111" y="10011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135065</xdr:rowOff>
    </xdr:from>
    <xdr:to>
      <xdr:col>15</xdr:col>
      <xdr:colOff>101600</xdr:colOff>
      <xdr:row>58</xdr:row>
      <xdr:rowOff>65215</xdr:rowOff>
    </xdr:to>
    <xdr:sp macro="" textlink="">
      <xdr:nvSpPr>
        <xdr:cNvPr id="137" name="楕円 136"/>
        <xdr:cNvSpPr/>
      </xdr:nvSpPr>
      <xdr:spPr>
        <a:xfrm>
          <a:off x="2857500" y="9907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56342</xdr:rowOff>
    </xdr:from>
    <xdr:ext cx="534377" cy="259045"/>
    <xdr:sp macro="" textlink="">
      <xdr:nvSpPr>
        <xdr:cNvPr id="138" name="テキスト ボックス 137"/>
        <xdr:cNvSpPr txBox="1"/>
      </xdr:nvSpPr>
      <xdr:spPr>
        <a:xfrm>
          <a:off x="2641111" y="10000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137233</xdr:rowOff>
    </xdr:from>
    <xdr:to>
      <xdr:col>10</xdr:col>
      <xdr:colOff>165100</xdr:colOff>
      <xdr:row>58</xdr:row>
      <xdr:rowOff>67383</xdr:rowOff>
    </xdr:to>
    <xdr:sp macro="" textlink="">
      <xdr:nvSpPr>
        <xdr:cNvPr id="139" name="楕円 138"/>
        <xdr:cNvSpPr/>
      </xdr:nvSpPr>
      <xdr:spPr>
        <a:xfrm>
          <a:off x="1968500" y="9909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58510</xdr:rowOff>
    </xdr:from>
    <xdr:ext cx="534377" cy="259045"/>
    <xdr:sp macro="" textlink="">
      <xdr:nvSpPr>
        <xdr:cNvPr id="140" name="テキスト ボックス 139"/>
        <xdr:cNvSpPr txBox="1"/>
      </xdr:nvSpPr>
      <xdr:spPr>
        <a:xfrm>
          <a:off x="1752111" y="10002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50739</xdr:rowOff>
    </xdr:from>
    <xdr:to>
      <xdr:col>6</xdr:col>
      <xdr:colOff>38100</xdr:colOff>
      <xdr:row>55</xdr:row>
      <xdr:rowOff>152339</xdr:rowOff>
    </xdr:to>
    <xdr:sp macro="" textlink="">
      <xdr:nvSpPr>
        <xdr:cNvPr id="141" name="楕円 140"/>
        <xdr:cNvSpPr/>
      </xdr:nvSpPr>
      <xdr:spPr>
        <a:xfrm>
          <a:off x="1079500" y="9480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168866</xdr:rowOff>
    </xdr:from>
    <xdr:ext cx="599010" cy="259045"/>
    <xdr:sp macro="" textlink="">
      <xdr:nvSpPr>
        <xdr:cNvPr id="142" name="テキスト ボックス 141"/>
        <xdr:cNvSpPr txBox="1"/>
      </xdr:nvSpPr>
      <xdr:spPr>
        <a:xfrm>
          <a:off x="830795" y="9255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3" name="テキスト ボックス 152"/>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4" name="直線コネクタ 153"/>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5" name="テキスト ボックス 154"/>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121382</xdr:rowOff>
    </xdr:from>
    <xdr:to>
      <xdr:col>24</xdr:col>
      <xdr:colOff>62865</xdr:colOff>
      <xdr:row>79</xdr:row>
      <xdr:rowOff>54767</xdr:rowOff>
    </xdr:to>
    <xdr:cxnSp macro="">
      <xdr:nvCxnSpPr>
        <xdr:cNvPr id="167" name="直線コネクタ 166"/>
        <xdr:cNvCxnSpPr/>
      </xdr:nvCxnSpPr>
      <xdr:spPr>
        <a:xfrm flipV="1">
          <a:off x="4633595" y="12122882"/>
          <a:ext cx="1270" cy="1476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58594</xdr:rowOff>
    </xdr:from>
    <xdr:ext cx="599010" cy="259045"/>
    <xdr:sp macro="" textlink="">
      <xdr:nvSpPr>
        <xdr:cNvPr id="168" name="民生費最小値テキスト"/>
        <xdr:cNvSpPr txBox="1"/>
      </xdr:nvSpPr>
      <xdr:spPr>
        <a:xfrm>
          <a:off x="4686300" y="13603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54767</xdr:rowOff>
    </xdr:from>
    <xdr:to>
      <xdr:col>24</xdr:col>
      <xdr:colOff>152400</xdr:colOff>
      <xdr:row>79</xdr:row>
      <xdr:rowOff>54767</xdr:rowOff>
    </xdr:to>
    <xdr:cxnSp macro="">
      <xdr:nvCxnSpPr>
        <xdr:cNvPr id="169" name="直線コネクタ 168"/>
        <xdr:cNvCxnSpPr/>
      </xdr:nvCxnSpPr>
      <xdr:spPr>
        <a:xfrm>
          <a:off x="4546600" y="13599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68059</xdr:rowOff>
    </xdr:from>
    <xdr:ext cx="599010" cy="259045"/>
    <xdr:sp macro="" textlink="">
      <xdr:nvSpPr>
        <xdr:cNvPr id="170" name="民生費最大値テキスト"/>
        <xdr:cNvSpPr txBox="1"/>
      </xdr:nvSpPr>
      <xdr:spPr>
        <a:xfrm>
          <a:off x="4686300" y="11898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342,404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121382</xdr:rowOff>
    </xdr:from>
    <xdr:to>
      <xdr:col>24</xdr:col>
      <xdr:colOff>152400</xdr:colOff>
      <xdr:row>70</xdr:row>
      <xdr:rowOff>121382</xdr:rowOff>
    </xdr:to>
    <xdr:cxnSp macro="">
      <xdr:nvCxnSpPr>
        <xdr:cNvPr id="171" name="直線コネクタ 170"/>
        <xdr:cNvCxnSpPr/>
      </xdr:nvCxnSpPr>
      <xdr:spPr>
        <a:xfrm>
          <a:off x="4546600" y="12122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148737</xdr:rowOff>
    </xdr:from>
    <xdr:to>
      <xdr:col>24</xdr:col>
      <xdr:colOff>63500</xdr:colOff>
      <xdr:row>77</xdr:row>
      <xdr:rowOff>115903</xdr:rowOff>
    </xdr:to>
    <xdr:cxnSp macro="">
      <xdr:nvCxnSpPr>
        <xdr:cNvPr id="172" name="直線コネクタ 171"/>
        <xdr:cNvCxnSpPr/>
      </xdr:nvCxnSpPr>
      <xdr:spPr>
        <a:xfrm flipV="1">
          <a:off x="3797300" y="13178937"/>
          <a:ext cx="838200" cy="138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32864</xdr:rowOff>
    </xdr:from>
    <xdr:ext cx="599010" cy="259045"/>
    <xdr:sp macro="" textlink="">
      <xdr:nvSpPr>
        <xdr:cNvPr id="173" name="民生費平均値テキスト"/>
        <xdr:cNvSpPr txBox="1"/>
      </xdr:nvSpPr>
      <xdr:spPr>
        <a:xfrm>
          <a:off x="4686300" y="128916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9987</xdr:rowOff>
    </xdr:from>
    <xdr:to>
      <xdr:col>24</xdr:col>
      <xdr:colOff>114300</xdr:colOff>
      <xdr:row>76</xdr:row>
      <xdr:rowOff>111587</xdr:rowOff>
    </xdr:to>
    <xdr:sp macro="" textlink="">
      <xdr:nvSpPr>
        <xdr:cNvPr id="174" name="フローチャート: 判断 173"/>
        <xdr:cNvSpPr/>
      </xdr:nvSpPr>
      <xdr:spPr>
        <a:xfrm>
          <a:off x="4584700" y="13040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115903</xdr:rowOff>
    </xdr:from>
    <xdr:to>
      <xdr:col>19</xdr:col>
      <xdr:colOff>177800</xdr:colOff>
      <xdr:row>78</xdr:row>
      <xdr:rowOff>12378</xdr:rowOff>
    </xdr:to>
    <xdr:cxnSp macro="">
      <xdr:nvCxnSpPr>
        <xdr:cNvPr id="175" name="直線コネクタ 174"/>
        <xdr:cNvCxnSpPr/>
      </xdr:nvCxnSpPr>
      <xdr:spPr>
        <a:xfrm flipV="1">
          <a:off x="2908300" y="13317553"/>
          <a:ext cx="889000" cy="67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84381</xdr:rowOff>
    </xdr:from>
    <xdr:to>
      <xdr:col>20</xdr:col>
      <xdr:colOff>38100</xdr:colOff>
      <xdr:row>77</xdr:row>
      <xdr:rowOff>14531</xdr:rowOff>
    </xdr:to>
    <xdr:sp macro="" textlink="">
      <xdr:nvSpPr>
        <xdr:cNvPr id="176" name="フローチャート: 判断 175"/>
        <xdr:cNvSpPr/>
      </xdr:nvSpPr>
      <xdr:spPr>
        <a:xfrm>
          <a:off x="3746500" y="131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31059</xdr:rowOff>
    </xdr:from>
    <xdr:ext cx="599010" cy="259045"/>
    <xdr:sp macro="" textlink="">
      <xdr:nvSpPr>
        <xdr:cNvPr id="177" name="テキスト ボックス 176"/>
        <xdr:cNvSpPr txBox="1"/>
      </xdr:nvSpPr>
      <xdr:spPr>
        <a:xfrm>
          <a:off x="3497795" y="12889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119545</xdr:rowOff>
    </xdr:from>
    <xdr:to>
      <xdr:col>15</xdr:col>
      <xdr:colOff>50800</xdr:colOff>
      <xdr:row>78</xdr:row>
      <xdr:rowOff>12378</xdr:rowOff>
    </xdr:to>
    <xdr:cxnSp macro="">
      <xdr:nvCxnSpPr>
        <xdr:cNvPr id="178" name="直線コネクタ 177"/>
        <xdr:cNvCxnSpPr/>
      </xdr:nvCxnSpPr>
      <xdr:spPr>
        <a:xfrm>
          <a:off x="2019300" y="13321195"/>
          <a:ext cx="889000" cy="64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170800</xdr:rowOff>
    </xdr:from>
    <xdr:to>
      <xdr:col>15</xdr:col>
      <xdr:colOff>101600</xdr:colOff>
      <xdr:row>77</xdr:row>
      <xdr:rowOff>100950</xdr:rowOff>
    </xdr:to>
    <xdr:sp macro="" textlink="">
      <xdr:nvSpPr>
        <xdr:cNvPr id="179" name="フローチャート: 判断 178"/>
        <xdr:cNvSpPr/>
      </xdr:nvSpPr>
      <xdr:spPr>
        <a:xfrm>
          <a:off x="2857500" y="132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117477</xdr:rowOff>
    </xdr:from>
    <xdr:ext cx="599010" cy="259045"/>
    <xdr:sp macro="" textlink="">
      <xdr:nvSpPr>
        <xdr:cNvPr id="180" name="テキスト ボックス 179"/>
        <xdr:cNvSpPr txBox="1"/>
      </xdr:nvSpPr>
      <xdr:spPr>
        <a:xfrm>
          <a:off x="2608795" y="12976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119545</xdr:rowOff>
    </xdr:from>
    <xdr:to>
      <xdr:col>10</xdr:col>
      <xdr:colOff>114300</xdr:colOff>
      <xdr:row>78</xdr:row>
      <xdr:rowOff>101378</xdr:rowOff>
    </xdr:to>
    <xdr:cxnSp macro="">
      <xdr:nvCxnSpPr>
        <xdr:cNvPr id="181" name="直線コネクタ 180"/>
        <xdr:cNvCxnSpPr/>
      </xdr:nvCxnSpPr>
      <xdr:spPr>
        <a:xfrm flipV="1">
          <a:off x="1130300" y="13321195"/>
          <a:ext cx="889000" cy="153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122230</xdr:rowOff>
    </xdr:from>
    <xdr:to>
      <xdr:col>10</xdr:col>
      <xdr:colOff>165100</xdr:colOff>
      <xdr:row>77</xdr:row>
      <xdr:rowOff>52380</xdr:rowOff>
    </xdr:to>
    <xdr:sp macro="" textlink="">
      <xdr:nvSpPr>
        <xdr:cNvPr id="182" name="フローチャート: 判断 181"/>
        <xdr:cNvSpPr/>
      </xdr:nvSpPr>
      <xdr:spPr>
        <a:xfrm>
          <a:off x="19685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68907</xdr:rowOff>
    </xdr:from>
    <xdr:ext cx="599010" cy="259045"/>
    <xdr:sp macro="" textlink="">
      <xdr:nvSpPr>
        <xdr:cNvPr id="183" name="テキスト ボックス 182"/>
        <xdr:cNvSpPr txBox="1"/>
      </xdr:nvSpPr>
      <xdr:spPr>
        <a:xfrm>
          <a:off x="1719795" y="12927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26980</xdr:rowOff>
    </xdr:from>
    <xdr:to>
      <xdr:col>6</xdr:col>
      <xdr:colOff>38100</xdr:colOff>
      <xdr:row>79</xdr:row>
      <xdr:rowOff>128580</xdr:rowOff>
    </xdr:to>
    <xdr:sp macro="" textlink="">
      <xdr:nvSpPr>
        <xdr:cNvPr id="184" name="フローチャート: 判断 183"/>
        <xdr:cNvSpPr/>
      </xdr:nvSpPr>
      <xdr:spPr>
        <a:xfrm>
          <a:off x="1079500" y="13571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119707</xdr:rowOff>
    </xdr:from>
    <xdr:ext cx="599010" cy="259045"/>
    <xdr:sp macro="" textlink="">
      <xdr:nvSpPr>
        <xdr:cNvPr id="185" name="テキスト ボックス 184"/>
        <xdr:cNvSpPr txBox="1"/>
      </xdr:nvSpPr>
      <xdr:spPr>
        <a:xfrm>
          <a:off x="830795" y="13664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97937</xdr:rowOff>
    </xdr:from>
    <xdr:to>
      <xdr:col>24</xdr:col>
      <xdr:colOff>114300</xdr:colOff>
      <xdr:row>77</xdr:row>
      <xdr:rowOff>28087</xdr:rowOff>
    </xdr:to>
    <xdr:sp macro="" textlink="">
      <xdr:nvSpPr>
        <xdr:cNvPr id="191" name="楕円 190"/>
        <xdr:cNvSpPr/>
      </xdr:nvSpPr>
      <xdr:spPr>
        <a:xfrm>
          <a:off x="4584700" y="13128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76364</xdr:rowOff>
    </xdr:from>
    <xdr:ext cx="599010" cy="259045"/>
    <xdr:sp macro="" textlink="">
      <xdr:nvSpPr>
        <xdr:cNvPr id="192" name="民生費該当値テキスト"/>
        <xdr:cNvSpPr txBox="1"/>
      </xdr:nvSpPr>
      <xdr:spPr>
        <a:xfrm>
          <a:off x="4686300" y="13106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65103</xdr:rowOff>
    </xdr:from>
    <xdr:to>
      <xdr:col>20</xdr:col>
      <xdr:colOff>38100</xdr:colOff>
      <xdr:row>77</xdr:row>
      <xdr:rowOff>166703</xdr:rowOff>
    </xdr:to>
    <xdr:sp macro="" textlink="">
      <xdr:nvSpPr>
        <xdr:cNvPr id="193" name="楕円 192"/>
        <xdr:cNvSpPr/>
      </xdr:nvSpPr>
      <xdr:spPr>
        <a:xfrm>
          <a:off x="3746500" y="13266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157830</xdr:rowOff>
    </xdr:from>
    <xdr:ext cx="599010" cy="259045"/>
    <xdr:sp macro="" textlink="">
      <xdr:nvSpPr>
        <xdr:cNvPr id="194" name="テキスト ボックス 193"/>
        <xdr:cNvSpPr txBox="1"/>
      </xdr:nvSpPr>
      <xdr:spPr>
        <a:xfrm>
          <a:off x="3497795" y="13359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133028</xdr:rowOff>
    </xdr:from>
    <xdr:to>
      <xdr:col>15</xdr:col>
      <xdr:colOff>101600</xdr:colOff>
      <xdr:row>78</xdr:row>
      <xdr:rowOff>63178</xdr:rowOff>
    </xdr:to>
    <xdr:sp macro="" textlink="">
      <xdr:nvSpPr>
        <xdr:cNvPr id="195" name="楕円 194"/>
        <xdr:cNvSpPr/>
      </xdr:nvSpPr>
      <xdr:spPr>
        <a:xfrm>
          <a:off x="2857500" y="13334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54305</xdr:rowOff>
    </xdr:from>
    <xdr:ext cx="599010" cy="259045"/>
    <xdr:sp macro="" textlink="">
      <xdr:nvSpPr>
        <xdr:cNvPr id="196" name="テキスト ボックス 195"/>
        <xdr:cNvSpPr txBox="1"/>
      </xdr:nvSpPr>
      <xdr:spPr>
        <a:xfrm>
          <a:off x="2608795" y="134274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68745</xdr:rowOff>
    </xdr:from>
    <xdr:to>
      <xdr:col>10</xdr:col>
      <xdr:colOff>165100</xdr:colOff>
      <xdr:row>77</xdr:row>
      <xdr:rowOff>170345</xdr:rowOff>
    </xdr:to>
    <xdr:sp macro="" textlink="">
      <xdr:nvSpPr>
        <xdr:cNvPr id="197" name="楕円 196"/>
        <xdr:cNvSpPr/>
      </xdr:nvSpPr>
      <xdr:spPr>
        <a:xfrm>
          <a:off x="1968500" y="1327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161472</xdr:rowOff>
    </xdr:from>
    <xdr:ext cx="599010" cy="259045"/>
    <xdr:sp macro="" textlink="">
      <xdr:nvSpPr>
        <xdr:cNvPr id="198" name="テキスト ボックス 197"/>
        <xdr:cNvSpPr txBox="1"/>
      </xdr:nvSpPr>
      <xdr:spPr>
        <a:xfrm>
          <a:off x="1719795" y="13363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50578</xdr:rowOff>
    </xdr:from>
    <xdr:to>
      <xdr:col>6</xdr:col>
      <xdr:colOff>38100</xdr:colOff>
      <xdr:row>78</xdr:row>
      <xdr:rowOff>152178</xdr:rowOff>
    </xdr:to>
    <xdr:sp macro="" textlink="">
      <xdr:nvSpPr>
        <xdr:cNvPr id="199" name="楕円 198"/>
        <xdr:cNvSpPr/>
      </xdr:nvSpPr>
      <xdr:spPr>
        <a:xfrm>
          <a:off x="1079500" y="13423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168705</xdr:rowOff>
    </xdr:from>
    <xdr:ext cx="599010" cy="259045"/>
    <xdr:sp macro="" textlink="">
      <xdr:nvSpPr>
        <xdr:cNvPr id="200" name="テキスト ボックス 199"/>
        <xdr:cNvSpPr txBox="1"/>
      </xdr:nvSpPr>
      <xdr:spPr>
        <a:xfrm>
          <a:off x="830795" y="13198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7" name="テキスト ボックス 216"/>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19" name="テキスト ボックス 218"/>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24619</xdr:rowOff>
    </xdr:from>
    <xdr:to>
      <xdr:col>24</xdr:col>
      <xdr:colOff>62865</xdr:colOff>
      <xdr:row>98</xdr:row>
      <xdr:rowOff>163455</xdr:rowOff>
    </xdr:to>
    <xdr:cxnSp macro="">
      <xdr:nvCxnSpPr>
        <xdr:cNvPr id="225" name="直線コネクタ 224"/>
        <xdr:cNvCxnSpPr/>
      </xdr:nvCxnSpPr>
      <xdr:spPr>
        <a:xfrm flipV="1">
          <a:off x="4633595" y="15626569"/>
          <a:ext cx="1270" cy="1338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167282</xdr:rowOff>
    </xdr:from>
    <xdr:ext cx="534377" cy="259045"/>
    <xdr:sp macro="" textlink="">
      <xdr:nvSpPr>
        <xdr:cNvPr id="226" name="衛生費最小値テキスト"/>
        <xdr:cNvSpPr txBox="1"/>
      </xdr:nvSpPr>
      <xdr:spPr>
        <a:xfrm>
          <a:off x="4686300" y="16969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163455</xdr:rowOff>
    </xdr:from>
    <xdr:to>
      <xdr:col>24</xdr:col>
      <xdr:colOff>152400</xdr:colOff>
      <xdr:row>98</xdr:row>
      <xdr:rowOff>163455</xdr:rowOff>
    </xdr:to>
    <xdr:cxnSp macro="">
      <xdr:nvCxnSpPr>
        <xdr:cNvPr id="227" name="直線コネクタ 226"/>
        <xdr:cNvCxnSpPr/>
      </xdr:nvCxnSpPr>
      <xdr:spPr>
        <a:xfrm>
          <a:off x="4546600" y="16965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142746</xdr:rowOff>
    </xdr:from>
    <xdr:ext cx="534377" cy="259045"/>
    <xdr:sp macro="" textlink="">
      <xdr:nvSpPr>
        <xdr:cNvPr id="228" name="衛生費最大値テキスト"/>
        <xdr:cNvSpPr txBox="1"/>
      </xdr:nvSpPr>
      <xdr:spPr>
        <a:xfrm>
          <a:off x="4686300" y="15401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93,041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24619</xdr:rowOff>
    </xdr:from>
    <xdr:to>
      <xdr:col>24</xdr:col>
      <xdr:colOff>152400</xdr:colOff>
      <xdr:row>91</xdr:row>
      <xdr:rowOff>24619</xdr:rowOff>
    </xdr:to>
    <xdr:cxnSp macro="">
      <xdr:nvCxnSpPr>
        <xdr:cNvPr id="229" name="直線コネクタ 228"/>
        <xdr:cNvCxnSpPr/>
      </xdr:nvCxnSpPr>
      <xdr:spPr>
        <a:xfrm>
          <a:off x="4546600" y="15626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70338</xdr:rowOff>
    </xdr:from>
    <xdr:to>
      <xdr:col>24</xdr:col>
      <xdr:colOff>63500</xdr:colOff>
      <xdr:row>98</xdr:row>
      <xdr:rowOff>105905</xdr:rowOff>
    </xdr:to>
    <xdr:cxnSp macro="">
      <xdr:nvCxnSpPr>
        <xdr:cNvPr id="230" name="直線コネクタ 229"/>
        <xdr:cNvCxnSpPr/>
      </xdr:nvCxnSpPr>
      <xdr:spPr>
        <a:xfrm flipV="1">
          <a:off x="3797300" y="16872438"/>
          <a:ext cx="838200" cy="35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144620</xdr:rowOff>
    </xdr:from>
    <xdr:ext cx="534377" cy="259045"/>
    <xdr:sp macro="" textlink="">
      <xdr:nvSpPr>
        <xdr:cNvPr id="231" name="衛生費平均値テキスト"/>
        <xdr:cNvSpPr txBox="1"/>
      </xdr:nvSpPr>
      <xdr:spPr>
        <a:xfrm>
          <a:off x="4686300" y="164323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121743</xdr:rowOff>
    </xdr:from>
    <xdr:to>
      <xdr:col>24</xdr:col>
      <xdr:colOff>114300</xdr:colOff>
      <xdr:row>97</xdr:row>
      <xdr:rowOff>51893</xdr:rowOff>
    </xdr:to>
    <xdr:sp macro="" textlink="">
      <xdr:nvSpPr>
        <xdr:cNvPr id="232" name="フローチャート: 判断 231"/>
        <xdr:cNvSpPr/>
      </xdr:nvSpPr>
      <xdr:spPr>
        <a:xfrm>
          <a:off x="4584700" y="16580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32772</xdr:rowOff>
    </xdr:from>
    <xdr:to>
      <xdr:col>19</xdr:col>
      <xdr:colOff>177800</xdr:colOff>
      <xdr:row>98</xdr:row>
      <xdr:rowOff>105905</xdr:rowOff>
    </xdr:to>
    <xdr:cxnSp macro="">
      <xdr:nvCxnSpPr>
        <xdr:cNvPr id="233" name="直線コネクタ 232"/>
        <xdr:cNvCxnSpPr/>
      </xdr:nvCxnSpPr>
      <xdr:spPr>
        <a:xfrm>
          <a:off x="2908300" y="16834872"/>
          <a:ext cx="889000" cy="73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157118</xdr:rowOff>
    </xdr:from>
    <xdr:to>
      <xdr:col>20</xdr:col>
      <xdr:colOff>38100</xdr:colOff>
      <xdr:row>97</xdr:row>
      <xdr:rowOff>87268</xdr:rowOff>
    </xdr:to>
    <xdr:sp macro="" textlink="">
      <xdr:nvSpPr>
        <xdr:cNvPr id="234" name="フローチャート: 判断 233"/>
        <xdr:cNvSpPr/>
      </xdr:nvSpPr>
      <xdr:spPr>
        <a:xfrm>
          <a:off x="3746500" y="1661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103795</xdr:rowOff>
    </xdr:from>
    <xdr:ext cx="534377" cy="259045"/>
    <xdr:sp macro="" textlink="">
      <xdr:nvSpPr>
        <xdr:cNvPr id="235" name="テキスト ボックス 234"/>
        <xdr:cNvSpPr txBox="1"/>
      </xdr:nvSpPr>
      <xdr:spPr>
        <a:xfrm>
          <a:off x="3530111" y="16391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32772</xdr:rowOff>
    </xdr:from>
    <xdr:to>
      <xdr:col>15</xdr:col>
      <xdr:colOff>50800</xdr:colOff>
      <xdr:row>98</xdr:row>
      <xdr:rowOff>35192</xdr:rowOff>
    </xdr:to>
    <xdr:cxnSp macro="">
      <xdr:nvCxnSpPr>
        <xdr:cNvPr id="236" name="直線コネクタ 235"/>
        <xdr:cNvCxnSpPr/>
      </xdr:nvCxnSpPr>
      <xdr:spPr>
        <a:xfrm flipV="1">
          <a:off x="2019300" y="16834872"/>
          <a:ext cx="889000" cy="2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82841</xdr:rowOff>
    </xdr:from>
    <xdr:to>
      <xdr:col>15</xdr:col>
      <xdr:colOff>101600</xdr:colOff>
      <xdr:row>97</xdr:row>
      <xdr:rowOff>12991</xdr:rowOff>
    </xdr:to>
    <xdr:sp macro="" textlink="">
      <xdr:nvSpPr>
        <xdr:cNvPr id="237" name="フローチャート: 判断 236"/>
        <xdr:cNvSpPr/>
      </xdr:nvSpPr>
      <xdr:spPr>
        <a:xfrm>
          <a:off x="2857500" y="16542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29518</xdr:rowOff>
    </xdr:from>
    <xdr:ext cx="534377" cy="259045"/>
    <xdr:sp macro="" textlink="">
      <xdr:nvSpPr>
        <xdr:cNvPr id="238" name="テキスト ボックス 237"/>
        <xdr:cNvSpPr txBox="1"/>
      </xdr:nvSpPr>
      <xdr:spPr>
        <a:xfrm>
          <a:off x="2641111" y="16317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35192</xdr:rowOff>
    </xdr:from>
    <xdr:to>
      <xdr:col>10</xdr:col>
      <xdr:colOff>114300</xdr:colOff>
      <xdr:row>98</xdr:row>
      <xdr:rowOff>157054</xdr:rowOff>
    </xdr:to>
    <xdr:cxnSp macro="">
      <xdr:nvCxnSpPr>
        <xdr:cNvPr id="239" name="直線コネクタ 238"/>
        <xdr:cNvCxnSpPr/>
      </xdr:nvCxnSpPr>
      <xdr:spPr>
        <a:xfrm flipV="1">
          <a:off x="1130300" y="16837292"/>
          <a:ext cx="889000" cy="121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105169</xdr:rowOff>
    </xdr:from>
    <xdr:to>
      <xdr:col>10</xdr:col>
      <xdr:colOff>165100</xdr:colOff>
      <xdr:row>97</xdr:row>
      <xdr:rowOff>35319</xdr:rowOff>
    </xdr:to>
    <xdr:sp macro="" textlink="">
      <xdr:nvSpPr>
        <xdr:cNvPr id="240" name="フローチャート: 判断 239"/>
        <xdr:cNvSpPr/>
      </xdr:nvSpPr>
      <xdr:spPr>
        <a:xfrm>
          <a:off x="1968500" y="1656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51846</xdr:rowOff>
    </xdr:from>
    <xdr:ext cx="534377" cy="259045"/>
    <xdr:sp macro="" textlink="">
      <xdr:nvSpPr>
        <xdr:cNvPr id="241" name="テキスト ボックス 240"/>
        <xdr:cNvSpPr txBox="1"/>
      </xdr:nvSpPr>
      <xdr:spPr>
        <a:xfrm>
          <a:off x="1752111" y="16339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21425</xdr:rowOff>
    </xdr:from>
    <xdr:to>
      <xdr:col>6</xdr:col>
      <xdr:colOff>38100</xdr:colOff>
      <xdr:row>97</xdr:row>
      <xdr:rowOff>123025</xdr:rowOff>
    </xdr:to>
    <xdr:sp macro="" textlink="">
      <xdr:nvSpPr>
        <xdr:cNvPr id="242" name="フローチャート: 判断 241"/>
        <xdr:cNvSpPr/>
      </xdr:nvSpPr>
      <xdr:spPr>
        <a:xfrm>
          <a:off x="1079500" y="16652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139552</xdr:rowOff>
    </xdr:from>
    <xdr:ext cx="534377" cy="259045"/>
    <xdr:sp macro="" textlink="">
      <xdr:nvSpPr>
        <xdr:cNvPr id="243" name="テキスト ボックス 242"/>
        <xdr:cNvSpPr txBox="1"/>
      </xdr:nvSpPr>
      <xdr:spPr>
        <a:xfrm>
          <a:off x="863111" y="16427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19538</xdr:rowOff>
    </xdr:from>
    <xdr:to>
      <xdr:col>24</xdr:col>
      <xdr:colOff>114300</xdr:colOff>
      <xdr:row>98</xdr:row>
      <xdr:rowOff>121138</xdr:rowOff>
    </xdr:to>
    <xdr:sp macro="" textlink="">
      <xdr:nvSpPr>
        <xdr:cNvPr id="249" name="楕円 248"/>
        <xdr:cNvSpPr/>
      </xdr:nvSpPr>
      <xdr:spPr>
        <a:xfrm>
          <a:off x="4584700" y="16821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105915</xdr:rowOff>
    </xdr:from>
    <xdr:ext cx="534377" cy="259045"/>
    <xdr:sp macro="" textlink="">
      <xdr:nvSpPr>
        <xdr:cNvPr id="250" name="衛生費該当値テキスト"/>
        <xdr:cNvSpPr txBox="1"/>
      </xdr:nvSpPr>
      <xdr:spPr>
        <a:xfrm>
          <a:off x="4686300" y="16736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55105</xdr:rowOff>
    </xdr:from>
    <xdr:to>
      <xdr:col>20</xdr:col>
      <xdr:colOff>38100</xdr:colOff>
      <xdr:row>98</xdr:row>
      <xdr:rowOff>156705</xdr:rowOff>
    </xdr:to>
    <xdr:sp macro="" textlink="">
      <xdr:nvSpPr>
        <xdr:cNvPr id="251" name="楕円 250"/>
        <xdr:cNvSpPr/>
      </xdr:nvSpPr>
      <xdr:spPr>
        <a:xfrm>
          <a:off x="3746500" y="16857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147832</xdr:rowOff>
    </xdr:from>
    <xdr:ext cx="534377" cy="259045"/>
    <xdr:sp macro="" textlink="">
      <xdr:nvSpPr>
        <xdr:cNvPr id="252" name="テキスト ボックス 251"/>
        <xdr:cNvSpPr txBox="1"/>
      </xdr:nvSpPr>
      <xdr:spPr>
        <a:xfrm>
          <a:off x="3530111" y="16949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153422</xdr:rowOff>
    </xdr:from>
    <xdr:to>
      <xdr:col>15</xdr:col>
      <xdr:colOff>101600</xdr:colOff>
      <xdr:row>98</xdr:row>
      <xdr:rowOff>83572</xdr:rowOff>
    </xdr:to>
    <xdr:sp macro="" textlink="">
      <xdr:nvSpPr>
        <xdr:cNvPr id="253" name="楕円 252"/>
        <xdr:cNvSpPr/>
      </xdr:nvSpPr>
      <xdr:spPr>
        <a:xfrm>
          <a:off x="2857500" y="16784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74699</xdr:rowOff>
    </xdr:from>
    <xdr:ext cx="534377" cy="259045"/>
    <xdr:sp macro="" textlink="">
      <xdr:nvSpPr>
        <xdr:cNvPr id="254" name="テキスト ボックス 253"/>
        <xdr:cNvSpPr txBox="1"/>
      </xdr:nvSpPr>
      <xdr:spPr>
        <a:xfrm>
          <a:off x="2641111" y="16876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155842</xdr:rowOff>
    </xdr:from>
    <xdr:to>
      <xdr:col>10</xdr:col>
      <xdr:colOff>165100</xdr:colOff>
      <xdr:row>98</xdr:row>
      <xdr:rowOff>85992</xdr:rowOff>
    </xdr:to>
    <xdr:sp macro="" textlink="">
      <xdr:nvSpPr>
        <xdr:cNvPr id="255" name="楕円 254"/>
        <xdr:cNvSpPr/>
      </xdr:nvSpPr>
      <xdr:spPr>
        <a:xfrm>
          <a:off x="1968500" y="16786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77119</xdr:rowOff>
    </xdr:from>
    <xdr:ext cx="534377" cy="259045"/>
    <xdr:sp macro="" textlink="">
      <xdr:nvSpPr>
        <xdr:cNvPr id="256" name="テキスト ボックス 255"/>
        <xdr:cNvSpPr txBox="1"/>
      </xdr:nvSpPr>
      <xdr:spPr>
        <a:xfrm>
          <a:off x="1752111" y="16879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106254</xdr:rowOff>
    </xdr:from>
    <xdr:to>
      <xdr:col>6</xdr:col>
      <xdr:colOff>38100</xdr:colOff>
      <xdr:row>99</xdr:row>
      <xdr:rowOff>36404</xdr:rowOff>
    </xdr:to>
    <xdr:sp macro="" textlink="">
      <xdr:nvSpPr>
        <xdr:cNvPr id="257" name="楕円 256"/>
        <xdr:cNvSpPr/>
      </xdr:nvSpPr>
      <xdr:spPr>
        <a:xfrm>
          <a:off x="1079500" y="16908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27531</xdr:rowOff>
    </xdr:from>
    <xdr:ext cx="534377" cy="259045"/>
    <xdr:sp macro="" textlink="">
      <xdr:nvSpPr>
        <xdr:cNvPr id="258" name="テキスト ボックス 257"/>
        <xdr:cNvSpPr txBox="1"/>
      </xdr:nvSpPr>
      <xdr:spPr>
        <a:xfrm>
          <a:off x="863111" y="17001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2" name="テキスト ボックス 271"/>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4" name="テキスト ボックス 273"/>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6" name="テキスト ボックス 275"/>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8" name="テキスト ボックス 277"/>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17399</xdr:rowOff>
    </xdr:from>
    <xdr:to>
      <xdr:col>54</xdr:col>
      <xdr:colOff>189865</xdr:colOff>
      <xdr:row>39</xdr:row>
      <xdr:rowOff>44450</xdr:rowOff>
    </xdr:to>
    <xdr:cxnSp macro="">
      <xdr:nvCxnSpPr>
        <xdr:cNvPr id="282" name="直線コネクタ 281"/>
        <xdr:cNvCxnSpPr/>
      </xdr:nvCxnSpPr>
      <xdr:spPr>
        <a:xfrm flipV="1">
          <a:off x="10475595" y="5160899"/>
          <a:ext cx="1270" cy="1570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3"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4" name="直線コネクタ 283"/>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135526</xdr:rowOff>
    </xdr:from>
    <xdr:ext cx="469744" cy="259045"/>
    <xdr:sp macro="" textlink="">
      <xdr:nvSpPr>
        <xdr:cNvPr id="285" name="労働費最大値テキスト"/>
        <xdr:cNvSpPr txBox="1"/>
      </xdr:nvSpPr>
      <xdr:spPr>
        <a:xfrm>
          <a:off x="10528300" y="4936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17399</xdr:rowOff>
    </xdr:from>
    <xdr:to>
      <xdr:col>55</xdr:col>
      <xdr:colOff>88900</xdr:colOff>
      <xdr:row>30</xdr:row>
      <xdr:rowOff>17399</xdr:rowOff>
    </xdr:to>
    <xdr:cxnSp macro="">
      <xdr:nvCxnSpPr>
        <xdr:cNvPr id="286" name="直線コネクタ 285"/>
        <xdr:cNvCxnSpPr/>
      </xdr:nvCxnSpPr>
      <xdr:spPr>
        <a:xfrm>
          <a:off x="10388600" y="5160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93218</xdr:rowOff>
    </xdr:from>
    <xdr:to>
      <xdr:col>55</xdr:col>
      <xdr:colOff>0</xdr:colOff>
      <xdr:row>37</xdr:row>
      <xdr:rowOff>156845</xdr:rowOff>
    </xdr:to>
    <xdr:cxnSp macro="">
      <xdr:nvCxnSpPr>
        <xdr:cNvPr id="287" name="直線コネクタ 286"/>
        <xdr:cNvCxnSpPr/>
      </xdr:nvCxnSpPr>
      <xdr:spPr>
        <a:xfrm>
          <a:off x="9639300" y="6265418"/>
          <a:ext cx="838200" cy="235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93489</xdr:rowOff>
    </xdr:from>
    <xdr:ext cx="378565" cy="259045"/>
    <xdr:sp macro="" textlink="">
      <xdr:nvSpPr>
        <xdr:cNvPr id="288" name="労働費平均値テキスト"/>
        <xdr:cNvSpPr txBox="1"/>
      </xdr:nvSpPr>
      <xdr:spPr>
        <a:xfrm>
          <a:off x="10528300" y="62656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70612</xdr:rowOff>
    </xdr:from>
    <xdr:to>
      <xdr:col>55</xdr:col>
      <xdr:colOff>50800</xdr:colOff>
      <xdr:row>38</xdr:row>
      <xdr:rowOff>762</xdr:rowOff>
    </xdr:to>
    <xdr:sp macro="" textlink="">
      <xdr:nvSpPr>
        <xdr:cNvPr id="289" name="フローチャート: 判断 288"/>
        <xdr:cNvSpPr/>
      </xdr:nvSpPr>
      <xdr:spPr>
        <a:xfrm>
          <a:off x="104267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93218</xdr:rowOff>
    </xdr:from>
    <xdr:to>
      <xdr:col>50</xdr:col>
      <xdr:colOff>114300</xdr:colOff>
      <xdr:row>37</xdr:row>
      <xdr:rowOff>91694</xdr:rowOff>
    </xdr:to>
    <xdr:cxnSp macro="">
      <xdr:nvCxnSpPr>
        <xdr:cNvPr id="290" name="直線コネクタ 289"/>
        <xdr:cNvCxnSpPr/>
      </xdr:nvCxnSpPr>
      <xdr:spPr>
        <a:xfrm flipV="1">
          <a:off x="8750300" y="6265418"/>
          <a:ext cx="889000" cy="169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59944</xdr:rowOff>
    </xdr:from>
    <xdr:to>
      <xdr:col>50</xdr:col>
      <xdr:colOff>165100</xdr:colOff>
      <xdr:row>37</xdr:row>
      <xdr:rowOff>161544</xdr:rowOff>
    </xdr:to>
    <xdr:sp macro="" textlink="">
      <xdr:nvSpPr>
        <xdr:cNvPr id="291" name="フローチャート: 判断 290"/>
        <xdr:cNvSpPr/>
      </xdr:nvSpPr>
      <xdr:spPr>
        <a:xfrm>
          <a:off x="9588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152671</xdr:rowOff>
    </xdr:from>
    <xdr:ext cx="378565" cy="259045"/>
    <xdr:sp macro="" textlink="">
      <xdr:nvSpPr>
        <xdr:cNvPr id="292" name="テキスト ボックス 291"/>
        <xdr:cNvSpPr txBox="1"/>
      </xdr:nvSpPr>
      <xdr:spPr>
        <a:xfrm>
          <a:off x="9450017" y="64963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91694</xdr:rowOff>
    </xdr:from>
    <xdr:to>
      <xdr:col>45</xdr:col>
      <xdr:colOff>177800</xdr:colOff>
      <xdr:row>37</xdr:row>
      <xdr:rowOff>125222</xdr:rowOff>
    </xdr:to>
    <xdr:cxnSp macro="">
      <xdr:nvCxnSpPr>
        <xdr:cNvPr id="293" name="直線コネクタ 292"/>
        <xdr:cNvCxnSpPr/>
      </xdr:nvCxnSpPr>
      <xdr:spPr>
        <a:xfrm flipV="1">
          <a:off x="7861300" y="6435344"/>
          <a:ext cx="889000" cy="33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43561</xdr:rowOff>
    </xdr:from>
    <xdr:to>
      <xdr:col>46</xdr:col>
      <xdr:colOff>38100</xdr:colOff>
      <xdr:row>37</xdr:row>
      <xdr:rowOff>145161</xdr:rowOff>
    </xdr:to>
    <xdr:sp macro="" textlink="">
      <xdr:nvSpPr>
        <xdr:cNvPr id="294" name="フローチャート: 判断 293"/>
        <xdr:cNvSpPr/>
      </xdr:nvSpPr>
      <xdr:spPr>
        <a:xfrm>
          <a:off x="86995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136288</xdr:rowOff>
    </xdr:from>
    <xdr:ext cx="378565" cy="259045"/>
    <xdr:sp macro="" textlink="">
      <xdr:nvSpPr>
        <xdr:cNvPr id="295" name="テキスト ボックス 294"/>
        <xdr:cNvSpPr txBox="1"/>
      </xdr:nvSpPr>
      <xdr:spPr>
        <a:xfrm>
          <a:off x="8561017" y="64799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111506</xdr:rowOff>
    </xdr:from>
    <xdr:to>
      <xdr:col>41</xdr:col>
      <xdr:colOff>50800</xdr:colOff>
      <xdr:row>37</xdr:row>
      <xdr:rowOff>125222</xdr:rowOff>
    </xdr:to>
    <xdr:cxnSp macro="">
      <xdr:nvCxnSpPr>
        <xdr:cNvPr id="296" name="直線コネクタ 295"/>
        <xdr:cNvCxnSpPr/>
      </xdr:nvCxnSpPr>
      <xdr:spPr>
        <a:xfrm>
          <a:off x="6972300" y="645515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44704</xdr:rowOff>
    </xdr:from>
    <xdr:to>
      <xdr:col>41</xdr:col>
      <xdr:colOff>101600</xdr:colOff>
      <xdr:row>37</xdr:row>
      <xdr:rowOff>146304</xdr:rowOff>
    </xdr:to>
    <xdr:sp macro="" textlink="">
      <xdr:nvSpPr>
        <xdr:cNvPr id="297" name="フローチャート: 判断 296"/>
        <xdr:cNvSpPr/>
      </xdr:nvSpPr>
      <xdr:spPr>
        <a:xfrm>
          <a:off x="7810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162831</xdr:rowOff>
    </xdr:from>
    <xdr:ext cx="378565" cy="259045"/>
    <xdr:sp macro="" textlink="">
      <xdr:nvSpPr>
        <xdr:cNvPr id="298" name="テキスト ボックス 297"/>
        <xdr:cNvSpPr txBox="1"/>
      </xdr:nvSpPr>
      <xdr:spPr>
        <a:xfrm>
          <a:off x="7672017" y="6163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22987</xdr:rowOff>
    </xdr:from>
    <xdr:to>
      <xdr:col>36</xdr:col>
      <xdr:colOff>165100</xdr:colOff>
      <xdr:row>34</xdr:row>
      <xdr:rowOff>124587</xdr:rowOff>
    </xdr:to>
    <xdr:sp macro="" textlink="">
      <xdr:nvSpPr>
        <xdr:cNvPr id="299" name="フローチャート: 判断 298"/>
        <xdr:cNvSpPr/>
      </xdr:nvSpPr>
      <xdr:spPr>
        <a:xfrm>
          <a:off x="6921500" y="5852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32</xdr:row>
      <xdr:rowOff>141114</xdr:rowOff>
    </xdr:from>
    <xdr:ext cx="469744" cy="259045"/>
    <xdr:sp macro="" textlink="">
      <xdr:nvSpPr>
        <xdr:cNvPr id="300" name="テキスト ボックス 299"/>
        <xdr:cNvSpPr txBox="1"/>
      </xdr:nvSpPr>
      <xdr:spPr>
        <a:xfrm>
          <a:off x="6737428" y="5627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106045</xdr:rowOff>
    </xdr:from>
    <xdr:to>
      <xdr:col>55</xdr:col>
      <xdr:colOff>50800</xdr:colOff>
      <xdr:row>38</xdr:row>
      <xdr:rowOff>36195</xdr:rowOff>
    </xdr:to>
    <xdr:sp macro="" textlink="">
      <xdr:nvSpPr>
        <xdr:cNvPr id="306" name="楕円 305"/>
        <xdr:cNvSpPr/>
      </xdr:nvSpPr>
      <xdr:spPr>
        <a:xfrm>
          <a:off x="10426700" y="6449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84472</xdr:rowOff>
    </xdr:from>
    <xdr:ext cx="378565" cy="259045"/>
    <xdr:sp macro="" textlink="">
      <xdr:nvSpPr>
        <xdr:cNvPr id="307" name="労働費該当値テキスト"/>
        <xdr:cNvSpPr txBox="1"/>
      </xdr:nvSpPr>
      <xdr:spPr>
        <a:xfrm>
          <a:off x="10528300" y="64281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42418</xdr:rowOff>
    </xdr:from>
    <xdr:to>
      <xdr:col>50</xdr:col>
      <xdr:colOff>165100</xdr:colOff>
      <xdr:row>36</xdr:row>
      <xdr:rowOff>144018</xdr:rowOff>
    </xdr:to>
    <xdr:sp macro="" textlink="">
      <xdr:nvSpPr>
        <xdr:cNvPr id="308" name="楕円 307"/>
        <xdr:cNvSpPr/>
      </xdr:nvSpPr>
      <xdr:spPr>
        <a:xfrm>
          <a:off x="9588500" y="6214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160545</xdr:rowOff>
    </xdr:from>
    <xdr:ext cx="469744" cy="259045"/>
    <xdr:sp macro="" textlink="">
      <xdr:nvSpPr>
        <xdr:cNvPr id="309" name="テキスト ボックス 308"/>
        <xdr:cNvSpPr txBox="1"/>
      </xdr:nvSpPr>
      <xdr:spPr>
        <a:xfrm>
          <a:off x="9404428" y="5989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40894</xdr:rowOff>
    </xdr:from>
    <xdr:to>
      <xdr:col>46</xdr:col>
      <xdr:colOff>38100</xdr:colOff>
      <xdr:row>37</xdr:row>
      <xdr:rowOff>142494</xdr:rowOff>
    </xdr:to>
    <xdr:sp macro="" textlink="">
      <xdr:nvSpPr>
        <xdr:cNvPr id="310" name="楕円 309"/>
        <xdr:cNvSpPr/>
      </xdr:nvSpPr>
      <xdr:spPr>
        <a:xfrm>
          <a:off x="8699500" y="6384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159021</xdr:rowOff>
    </xdr:from>
    <xdr:ext cx="378565" cy="259045"/>
    <xdr:sp macro="" textlink="">
      <xdr:nvSpPr>
        <xdr:cNvPr id="311" name="テキスト ボックス 310"/>
        <xdr:cNvSpPr txBox="1"/>
      </xdr:nvSpPr>
      <xdr:spPr>
        <a:xfrm>
          <a:off x="8561017" y="61597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74422</xdr:rowOff>
    </xdr:from>
    <xdr:to>
      <xdr:col>41</xdr:col>
      <xdr:colOff>101600</xdr:colOff>
      <xdr:row>38</xdr:row>
      <xdr:rowOff>4572</xdr:rowOff>
    </xdr:to>
    <xdr:sp macro="" textlink="">
      <xdr:nvSpPr>
        <xdr:cNvPr id="312" name="楕円 311"/>
        <xdr:cNvSpPr/>
      </xdr:nvSpPr>
      <xdr:spPr>
        <a:xfrm>
          <a:off x="7810500" y="6418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167149</xdr:rowOff>
    </xdr:from>
    <xdr:ext cx="378565" cy="259045"/>
    <xdr:sp macro="" textlink="">
      <xdr:nvSpPr>
        <xdr:cNvPr id="313" name="テキスト ボックス 312"/>
        <xdr:cNvSpPr txBox="1"/>
      </xdr:nvSpPr>
      <xdr:spPr>
        <a:xfrm>
          <a:off x="7672017" y="65107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60706</xdr:rowOff>
    </xdr:from>
    <xdr:to>
      <xdr:col>36</xdr:col>
      <xdr:colOff>165100</xdr:colOff>
      <xdr:row>37</xdr:row>
      <xdr:rowOff>162306</xdr:rowOff>
    </xdr:to>
    <xdr:sp macro="" textlink="">
      <xdr:nvSpPr>
        <xdr:cNvPr id="314" name="楕円 313"/>
        <xdr:cNvSpPr/>
      </xdr:nvSpPr>
      <xdr:spPr>
        <a:xfrm>
          <a:off x="6921500" y="6404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153433</xdr:rowOff>
    </xdr:from>
    <xdr:ext cx="378565" cy="259045"/>
    <xdr:sp macro="" textlink="">
      <xdr:nvSpPr>
        <xdr:cNvPr id="315" name="テキスト ボックス 314"/>
        <xdr:cNvSpPr txBox="1"/>
      </xdr:nvSpPr>
      <xdr:spPr>
        <a:xfrm>
          <a:off x="6783017" y="64970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6" name="直線コネクタ 325"/>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7" name="テキスト ボックス 326"/>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8" name="直線コネクタ 327"/>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9" name="テキスト ボックス 328"/>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0" name="直線コネクタ 329"/>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1" name="テキスト ボックス 330"/>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2" name="直線コネクタ 331"/>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3" name="テキスト ボックス 332"/>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5" name="テキスト ボックス 334"/>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40716</xdr:rowOff>
    </xdr:from>
    <xdr:to>
      <xdr:col>54</xdr:col>
      <xdr:colOff>189865</xdr:colOff>
      <xdr:row>58</xdr:row>
      <xdr:rowOff>137734</xdr:rowOff>
    </xdr:to>
    <xdr:cxnSp macro="">
      <xdr:nvCxnSpPr>
        <xdr:cNvPr id="337" name="直線コネクタ 336"/>
        <xdr:cNvCxnSpPr/>
      </xdr:nvCxnSpPr>
      <xdr:spPr>
        <a:xfrm flipV="1">
          <a:off x="10475595" y="8613216"/>
          <a:ext cx="1270" cy="1468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141561</xdr:rowOff>
    </xdr:from>
    <xdr:ext cx="313932" cy="259045"/>
    <xdr:sp macro="" textlink="">
      <xdr:nvSpPr>
        <xdr:cNvPr id="338" name="農林水産業費最小値テキスト"/>
        <xdr:cNvSpPr txBox="1"/>
      </xdr:nvSpPr>
      <xdr:spPr>
        <a:xfrm>
          <a:off x="10528300" y="100856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137734</xdr:rowOff>
    </xdr:from>
    <xdr:to>
      <xdr:col>55</xdr:col>
      <xdr:colOff>88900</xdr:colOff>
      <xdr:row>58</xdr:row>
      <xdr:rowOff>137734</xdr:rowOff>
    </xdr:to>
    <xdr:cxnSp macro="">
      <xdr:nvCxnSpPr>
        <xdr:cNvPr id="339" name="直線コネクタ 338"/>
        <xdr:cNvCxnSpPr/>
      </xdr:nvCxnSpPr>
      <xdr:spPr>
        <a:xfrm>
          <a:off x="10388600" y="100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158843</xdr:rowOff>
    </xdr:from>
    <xdr:ext cx="534377" cy="259045"/>
    <xdr:sp macro="" textlink="">
      <xdr:nvSpPr>
        <xdr:cNvPr id="340" name="農林水産業費最大値テキスト"/>
        <xdr:cNvSpPr txBox="1"/>
      </xdr:nvSpPr>
      <xdr:spPr>
        <a:xfrm>
          <a:off x="10528300" y="838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40716</xdr:rowOff>
    </xdr:from>
    <xdr:to>
      <xdr:col>55</xdr:col>
      <xdr:colOff>88900</xdr:colOff>
      <xdr:row>50</xdr:row>
      <xdr:rowOff>40716</xdr:rowOff>
    </xdr:to>
    <xdr:cxnSp macro="">
      <xdr:nvCxnSpPr>
        <xdr:cNvPr id="341" name="直線コネクタ 340"/>
        <xdr:cNvCxnSpPr/>
      </xdr:nvCxnSpPr>
      <xdr:spPr>
        <a:xfrm>
          <a:off x="10388600" y="861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168915</xdr:rowOff>
    </xdr:from>
    <xdr:to>
      <xdr:col>55</xdr:col>
      <xdr:colOff>0</xdr:colOff>
      <xdr:row>58</xdr:row>
      <xdr:rowOff>2586</xdr:rowOff>
    </xdr:to>
    <xdr:cxnSp macro="">
      <xdr:nvCxnSpPr>
        <xdr:cNvPr id="342" name="直線コネクタ 341"/>
        <xdr:cNvCxnSpPr/>
      </xdr:nvCxnSpPr>
      <xdr:spPr>
        <a:xfrm flipV="1">
          <a:off x="9639300" y="9941565"/>
          <a:ext cx="838200" cy="5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64823</xdr:rowOff>
    </xdr:from>
    <xdr:ext cx="469744" cy="259045"/>
    <xdr:sp macro="" textlink="">
      <xdr:nvSpPr>
        <xdr:cNvPr id="343" name="農林水産業費平均値テキスト"/>
        <xdr:cNvSpPr txBox="1"/>
      </xdr:nvSpPr>
      <xdr:spPr>
        <a:xfrm>
          <a:off x="10528300" y="96660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41946</xdr:rowOff>
    </xdr:from>
    <xdr:to>
      <xdr:col>55</xdr:col>
      <xdr:colOff>50800</xdr:colOff>
      <xdr:row>57</xdr:row>
      <xdr:rowOff>143546</xdr:rowOff>
    </xdr:to>
    <xdr:sp macro="" textlink="">
      <xdr:nvSpPr>
        <xdr:cNvPr id="344" name="フローチャート: 判断 343"/>
        <xdr:cNvSpPr/>
      </xdr:nvSpPr>
      <xdr:spPr>
        <a:xfrm>
          <a:off x="10426700" y="9814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144135</xdr:rowOff>
    </xdr:from>
    <xdr:to>
      <xdr:col>50</xdr:col>
      <xdr:colOff>114300</xdr:colOff>
      <xdr:row>58</xdr:row>
      <xdr:rowOff>2586</xdr:rowOff>
    </xdr:to>
    <xdr:cxnSp macro="">
      <xdr:nvCxnSpPr>
        <xdr:cNvPr id="345" name="直線コネクタ 344"/>
        <xdr:cNvCxnSpPr/>
      </xdr:nvCxnSpPr>
      <xdr:spPr>
        <a:xfrm>
          <a:off x="8750300" y="9916785"/>
          <a:ext cx="889000" cy="29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50450</xdr:rowOff>
    </xdr:from>
    <xdr:to>
      <xdr:col>50</xdr:col>
      <xdr:colOff>165100</xdr:colOff>
      <xdr:row>57</xdr:row>
      <xdr:rowOff>152050</xdr:rowOff>
    </xdr:to>
    <xdr:sp macro="" textlink="">
      <xdr:nvSpPr>
        <xdr:cNvPr id="346" name="フローチャート: 判断 345"/>
        <xdr:cNvSpPr/>
      </xdr:nvSpPr>
      <xdr:spPr>
        <a:xfrm>
          <a:off x="9588500" y="98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168577</xdr:rowOff>
    </xdr:from>
    <xdr:ext cx="469744" cy="259045"/>
    <xdr:sp macro="" textlink="">
      <xdr:nvSpPr>
        <xdr:cNvPr id="347" name="テキスト ボックス 346"/>
        <xdr:cNvSpPr txBox="1"/>
      </xdr:nvSpPr>
      <xdr:spPr>
        <a:xfrm>
          <a:off x="9404428" y="95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131425</xdr:rowOff>
    </xdr:from>
    <xdr:to>
      <xdr:col>45</xdr:col>
      <xdr:colOff>177800</xdr:colOff>
      <xdr:row>57</xdr:row>
      <xdr:rowOff>144135</xdr:rowOff>
    </xdr:to>
    <xdr:cxnSp macro="">
      <xdr:nvCxnSpPr>
        <xdr:cNvPr id="348" name="直線コネクタ 347"/>
        <xdr:cNvCxnSpPr/>
      </xdr:nvCxnSpPr>
      <xdr:spPr>
        <a:xfrm>
          <a:off x="7861300" y="9904075"/>
          <a:ext cx="889000" cy="12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58131</xdr:rowOff>
    </xdr:from>
    <xdr:to>
      <xdr:col>46</xdr:col>
      <xdr:colOff>38100</xdr:colOff>
      <xdr:row>57</xdr:row>
      <xdr:rowOff>159731</xdr:rowOff>
    </xdr:to>
    <xdr:sp macro="" textlink="">
      <xdr:nvSpPr>
        <xdr:cNvPr id="349" name="フローチャート: 判断 348"/>
        <xdr:cNvSpPr/>
      </xdr:nvSpPr>
      <xdr:spPr>
        <a:xfrm>
          <a:off x="86995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4808</xdr:rowOff>
    </xdr:from>
    <xdr:ext cx="469744" cy="259045"/>
    <xdr:sp macro="" textlink="">
      <xdr:nvSpPr>
        <xdr:cNvPr id="350" name="テキスト ボックス 349"/>
        <xdr:cNvSpPr txBox="1"/>
      </xdr:nvSpPr>
      <xdr:spPr>
        <a:xfrm>
          <a:off x="8515428" y="960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80950</xdr:rowOff>
    </xdr:from>
    <xdr:to>
      <xdr:col>41</xdr:col>
      <xdr:colOff>50800</xdr:colOff>
      <xdr:row>57</xdr:row>
      <xdr:rowOff>131425</xdr:rowOff>
    </xdr:to>
    <xdr:cxnSp macro="">
      <xdr:nvCxnSpPr>
        <xdr:cNvPr id="351" name="直線コネクタ 350"/>
        <xdr:cNvCxnSpPr/>
      </xdr:nvCxnSpPr>
      <xdr:spPr>
        <a:xfrm>
          <a:off x="6972300" y="9853600"/>
          <a:ext cx="889000" cy="50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66818</xdr:rowOff>
    </xdr:from>
    <xdr:to>
      <xdr:col>41</xdr:col>
      <xdr:colOff>101600</xdr:colOff>
      <xdr:row>57</xdr:row>
      <xdr:rowOff>168418</xdr:rowOff>
    </xdr:to>
    <xdr:sp macro="" textlink="">
      <xdr:nvSpPr>
        <xdr:cNvPr id="352" name="フローチャート: 判断 351"/>
        <xdr:cNvSpPr/>
      </xdr:nvSpPr>
      <xdr:spPr>
        <a:xfrm>
          <a:off x="7810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13495</xdr:rowOff>
    </xdr:from>
    <xdr:ext cx="469744" cy="259045"/>
    <xdr:sp macro="" textlink="">
      <xdr:nvSpPr>
        <xdr:cNvPr id="353" name="テキスト ボックス 352"/>
        <xdr:cNvSpPr txBox="1"/>
      </xdr:nvSpPr>
      <xdr:spPr>
        <a:xfrm>
          <a:off x="7626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73401</xdr:rowOff>
    </xdr:from>
    <xdr:to>
      <xdr:col>36</xdr:col>
      <xdr:colOff>165100</xdr:colOff>
      <xdr:row>57</xdr:row>
      <xdr:rowOff>3551</xdr:rowOff>
    </xdr:to>
    <xdr:sp macro="" textlink="">
      <xdr:nvSpPr>
        <xdr:cNvPr id="354" name="フローチャート: 判断 353"/>
        <xdr:cNvSpPr/>
      </xdr:nvSpPr>
      <xdr:spPr>
        <a:xfrm>
          <a:off x="6921500" y="967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20078</xdr:rowOff>
    </xdr:from>
    <xdr:ext cx="469744" cy="259045"/>
    <xdr:sp macro="" textlink="">
      <xdr:nvSpPr>
        <xdr:cNvPr id="355" name="テキスト ボックス 354"/>
        <xdr:cNvSpPr txBox="1"/>
      </xdr:nvSpPr>
      <xdr:spPr>
        <a:xfrm>
          <a:off x="6737428" y="9449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118115</xdr:rowOff>
    </xdr:from>
    <xdr:to>
      <xdr:col>55</xdr:col>
      <xdr:colOff>50800</xdr:colOff>
      <xdr:row>58</xdr:row>
      <xdr:rowOff>48265</xdr:rowOff>
    </xdr:to>
    <xdr:sp macro="" textlink="">
      <xdr:nvSpPr>
        <xdr:cNvPr id="361" name="楕円 360"/>
        <xdr:cNvSpPr/>
      </xdr:nvSpPr>
      <xdr:spPr>
        <a:xfrm>
          <a:off x="10426700" y="9890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96542</xdr:rowOff>
    </xdr:from>
    <xdr:ext cx="469744" cy="259045"/>
    <xdr:sp macro="" textlink="">
      <xdr:nvSpPr>
        <xdr:cNvPr id="362" name="農林水産業費該当値テキスト"/>
        <xdr:cNvSpPr txBox="1"/>
      </xdr:nvSpPr>
      <xdr:spPr>
        <a:xfrm>
          <a:off x="10528300" y="9869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123236</xdr:rowOff>
    </xdr:from>
    <xdr:to>
      <xdr:col>50</xdr:col>
      <xdr:colOff>165100</xdr:colOff>
      <xdr:row>58</xdr:row>
      <xdr:rowOff>53386</xdr:rowOff>
    </xdr:to>
    <xdr:sp macro="" textlink="">
      <xdr:nvSpPr>
        <xdr:cNvPr id="363" name="楕円 362"/>
        <xdr:cNvSpPr/>
      </xdr:nvSpPr>
      <xdr:spPr>
        <a:xfrm>
          <a:off x="9588500" y="9895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44513</xdr:rowOff>
    </xdr:from>
    <xdr:ext cx="469744" cy="259045"/>
    <xdr:sp macro="" textlink="">
      <xdr:nvSpPr>
        <xdr:cNvPr id="364" name="テキスト ボックス 363"/>
        <xdr:cNvSpPr txBox="1"/>
      </xdr:nvSpPr>
      <xdr:spPr>
        <a:xfrm>
          <a:off x="9404428" y="9988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93335</xdr:rowOff>
    </xdr:from>
    <xdr:to>
      <xdr:col>46</xdr:col>
      <xdr:colOff>38100</xdr:colOff>
      <xdr:row>58</xdr:row>
      <xdr:rowOff>23485</xdr:rowOff>
    </xdr:to>
    <xdr:sp macro="" textlink="">
      <xdr:nvSpPr>
        <xdr:cNvPr id="365" name="楕円 364"/>
        <xdr:cNvSpPr/>
      </xdr:nvSpPr>
      <xdr:spPr>
        <a:xfrm>
          <a:off x="8699500" y="986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14612</xdr:rowOff>
    </xdr:from>
    <xdr:ext cx="469744" cy="259045"/>
    <xdr:sp macro="" textlink="">
      <xdr:nvSpPr>
        <xdr:cNvPr id="366" name="テキスト ボックス 365"/>
        <xdr:cNvSpPr txBox="1"/>
      </xdr:nvSpPr>
      <xdr:spPr>
        <a:xfrm>
          <a:off x="8515428" y="9958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80625</xdr:rowOff>
    </xdr:from>
    <xdr:to>
      <xdr:col>41</xdr:col>
      <xdr:colOff>101600</xdr:colOff>
      <xdr:row>58</xdr:row>
      <xdr:rowOff>10775</xdr:rowOff>
    </xdr:to>
    <xdr:sp macro="" textlink="">
      <xdr:nvSpPr>
        <xdr:cNvPr id="367" name="楕円 366"/>
        <xdr:cNvSpPr/>
      </xdr:nvSpPr>
      <xdr:spPr>
        <a:xfrm>
          <a:off x="7810500" y="9853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1902</xdr:rowOff>
    </xdr:from>
    <xdr:ext cx="469744" cy="259045"/>
    <xdr:sp macro="" textlink="">
      <xdr:nvSpPr>
        <xdr:cNvPr id="368" name="テキスト ボックス 367"/>
        <xdr:cNvSpPr txBox="1"/>
      </xdr:nvSpPr>
      <xdr:spPr>
        <a:xfrm>
          <a:off x="7626428" y="9946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30150</xdr:rowOff>
    </xdr:from>
    <xdr:to>
      <xdr:col>36</xdr:col>
      <xdr:colOff>165100</xdr:colOff>
      <xdr:row>57</xdr:row>
      <xdr:rowOff>131750</xdr:rowOff>
    </xdr:to>
    <xdr:sp macro="" textlink="">
      <xdr:nvSpPr>
        <xdr:cNvPr id="369" name="楕円 368"/>
        <xdr:cNvSpPr/>
      </xdr:nvSpPr>
      <xdr:spPr>
        <a:xfrm>
          <a:off x="6921500" y="98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57</xdr:row>
      <xdr:rowOff>122877</xdr:rowOff>
    </xdr:from>
    <xdr:ext cx="469744" cy="259045"/>
    <xdr:sp macro="" textlink="">
      <xdr:nvSpPr>
        <xdr:cNvPr id="370" name="テキスト ボックス 369"/>
        <xdr:cNvSpPr txBox="1"/>
      </xdr:nvSpPr>
      <xdr:spPr>
        <a:xfrm>
          <a:off x="6737428" y="9895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0" name="テキスト ボックス 389"/>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89065</xdr:rowOff>
    </xdr:from>
    <xdr:to>
      <xdr:col>54</xdr:col>
      <xdr:colOff>189865</xdr:colOff>
      <xdr:row>79</xdr:row>
      <xdr:rowOff>35401</xdr:rowOff>
    </xdr:to>
    <xdr:cxnSp macro="">
      <xdr:nvCxnSpPr>
        <xdr:cNvPr id="394" name="直線コネクタ 393"/>
        <xdr:cNvCxnSpPr/>
      </xdr:nvCxnSpPr>
      <xdr:spPr>
        <a:xfrm flipV="1">
          <a:off x="10475595" y="12090565"/>
          <a:ext cx="1270" cy="14893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39228</xdr:rowOff>
    </xdr:from>
    <xdr:ext cx="378565" cy="259045"/>
    <xdr:sp macro="" textlink="">
      <xdr:nvSpPr>
        <xdr:cNvPr id="395" name="商工費最小値テキスト"/>
        <xdr:cNvSpPr txBox="1"/>
      </xdr:nvSpPr>
      <xdr:spPr>
        <a:xfrm>
          <a:off x="10528300" y="135837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35401</xdr:rowOff>
    </xdr:from>
    <xdr:to>
      <xdr:col>55</xdr:col>
      <xdr:colOff>88900</xdr:colOff>
      <xdr:row>79</xdr:row>
      <xdr:rowOff>35401</xdr:rowOff>
    </xdr:to>
    <xdr:cxnSp macro="">
      <xdr:nvCxnSpPr>
        <xdr:cNvPr id="396" name="直線コネクタ 395"/>
        <xdr:cNvCxnSpPr/>
      </xdr:nvCxnSpPr>
      <xdr:spPr>
        <a:xfrm>
          <a:off x="10388600" y="13579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35742</xdr:rowOff>
    </xdr:from>
    <xdr:ext cx="534377" cy="259045"/>
    <xdr:sp macro="" textlink="">
      <xdr:nvSpPr>
        <xdr:cNvPr id="397" name="商工費最大値テキスト"/>
        <xdr:cNvSpPr txBox="1"/>
      </xdr:nvSpPr>
      <xdr:spPr>
        <a:xfrm>
          <a:off x="10528300" y="1186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78,658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89065</xdr:rowOff>
    </xdr:from>
    <xdr:to>
      <xdr:col>55</xdr:col>
      <xdr:colOff>88900</xdr:colOff>
      <xdr:row>70</xdr:row>
      <xdr:rowOff>89065</xdr:rowOff>
    </xdr:to>
    <xdr:cxnSp macro="">
      <xdr:nvCxnSpPr>
        <xdr:cNvPr id="398" name="直線コネクタ 397"/>
        <xdr:cNvCxnSpPr/>
      </xdr:nvCxnSpPr>
      <xdr:spPr>
        <a:xfrm>
          <a:off x="10388600" y="12090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16027</xdr:rowOff>
    </xdr:from>
    <xdr:to>
      <xdr:col>55</xdr:col>
      <xdr:colOff>0</xdr:colOff>
      <xdr:row>79</xdr:row>
      <xdr:rowOff>16560</xdr:rowOff>
    </xdr:to>
    <xdr:cxnSp macro="">
      <xdr:nvCxnSpPr>
        <xdr:cNvPr id="399" name="直線コネクタ 398"/>
        <xdr:cNvCxnSpPr/>
      </xdr:nvCxnSpPr>
      <xdr:spPr>
        <a:xfrm flipV="1">
          <a:off x="9639300" y="13560577"/>
          <a:ext cx="838200" cy="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21899</xdr:rowOff>
    </xdr:from>
    <xdr:ext cx="469744" cy="259045"/>
    <xdr:sp macro="" textlink="">
      <xdr:nvSpPr>
        <xdr:cNvPr id="400" name="商工費平均値テキスト"/>
        <xdr:cNvSpPr txBox="1"/>
      </xdr:nvSpPr>
      <xdr:spPr>
        <a:xfrm>
          <a:off x="10528300" y="132235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170472</xdr:rowOff>
    </xdr:from>
    <xdr:to>
      <xdr:col>55</xdr:col>
      <xdr:colOff>50800</xdr:colOff>
      <xdr:row>78</xdr:row>
      <xdr:rowOff>100622</xdr:rowOff>
    </xdr:to>
    <xdr:sp macro="" textlink="">
      <xdr:nvSpPr>
        <xdr:cNvPr id="401" name="フローチャート: 判断 400"/>
        <xdr:cNvSpPr/>
      </xdr:nvSpPr>
      <xdr:spPr>
        <a:xfrm>
          <a:off x="10426700" y="13372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160979</xdr:rowOff>
    </xdr:from>
    <xdr:to>
      <xdr:col>50</xdr:col>
      <xdr:colOff>114300</xdr:colOff>
      <xdr:row>79</xdr:row>
      <xdr:rowOff>16560</xdr:rowOff>
    </xdr:to>
    <xdr:cxnSp macro="">
      <xdr:nvCxnSpPr>
        <xdr:cNvPr id="402" name="直線コネクタ 401"/>
        <xdr:cNvCxnSpPr/>
      </xdr:nvCxnSpPr>
      <xdr:spPr>
        <a:xfrm>
          <a:off x="8750300" y="13534079"/>
          <a:ext cx="889000" cy="27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146431</xdr:rowOff>
    </xdr:from>
    <xdr:to>
      <xdr:col>50</xdr:col>
      <xdr:colOff>165100</xdr:colOff>
      <xdr:row>78</xdr:row>
      <xdr:rowOff>76581</xdr:rowOff>
    </xdr:to>
    <xdr:sp macro="" textlink="">
      <xdr:nvSpPr>
        <xdr:cNvPr id="403" name="フローチャート: 判断 402"/>
        <xdr:cNvSpPr/>
      </xdr:nvSpPr>
      <xdr:spPr>
        <a:xfrm>
          <a:off x="9588500" y="1334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93108</xdr:rowOff>
    </xdr:from>
    <xdr:ext cx="469744" cy="259045"/>
    <xdr:sp macro="" textlink="">
      <xdr:nvSpPr>
        <xdr:cNvPr id="404" name="テキスト ボックス 403"/>
        <xdr:cNvSpPr txBox="1"/>
      </xdr:nvSpPr>
      <xdr:spPr>
        <a:xfrm>
          <a:off x="9404428" y="13123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157550</xdr:rowOff>
    </xdr:from>
    <xdr:to>
      <xdr:col>45</xdr:col>
      <xdr:colOff>177800</xdr:colOff>
      <xdr:row>78</xdr:row>
      <xdr:rowOff>160979</xdr:rowOff>
    </xdr:to>
    <xdr:cxnSp macro="">
      <xdr:nvCxnSpPr>
        <xdr:cNvPr id="405" name="直線コネクタ 404"/>
        <xdr:cNvCxnSpPr/>
      </xdr:nvCxnSpPr>
      <xdr:spPr>
        <a:xfrm>
          <a:off x="7861300" y="13530650"/>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110179</xdr:rowOff>
    </xdr:from>
    <xdr:to>
      <xdr:col>46</xdr:col>
      <xdr:colOff>38100</xdr:colOff>
      <xdr:row>78</xdr:row>
      <xdr:rowOff>40329</xdr:rowOff>
    </xdr:to>
    <xdr:sp macro="" textlink="">
      <xdr:nvSpPr>
        <xdr:cNvPr id="406" name="フローチャート: 判断 405"/>
        <xdr:cNvSpPr/>
      </xdr:nvSpPr>
      <xdr:spPr>
        <a:xfrm>
          <a:off x="8699500" y="133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56856</xdr:rowOff>
    </xdr:from>
    <xdr:ext cx="534377" cy="259045"/>
    <xdr:sp macro="" textlink="">
      <xdr:nvSpPr>
        <xdr:cNvPr id="407" name="テキスト ボックス 406"/>
        <xdr:cNvSpPr txBox="1"/>
      </xdr:nvSpPr>
      <xdr:spPr>
        <a:xfrm>
          <a:off x="8483111" y="1308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136328</xdr:rowOff>
    </xdr:from>
    <xdr:to>
      <xdr:col>41</xdr:col>
      <xdr:colOff>50800</xdr:colOff>
      <xdr:row>78</xdr:row>
      <xdr:rowOff>157550</xdr:rowOff>
    </xdr:to>
    <xdr:cxnSp macro="">
      <xdr:nvCxnSpPr>
        <xdr:cNvPr id="408" name="直線コネクタ 407"/>
        <xdr:cNvCxnSpPr/>
      </xdr:nvCxnSpPr>
      <xdr:spPr>
        <a:xfrm>
          <a:off x="6972300" y="13509428"/>
          <a:ext cx="889000" cy="21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90843</xdr:rowOff>
    </xdr:from>
    <xdr:to>
      <xdr:col>41</xdr:col>
      <xdr:colOff>101600</xdr:colOff>
      <xdr:row>78</xdr:row>
      <xdr:rowOff>20993</xdr:rowOff>
    </xdr:to>
    <xdr:sp macro="" textlink="">
      <xdr:nvSpPr>
        <xdr:cNvPr id="409" name="フローチャート: 判断 408"/>
        <xdr:cNvSpPr/>
      </xdr:nvSpPr>
      <xdr:spPr>
        <a:xfrm>
          <a:off x="7810500" y="132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37520</xdr:rowOff>
    </xdr:from>
    <xdr:ext cx="534377" cy="259045"/>
    <xdr:sp macro="" textlink="">
      <xdr:nvSpPr>
        <xdr:cNvPr id="410" name="テキスト ボックス 409"/>
        <xdr:cNvSpPr txBox="1"/>
      </xdr:nvSpPr>
      <xdr:spPr>
        <a:xfrm>
          <a:off x="7594111" y="130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60764</xdr:rowOff>
    </xdr:from>
    <xdr:to>
      <xdr:col>36</xdr:col>
      <xdr:colOff>165100</xdr:colOff>
      <xdr:row>77</xdr:row>
      <xdr:rowOff>162364</xdr:rowOff>
    </xdr:to>
    <xdr:sp macro="" textlink="">
      <xdr:nvSpPr>
        <xdr:cNvPr id="411" name="フローチャート: 判断 410"/>
        <xdr:cNvSpPr/>
      </xdr:nvSpPr>
      <xdr:spPr>
        <a:xfrm>
          <a:off x="6921500" y="13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7441</xdr:rowOff>
    </xdr:from>
    <xdr:ext cx="534377" cy="259045"/>
    <xdr:sp macro="" textlink="">
      <xdr:nvSpPr>
        <xdr:cNvPr id="412" name="テキスト ボックス 411"/>
        <xdr:cNvSpPr txBox="1"/>
      </xdr:nvSpPr>
      <xdr:spPr>
        <a:xfrm>
          <a:off x="6705111" y="13037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136677</xdr:rowOff>
    </xdr:from>
    <xdr:to>
      <xdr:col>55</xdr:col>
      <xdr:colOff>50800</xdr:colOff>
      <xdr:row>79</xdr:row>
      <xdr:rowOff>66827</xdr:rowOff>
    </xdr:to>
    <xdr:sp macro="" textlink="">
      <xdr:nvSpPr>
        <xdr:cNvPr id="418" name="楕円 417"/>
        <xdr:cNvSpPr/>
      </xdr:nvSpPr>
      <xdr:spPr>
        <a:xfrm>
          <a:off x="10426700" y="13509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51604</xdr:rowOff>
    </xdr:from>
    <xdr:ext cx="469744" cy="259045"/>
    <xdr:sp macro="" textlink="">
      <xdr:nvSpPr>
        <xdr:cNvPr id="419" name="商工費該当値テキスト"/>
        <xdr:cNvSpPr txBox="1"/>
      </xdr:nvSpPr>
      <xdr:spPr>
        <a:xfrm>
          <a:off x="10528300" y="13424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137210</xdr:rowOff>
    </xdr:from>
    <xdr:to>
      <xdr:col>50</xdr:col>
      <xdr:colOff>165100</xdr:colOff>
      <xdr:row>79</xdr:row>
      <xdr:rowOff>67360</xdr:rowOff>
    </xdr:to>
    <xdr:sp macro="" textlink="">
      <xdr:nvSpPr>
        <xdr:cNvPr id="420" name="楕円 419"/>
        <xdr:cNvSpPr/>
      </xdr:nvSpPr>
      <xdr:spPr>
        <a:xfrm>
          <a:off x="9588500" y="13510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58487</xdr:rowOff>
    </xdr:from>
    <xdr:ext cx="469744" cy="259045"/>
    <xdr:sp macro="" textlink="">
      <xdr:nvSpPr>
        <xdr:cNvPr id="421" name="テキスト ボックス 420"/>
        <xdr:cNvSpPr txBox="1"/>
      </xdr:nvSpPr>
      <xdr:spPr>
        <a:xfrm>
          <a:off x="9404428" y="13603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110179</xdr:rowOff>
    </xdr:from>
    <xdr:to>
      <xdr:col>46</xdr:col>
      <xdr:colOff>38100</xdr:colOff>
      <xdr:row>79</xdr:row>
      <xdr:rowOff>40329</xdr:rowOff>
    </xdr:to>
    <xdr:sp macro="" textlink="">
      <xdr:nvSpPr>
        <xdr:cNvPr id="422" name="楕円 421"/>
        <xdr:cNvSpPr/>
      </xdr:nvSpPr>
      <xdr:spPr>
        <a:xfrm>
          <a:off x="8699500" y="13483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31456</xdr:rowOff>
    </xdr:from>
    <xdr:ext cx="469744" cy="259045"/>
    <xdr:sp macro="" textlink="">
      <xdr:nvSpPr>
        <xdr:cNvPr id="423" name="テキスト ボックス 422"/>
        <xdr:cNvSpPr txBox="1"/>
      </xdr:nvSpPr>
      <xdr:spPr>
        <a:xfrm>
          <a:off x="8515428" y="13576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106750</xdr:rowOff>
    </xdr:from>
    <xdr:to>
      <xdr:col>41</xdr:col>
      <xdr:colOff>101600</xdr:colOff>
      <xdr:row>79</xdr:row>
      <xdr:rowOff>36900</xdr:rowOff>
    </xdr:to>
    <xdr:sp macro="" textlink="">
      <xdr:nvSpPr>
        <xdr:cNvPr id="424" name="楕円 423"/>
        <xdr:cNvSpPr/>
      </xdr:nvSpPr>
      <xdr:spPr>
        <a:xfrm>
          <a:off x="7810500" y="1347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28027</xdr:rowOff>
    </xdr:from>
    <xdr:ext cx="469744" cy="259045"/>
    <xdr:sp macro="" textlink="">
      <xdr:nvSpPr>
        <xdr:cNvPr id="425" name="テキスト ボックス 424"/>
        <xdr:cNvSpPr txBox="1"/>
      </xdr:nvSpPr>
      <xdr:spPr>
        <a:xfrm>
          <a:off x="7626428" y="13572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85528</xdr:rowOff>
    </xdr:from>
    <xdr:to>
      <xdr:col>36</xdr:col>
      <xdr:colOff>165100</xdr:colOff>
      <xdr:row>79</xdr:row>
      <xdr:rowOff>15678</xdr:rowOff>
    </xdr:to>
    <xdr:sp macro="" textlink="">
      <xdr:nvSpPr>
        <xdr:cNvPr id="426" name="楕円 425"/>
        <xdr:cNvSpPr/>
      </xdr:nvSpPr>
      <xdr:spPr>
        <a:xfrm>
          <a:off x="6921500" y="13458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6805</xdr:rowOff>
    </xdr:from>
    <xdr:ext cx="469744" cy="259045"/>
    <xdr:sp macro="" textlink="">
      <xdr:nvSpPr>
        <xdr:cNvPr id="427" name="テキスト ボックス 426"/>
        <xdr:cNvSpPr txBox="1"/>
      </xdr:nvSpPr>
      <xdr:spPr>
        <a:xfrm>
          <a:off x="6737428" y="13551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38" name="テキスト ボックス 437"/>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0" name="テキスト ボックス 439"/>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4" name="テキスト ボックス 443"/>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6" name="テキスト ボックス 445"/>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57423</xdr:rowOff>
    </xdr:from>
    <xdr:to>
      <xdr:col>54</xdr:col>
      <xdr:colOff>189865</xdr:colOff>
      <xdr:row>99</xdr:row>
      <xdr:rowOff>117430</xdr:rowOff>
    </xdr:to>
    <xdr:cxnSp macro="">
      <xdr:nvCxnSpPr>
        <xdr:cNvPr id="452" name="直線コネクタ 451"/>
        <xdr:cNvCxnSpPr/>
      </xdr:nvCxnSpPr>
      <xdr:spPr>
        <a:xfrm flipV="1">
          <a:off x="10475595" y="15659373"/>
          <a:ext cx="1270" cy="1431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121257</xdr:rowOff>
    </xdr:from>
    <xdr:ext cx="534377" cy="259045"/>
    <xdr:sp macro="" textlink="">
      <xdr:nvSpPr>
        <xdr:cNvPr id="453" name="土木費最小値テキスト"/>
        <xdr:cNvSpPr txBox="1"/>
      </xdr:nvSpPr>
      <xdr:spPr>
        <a:xfrm>
          <a:off x="10528300" y="17094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117430</xdr:rowOff>
    </xdr:from>
    <xdr:to>
      <xdr:col>55</xdr:col>
      <xdr:colOff>88900</xdr:colOff>
      <xdr:row>99</xdr:row>
      <xdr:rowOff>117430</xdr:rowOff>
    </xdr:to>
    <xdr:cxnSp macro="">
      <xdr:nvCxnSpPr>
        <xdr:cNvPr id="454" name="直線コネクタ 453"/>
        <xdr:cNvCxnSpPr/>
      </xdr:nvCxnSpPr>
      <xdr:spPr>
        <a:xfrm>
          <a:off x="10388600" y="17090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4100</xdr:rowOff>
    </xdr:from>
    <xdr:ext cx="534377" cy="259045"/>
    <xdr:sp macro="" textlink="">
      <xdr:nvSpPr>
        <xdr:cNvPr id="455" name="土木費最大値テキスト"/>
        <xdr:cNvSpPr txBox="1"/>
      </xdr:nvSpPr>
      <xdr:spPr>
        <a:xfrm>
          <a:off x="10528300" y="1543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57423</xdr:rowOff>
    </xdr:from>
    <xdr:to>
      <xdr:col>55</xdr:col>
      <xdr:colOff>88900</xdr:colOff>
      <xdr:row>91</xdr:row>
      <xdr:rowOff>57423</xdr:rowOff>
    </xdr:to>
    <xdr:cxnSp macro="">
      <xdr:nvCxnSpPr>
        <xdr:cNvPr id="456" name="直線コネクタ 455"/>
        <xdr:cNvCxnSpPr/>
      </xdr:nvCxnSpPr>
      <xdr:spPr>
        <a:xfrm>
          <a:off x="10388600" y="15659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115754</xdr:rowOff>
    </xdr:from>
    <xdr:to>
      <xdr:col>55</xdr:col>
      <xdr:colOff>0</xdr:colOff>
      <xdr:row>94</xdr:row>
      <xdr:rowOff>10216</xdr:rowOff>
    </xdr:to>
    <xdr:cxnSp macro="">
      <xdr:nvCxnSpPr>
        <xdr:cNvPr id="457" name="直線コネクタ 456"/>
        <xdr:cNvCxnSpPr/>
      </xdr:nvCxnSpPr>
      <xdr:spPr>
        <a:xfrm>
          <a:off x="9639300" y="16060604"/>
          <a:ext cx="838200" cy="65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85768</xdr:rowOff>
    </xdr:from>
    <xdr:ext cx="534377" cy="259045"/>
    <xdr:sp macro="" textlink="">
      <xdr:nvSpPr>
        <xdr:cNvPr id="458" name="土木費平均値テキスト"/>
        <xdr:cNvSpPr txBox="1"/>
      </xdr:nvSpPr>
      <xdr:spPr>
        <a:xfrm>
          <a:off x="10528300" y="16544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107341</xdr:rowOff>
    </xdr:from>
    <xdr:to>
      <xdr:col>55</xdr:col>
      <xdr:colOff>50800</xdr:colOff>
      <xdr:row>97</xdr:row>
      <xdr:rowOff>37491</xdr:rowOff>
    </xdr:to>
    <xdr:sp macro="" textlink="">
      <xdr:nvSpPr>
        <xdr:cNvPr id="459" name="フローチャート: 判断 458"/>
        <xdr:cNvSpPr/>
      </xdr:nvSpPr>
      <xdr:spPr>
        <a:xfrm>
          <a:off x="10426700" y="1656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115754</xdr:rowOff>
    </xdr:from>
    <xdr:to>
      <xdr:col>50</xdr:col>
      <xdr:colOff>114300</xdr:colOff>
      <xdr:row>96</xdr:row>
      <xdr:rowOff>167532</xdr:rowOff>
    </xdr:to>
    <xdr:cxnSp macro="">
      <xdr:nvCxnSpPr>
        <xdr:cNvPr id="460" name="直線コネクタ 459"/>
        <xdr:cNvCxnSpPr/>
      </xdr:nvCxnSpPr>
      <xdr:spPr>
        <a:xfrm flipV="1">
          <a:off x="8750300" y="16060604"/>
          <a:ext cx="889000" cy="566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123267</xdr:rowOff>
    </xdr:from>
    <xdr:to>
      <xdr:col>50</xdr:col>
      <xdr:colOff>165100</xdr:colOff>
      <xdr:row>97</xdr:row>
      <xdr:rowOff>53417</xdr:rowOff>
    </xdr:to>
    <xdr:sp macro="" textlink="">
      <xdr:nvSpPr>
        <xdr:cNvPr id="461" name="フローチャート: 判断 460"/>
        <xdr:cNvSpPr/>
      </xdr:nvSpPr>
      <xdr:spPr>
        <a:xfrm>
          <a:off x="9588500" y="1658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44544</xdr:rowOff>
    </xdr:from>
    <xdr:ext cx="534377" cy="259045"/>
    <xdr:sp macro="" textlink="">
      <xdr:nvSpPr>
        <xdr:cNvPr id="462" name="テキスト ボックス 461"/>
        <xdr:cNvSpPr txBox="1"/>
      </xdr:nvSpPr>
      <xdr:spPr>
        <a:xfrm>
          <a:off x="9372111" y="16675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56966</xdr:rowOff>
    </xdr:from>
    <xdr:to>
      <xdr:col>45</xdr:col>
      <xdr:colOff>177800</xdr:colOff>
      <xdr:row>96</xdr:row>
      <xdr:rowOff>167532</xdr:rowOff>
    </xdr:to>
    <xdr:cxnSp macro="">
      <xdr:nvCxnSpPr>
        <xdr:cNvPr id="463" name="直線コネクタ 462"/>
        <xdr:cNvCxnSpPr/>
      </xdr:nvCxnSpPr>
      <xdr:spPr>
        <a:xfrm>
          <a:off x="7861300" y="16344716"/>
          <a:ext cx="889000" cy="282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136316</xdr:rowOff>
    </xdr:from>
    <xdr:to>
      <xdr:col>46</xdr:col>
      <xdr:colOff>38100</xdr:colOff>
      <xdr:row>97</xdr:row>
      <xdr:rowOff>66466</xdr:rowOff>
    </xdr:to>
    <xdr:sp macro="" textlink="">
      <xdr:nvSpPr>
        <xdr:cNvPr id="464" name="フローチャート: 判断 463"/>
        <xdr:cNvSpPr/>
      </xdr:nvSpPr>
      <xdr:spPr>
        <a:xfrm>
          <a:off x="8699500" y="16595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57593</xdr:rowOff>
    </xdr:from>
    <xdr:ext cx="534377" cy="259045"/>
    <xdr:sp macro="" textlink="">
      <xdr:nvSpPr>
        <xdr:cNvPr id="465" name="テキスト ボックス 464"/>
        <xdr:cNvSpPr txBox="1"/>
      </xdr:nvSpPr>
      <xdr:spPr>
        <a:xfrm>
          <a:off x="8483111" y="16688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56966</xdr:rowOff>
    </xdr:from>
    <xdr:to>
      <xdr:col>41</xdr:col>
      <xdr:colOff>50800</xdr:colOff>
      <xdr:row>97</xdr:row>
      <xdr:rowOff>46755</xdr:rowOff>
    </xdr:to>
    <xdr:cxnSp macro="">
      <xdr:nvCxnSpPr>
        <xdr:cNvPr id="466" name="直線コネクタ 465"/>
        <xdr:cNvCxnSpPr/>
      </xdr:nvCxnSpPr>
      <xdr:spPr>
        <a:xfrm flipV="1">
          <a:off x="6972300" y="16344716"/>
          <a:ext cx="889000" cy="332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127724</xdr:rowOff>
    </xdr:from>
    <xdr:to>
      <xdr:col>41</xdr:col>
      <xdr:colOff>101600</xdr:colOff>
      <xdr:row>97</xdr:row>
      <xdr:rowOff>57874</xdr:rowOff>
    </xdr:to>
    <xdr:sp macro="" textlink="">
      <xdr:nvSpPr>
        <xdr:cNvPr id="467" name="フローチャート: 判断 466"/>
        <xdr:cNvSpPr/>
      </xdr:nvSpPr>
      <xdr:spPr>
        <a:xfrm>
          <a:off x="7810500" y="16586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49001</xdr:rowOff>
    </xdr:from>
    <xdr:ext cx="534377" cy="259045"/>
    <xdr:sp macro="" textlink="">
      <xdr:nvSpPr>
        <xdr:cNvPr id="468" name="テキスト ボックス 467"/>
        <xdr:cNvSpPr txBox="1"/>
      </xdr:nvSpPr>
      <xdr:spPr>
        <a:xfrm>
          <a:off x="7594111" y="16679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70879</xdr:rowOff>
    </xdr:from>
    <xdr:to>
      <xdr:col>36</xdr:col>
      <xdr:colOff>165100</xdr:colOff>
      <xdr:row>97</xdr:row>
      <xdr:rowOff>1029</xdr:rowOff>
    </xdr:to>
    <xdr:sp macro="" textlink="">
      <xdr:nvSpPr>
        <xdr:cNvPr id="469" name="フローチャート: 判断 468"/>
        <xdr:cNvSpPr/>
      </xdr:nvSpPr>
      <xdr:spPr>
        <a:xfrm>
          <a:off x="6921500" y="16530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17556</xdr:rowOff>
    </xdr:from>
    <xdr:ext cx="534377" cy="259045"/>
    <xdr:sp macro="" textlink="">
      <xdr:nvSpPr>
        <xdr:cNvPr id="470" name="テキスト ボックス 469"/>
        <xdr:cNvSpPr txBox="1"/>
      </xdr:nvSpPr>
      <xdr:spPr>
        <a:xfrm>
          <a:off x="6705111" y="16305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130866</xdr:rowOff>
    </xdr:from>
    <xdr:to>
      <xdr:col>55</xdr:col>
      <xdr:colOff>50800</xdr:colOff>
      <xdr:row>94</xdr:row>
      <xdr:rowOff>61016</xdr:rowOff>
    </xdr:to>
    <xdr:sp macro="" textlink="">
      <xdr:nvSpPr>
        <xdr:cNvPr id="476" name="楕円 475"/>
        <xdr:cNvSpPr/>
      </xdr:nvSpPr>
      <xdr:spPr>
        <a:xfrm>
          <a:off x="10426700" y="1607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153743</xdr:rowOff>
    </xdr:from>
    <xdr:ext cx="534377" cy="259045"/>
    <xdr:sp macro="" textlink="">
      <xdr:nvSpPr>
        <xdr:cNvPr id="477" name="土木費該当値テキスト"/>
        <xdr:cNvSpPr txBox="1"/>
      </xdr:nvSpPr>
      <xdr:spPr>
        <a:xfrm>
          <a:off x="10528300" y="15927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64954</xdr:rowOff>
    </xdr:from>
    <xdr:to>
      <xdr:col>50</xdr:col>
      <xdr:colOff>165100</xdr:colOff>
      <xdr:row>93</xdr:row>
      <xdr:rowOff>166554</xdr:rowOff>
    </xdr:to>
    <xdr:sp macro="" textlink="">
      <xdr:nvSpPr>
        <xdr:cNvPr id="478" name="楕円 477"/>
        <xdr:cNvSpPr/>
      </xdr:nvSpPr>
      <xdr:spPr>
        <a:xfrm>
          <a:off x="9588500" y="16009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92</xdr:row>
      <xdr:rowOff>11631</xdr:rowOff>
    </xdr:from>
    <xdr:ext cx="534377" cy="259045"/>
    <xdr:sp macro="" textlink="">
      <xdr:nvSpPr>
        <xdr:cNvPr id="479" name="テキスト ボックス 478"/>
        <xdr:cNvSpPr txBox="1"/>
      </xdr:nvSpPr>
      <xdr:spPr>
        <a:xfrm>
          <a:off x="9372111" y="15785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116732</xdr:rowOff>
    </xdr:from>
    <xdr:to>
      <xdr:col>46</xdr:col>
      <xdr:colOff>38100</xdr:colOff>
      <xdr:row>97</xdr:row>
      <xdr:rowOff>46882</xdr:rowOff>
    </xdr:to>
    <xdr:sp macro="" textlink="">
      <xdr:nvSpPr>
        <xdr:cNvPr id="480" name="楕円 479"/>
        <xdr:cNvSpPr/>
      </xdr:nvSpPr>
      <xdr:spPr>
        <a:xfrm>
          <a:off x="8699500" y="16575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63409</xdr:rowOff>
    </xdr:from>
    <xdr:ext cx="534377" cy="259045"/>
    <xdr:sp macro="" textlink="">
      <xdr:nvSpPr>
        <xdr:cNvPr id="481" name="テキスト ボックス 480"/>
        <xdr:cNvSpPr txBox="1"/>
      </xdr:nvSpPr>
      <xdr:spPr>
        <a:xfrm>
          <a:off x="8483111" y="16351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6166</xdr:rowOff>
    </xdr:from>
    <xdr:to>
      <xdr:col>41</xdr:col>
      <xdr:colOff>101600</xdr:colOff>
      <xdr:row>95</xdr:row>
      <xdr:rowOff>107766</xdr:rowOff>
    </xdr:to>
    <xdr:sp macro="" textlink="">
      <xdr:nvSpPr>
        <xdr:cNvPr id="482" name="楕円 481"/>
        <xdr:cNvSpPr/>
      </xdr:nvSpPr>
      <xdr:spPr>
        <a:xfrm>
          <a:off x="7810500" y="16293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124293</xdr:rowOff>
    </xdr:from>
    <xdr:ext cx="534377" cy="259045"/>
    <xdr:sp macro="" textlink="">
      <xdr:nvSpPr>
        <xdr:cNvPr id="483" name="テキスト ボックス 482"/>
        <xdr:cNvSpPr txBox="1"/>
      </xdr:nvSpPr>
      <xdr:spPr>
        <a:xfrm>
          <a:off x="7594111" y="16069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167405</xdr:rowOff>
    </xdr:from>
    <xdr:to>
      <xdr:col>36</xdr:col>
      <xdr:colOff>165100</xdr:colOff>
      <xdr:row>97</xdr:row>
      <xdr:rowOff>97555</xdr:rowOff>
    </xdr:to>
    <xdr:sp macro="" textlink="">
      <xdr:nvSpPr>
        <xdr:cNvPr id="484" name="楕円 483"/>
        <xdr:cNvSpPr/>
      </xdr:nvSpPr>
      <xdr:spPr>
        <a:xfrm>
          <a:off x="6921500" y="16626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88682</xdr:rowOff>
    </xdr:from>
    <xdr:ext cx="534377" cy="259045"/>
    <xdr:sp macro="" textlink="">
      <xdr:nvSpPr>
        <xdr:cNvPr id="485" name="テキスト ボックス 484"/>
        <xdr:cNvSpPr txBox="1"/>
      </xdr:nvSpPr>
      <xdr:spPr>
        <a:xfrm>
          <a:off x="6705111" y="16719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6" name="テキスト ボックス 495"/>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8" name="テキスト ボックス 497"/>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0" name="テキスト ボックス 499"/>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2" name="テキスト ボックス 501"/>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4" name="テキスト ボックス 503"/>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6" name="テキスト ボックス 505"/>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114828</xdr:rowOff>
    </xdr:from>
    <xdr:to>
      <xdr:col>85</xdr:col>
      <xdr:colOff>126364</xdr:colOff>
      <xdr:row>38</xdr:row>
      <xdr:rowOff>162468</xdr:rowOff>
    </xdr:to>
    <xdr:cxnSp macro="">
      <xdr:nvCxnSpPr>
        <xdr:cNvPr id="508" name="直線コネクタ 507"/>
        <xdr:cNvCxnSpPr/>
      </xdr:nvCxnSpPr>
      <xdr:spPr>
        <a:xfrm flipV="1">
          <a:off x="16317595" y="5258328"/>
          <a:ext cx="1269" cy="141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166295</xdr:rowOff>
    </xdr:from>
    <xdr:ext cx="469744" cy="259045"/>
    <xdr:sp macro="" textlink="">
      <xdr:nvSpPr>
        <xdr:cNvPr id="509" name="消防費最小値テキスト"/>
        <xdr:cNvSpPr txBox="1"/>
      </xdr:nvSpPr>
      <xdr:spPr>
        <a:xfrm>
          <a:off x="16370300" y="6681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162468</xdr:rowOff>
    </xdr:from>
    <xdr:to>
      <xdr:col>86</xdr:col>
      <xdr:colOff>25400</xdr:colOff>
      <xdr:row>38</xdr:row>
      <xdr:rowOff>162468</xdr:rowOff>
    </xdr:to>
    <xdr:cxnSp macro="">
      <xdr:nvCxnSpPr>
        <xdr:cNvPr id="510" name="直線コネクタ 509"/>
        <xdr:cNvCxnSpPr/>
      </xdr:nvCxnSpPr>
      <xdr:spPr>
        <a:xfrm>
          <a:off x="16230600" y="6677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61505</xdr:rowOff>
    </xdr:from>
    <xdr:ext cx="534377" cy="259045"/>
    <xdr:sp macro="" textlink="">
      <xdr:nvSpPr>
        <xdr:cNvPr id="511" name="消防費最大値テキスト"/>
        <xdr:cNvSpPr txBox="1"/>
      </xdr:nvSpPr>
      <xdr:spPr>
        <a:xfrm>
          <a:off x="16370300" y="5033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114828</xdr:rowOff>
    </xdr:from>
    <xdr:to>
      <xdr:col>86</xdr:col>
      <xdr:colOff>25400</xdr:colOff>
      <xdr:row>30</xdr:row>
      <xdr:rowOff>114828</xdr:rowOff>
    </xdr:to>
    <xdr:cxnSp macro="">
      <xdr:nvCxnSpPr>
        <xdr:cNvPr id="512" name="直線コネクタ 511"/>
        <xdr:cNvCxnSpPr/>
      </xdr:nvCxnSpPr>
      <xdr:spPr>
        <a:xfrm>
          <a:off x="16230600" y="5258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102210</xdr:rowOff>
    </xdr:from>
    <xdr:to>
      <xdr:col>85</xdr:col>
      <xdr:colOff>127000</xdr:colOff>
      <xdr:row>38</xdr:row>
      <xdr:rowOff>67828</xdr:rowOff>
    </xdr:to>
    <xdr:cxnSp macro="">
      <xdr:nvCxnSpPr>
        <xdr:cNvPr id="513" name="直線コネクタ 512"/>
        <xdr:cNvCxnSpPr/>
      </xdr:nvCxnSpPr>
      <xdr:spPr>
        <a:xfrm flipV="1">
          <a:off x="15481300" y="6445860"/>
          <a:ext cx="838200" cy="137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111686</xdr:rowOff>
    </xdr:from>
    <xdr:ext cx="534377" cy="259045"/>
    <xdr:sp macro="" textlink="">
      <xdr:nvSpPr>
        <xdr:cNvPr id="514" name="消防費平均値テキスト"/>
        <xdr:cNvSpPr txBox="1"/>
      </xdr:nvSpPr>
      <xdr:spPr>
        <a:xfrm>
          <a:off x="16370300" y="59409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88809</xdr:rowOff>
    </xdr:from>
    <xdr:to>
      <xdr:col>85</xdr:col>
      <xdr:colOff>177800</xdr:colOff>
      <xdr:row>36</xdr:row>
      <xdr:rowOff>18959</xdr:rowOff>
    </xdr:to>
    <xdr:sp macro="" textlink="">
      <xdr:nvSpPr>
        <xdr:cNvPr id="515" name="フローチャート: 判断 514"/>
        <xdr:cNvSpPr/>
      </xdr:nvSpPr>
      <xdr:spPr>
        <a:xfrm>
          <a:off x="16268700" y="6089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67828</xdr:rowOff>
    </xdr:from>
    <xdr:to>
      <xdr:col>81</xdr:col>
      <xdr:colOff>50800</xdr:colOff>
      <xdr:row>38</xdr:row>
      <xdr:rowOff>76423</xdr:rowOff>
    </xdr:to>
    <xdr:cxnSp macro="">
      <xdr:nvCxnSpPr>
        <xdr:cNvPr id="516" name="直線コネクタ 515"/>
        <xdr:cNvCxnSpPr/>
      </xdr:nvCxnSpPr>
      <xdr:spPr>
        <a:xfrm flipV="1">
          <a:off x="14592300" y="6582928"/>
          <a:ext cx="889000" cy="8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87711</xdr:rowOff>
    </xdr:from>
    <xdr:to>
      <xdr:col>81</xdr:col>
      <xdr:colOff>101600</xdr:colOff>
      <xdr:row>37</xdr:row>
      <xdr:rowOff>17861</xdr:rowOff>
    </xdr:to>
    <xdr:sp macro="" textlink="">
      <xdr:nvSpPr>
        <xdr:cNvPr id="517" name="フローチャート: 判断 516"/>
        <xdr:cNvSpPr/>
      </xdr:nvSpPr>
      <xdr:spPr>
        <a:xfrm>
          <a:off x="15430500" y="6259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34388</xdr:rowOff>
    </xdr:from>
    <xdr:ext cx="534377" cy="259045"/>
    <xdr:sp macro="" textlink="">
      <xdr:nvSpPr>
        <xdr:cNvPr id="518" name="テキスト ボックス 517"/>
        <xdr:cNvSpPr txBox="1"/>
      </xdr:nvSpPr>
      <xdr:spPr>
        <a:xfrm>
          <a:off x="15214111" y="6035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76423</xdr:rowOff>
    </xdr:from>
    <xdr:to>
      <xdr:col>76</xdr:col>
      <xdr:colOff>114300</xdr:colOff>
      <xdr:row>38</xdr:row>
      <xdr:rowOff>103215</xdr:rowOff>
    </xdr:to>
    <xdr:cxnSp macro="">
      <xdr:nvCxnSpPr>
        <xdr:cNvPr id="519" name="直線コネクタ 518"/>
        <xdr:cNvCxnSpPr/>
      </xdr:nvCxnSpPr>
      <xdr:spPr>
        <a:xfrm flipV="1">
          <a:off x="13703300" y="6591523"/>
          <a:ext cx="889000" cy="26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91369</xdr:rowOff>
    </xdr:from>
    <xdr:to>
      <xdr:col>76</xdr:col>
      <xdr:colOff>165100</xdr:colOff>
      <xdr:row>37</xdr:row>
      <xdr:rowOff>21519</xdr:rowOff>
    </xdr:to>
    <xdr:sp macro="" textlink="">
      <xdr:nvSpPr>
        <xdr:cNvPr id="520" name="フローチャート: 判断 519"/>
        <xdr:cNvSpPr/>
      </xdr:nvSpPr>
      <xdr:spPr>
        <a:xfrm>
          <a:off x="14541500" y="6263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38046</xdr:rowOff>
    </xdr:from>
    <xdr:ext cx="534377" cy="259045"/>
    <xdr:sp macro="" textlink="">
      <xdr:nvSpPr>
        <xdr:cNvPr id="521" name="テキスト ボックス 520"/>
        <xdr:cNvSpPr txBox="1"/>
      </xdr:nvSpPr>
      <xdr:spPr>
        <a:xfrm>
          <a:off x="14325111" y="6038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99740</xdr:rowOff>
    </xdr:from>
    <xdr:to>
      <xdr:col>71</xdr:col>
      <xdr:colOff>177800</xdr:colOff>
      <xdr:row>38</xdr:row>
      <xdr:rowOff>103215</xdr:rowOff>
    </xdr:to>
    <xdr:cxnSp macro="">
      <xdr:nvCxnSpPr>
        <xdr:cNvPr id="522" name="直線コネクタ 521"/>
        <xdr:cNvCxnSpPr/>
      </xdr:nvCxnSpPr>
      <xdr:spPr>
        <a:xfrm>
          <a:off x="12814300" y="6614840"/>
          <a:ext cx="889000" cy="3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88077</xdr:rowOff>
    </xdr:from>
    <xdr:to>
      <xdr:col>72</xdr:col>
      <xdr:colOff>38100</xdr:colOff>
      <xdr:row>37</xdr:row>
      <xdr:rowOff>18227</xdr:rowOff>
    </xdr:to>
    <xdr:sp macro="" textlink="">
      <xdr:nvSpPr>
        <xdr:cNvPr id="523" name="フローチャート: 判断 522"/>
        <xdr:cNvSpPr/>
      </xdr:nvSpPr>
      <xdr:spPr>
        <a:xfrm>
          <a:off x="13652500" y="626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34754</xdr:rowOff>
    </xdr:from>
    <xdr:ext cx="534377" cy="259045"/>
    <xdr:sp macro="" textlink="">
      <xdr:nvSpPr>
        <xdr:cNvPr id="524" name="テキスト ボックス 523"/>
        <xdr:cNvSpPr txBox="1"/>
      </xdr:nvSpPr>
      <xdr:spPr>
        <a:xfrm>
          <a:off x="13436111" y="6035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77470</xdr:rowOff>
    </xdr:from>
    <xdr:to>
      <xdr:col>67</xdr:col>
      <xdr:colOff>101600</xdr:colOff>
      <xdr:row>36</xdr:row>
      <xdr:rowOff>7620</xdr:rowOff>
    </xdr:to>
    <xdr:sp macro="" textlink="">
      <xdr:nvSpPr>
        <xdr:cNvPr id="525" name="フローチャート: 判断 524"/>
        <xdr:cNvSpPr/>
      </xdr:nvSpPr>
      <xdr:spPr>
        <a:xfrm>
          <a:off x="12763500" y="6078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24147</xdr:rowOff>
    </xdr:from>
    <xdr:ext cx="534377" cy="259045"/>
    <xdr:sp macro="" textlink="">
      <xdr:nvSpPr>
        <xdr:cNvPr id="526" name="テキスト ボックス 525"/>
        <xdr:cNvSpPr txBox="1"/>
      </xdr:nvSpPr>
      <xdr:spPr>
        <a:xfrm>
          <a:off x="12547111" y="5853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51410</xdr:rowOff>
    </xdr:from>
    <xdr:to>
      <xdr:col>85</xdr:col>
      <xdr:colOff>177800</xdr:colOff>
      <xdr:row>37</xdr:row>
      <xdr:rowOff>153010</xdr:rowOff>
    </xdr:to>
    <xdr:sp macro="" textlink="">
      <xdr:nvSpPr>
        <xdr:cNvPr id="532" name="楕円 531"/>
        <xdr:cNvSpPr/>
      </xdr:nvSpPr>
      <xdr:spPr>
        <a:xfrm>
          <a:off x="16268700" y="639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29837</xdr:rowOff>
    </xdr:from>
    <xdr:ext cx="534377" cy="259045"/>
    <xdr:sp macro="" textlink="">
      <xdr:nvSpPr>
        <xdr:cNvPr id="533" name="消防費該当値テキスト"/>
        <xdr:cNvSpPr txBox="1"/>
      </xdr:nvSpPr>
      <xdr:spPr>
        <a:xfrm>
          <a:off x="16370300" y="6373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17028</xdr:rowOff>
    </xdr:from>
    <xdr:to>
      <xdr:col>81</xdr:col>
      <xdr:colOff>101600</xdr:colOff>
      <xdr:row>38</xdr:row>
      <xdr:rowOff>118628</xdr:rowOff>
    </xdr:to>
    <xdr:sp macro="" textlink="">
      <xdr:nvSpPr>
        <xdr:cNvPr id="534" name="楕円 533"/>
        <xdr:cNvSpPr/>
      </xdr:nvSpPr>
      <xdr:spPr>
        <a:xfrm>
          <a:off x="15430500" y="6532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109755</xdr:rowOff>
    </xdr:from>
    <xdr:ext cx="534377" cy="259045"/>
    <xdr:sp macro="" textlink="">
      <xdr:nvSpPr>
        <xdr:cNvPr id="535" name="テキスト ボックス 534"/>
        <xdr:cNvSpPr txBox="1"/>
      </xdr:nvSpPr>
      <xdr:spPr>
        <a:xfrm>
          <a:off x="15214111" y="6624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25623</xdr:rowOff>
    </xdr:from>
    <xdr:to>
      <xdr:col>76</xdr:col>
      <xdr:colOff>165100</xdr:colOff>
      <xdr:row>38</xdr:row>
      <xdr:rowOff>127223</xdr:rowOff>
    </xdr:to>
    <xdr:sp macro="" textlink="">
      <xdr:nvSpPr>
        <xdr:cNvPr id="536" name="楕円 535"/>
        <xdr:cNvSpPr/>
      </xdr:nvSpPr>
      <xdr:spPr>
        <a:xfrm>
          <a:off x="14541500" y="654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118350</xdr:rowOff>
    </xdr:from>
    <xdr:ext cx="534377" cy="259045"/>
    <xdr:sp macro="" textlink="">
      <xdr:nvSpPr>
        <xdr:cNvPr id="537" name="テキスト ボックス 536"/>
        <xdr:cNvSpPr txBox="1"/>
      </xdr:nvSpPr>
      <xdr:spPr>
        <a:xfrm>
          <a:off x="14325111" y="663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52415</xdr:rowOff>
    </xdr:from>
    <xdr:to>
      <xdr:col>72</xdr:col>
      <xdr:colOff>38100</xdr:colOff>
      <xdr:row>38</xdr:row>
      <xdr:rowOff>154015</xdr:rowOff>
    </xdr:to>
    <xdr:sp macro="" textlink="">
      <xdr:nvSpPr>
        <xdr:cNvPr id="538" name="楕円 537"/>
        <xdr:cNvSpPr/>
      </xdr:nvSpPr>
      <xdr:spPr>
        <a:xfrm>
          <a:off x="13652500" y="6567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145142</xdr:rowOff>
    </xdr:from>
    <xdr:ext cx="534377" cy="259045"/>
    <xdr:sp macro="" textlink="">
      <xdr:nvSpPr>
        <xdr:cNvPr id="539" name="テキスト ボックス 538"/>
        <xdr:cNvSpPr txBox="1"/>
      </xdr:nvSpPr>
      <xdr:spPr>
        <a:xfrm>
          <a:off x="13436111" y="6660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48940</xdr:rowOff>
    </xdr:from>
    <xdr:to>
      <xdr:col>67</xdr:col>
      <xdr:colOff>101600</xdr:colOff>
      <xdr:row>38</xdr:row>
      <xdr:rowOff>150540</xdr:rowOff>
    </xdr:to>
    <xdr:sp macro="" textlink="">
      <xdr:nvSpPr>
        <xdr:cNvPr id="540" name="楕円 539"/>
        <xdr:cNvSpPr/>
      </xdr:nvSpPr>
      <xdr:spPr>
        <a:xfrm>
          <a:off x="12763500" y="6564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141667</xdr:rowOff>
    </xdr:from>
    <xdr:ext cx="534377" cy="259045"/>
    <xdr:sp macro="" textlink="">
      <xdr:nvSpPr>
        <xdr:cNvPr id="541" name="テキスト ボックス 540"/>
        <xdr:cNvSpPr txBox="1"/>
      </xdr:nvSpPr>
      <xdr:spPr>
        <a:xfrm>
          <a:off x="12547111" y="6656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2" name="テキスト ボックス 551"/>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3" name="直線コネクタ 552"/>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4" name="テキスト ボックス 553"/>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5" name="直線コネクタ 554"/>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56" name="テキスト ボックス 555"/>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7" name="直線コネクタ 556"/>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58" name="テキスト ボックス 557"/>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9" name="直線コネクタ 558"/>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0" name="テキスト ボックス 559"/>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2" name="テキスト ボックス 56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110417</xdr:rowOff>
    </xdr:from>
    <xdr:to>
      <xdr:col>85</xdr:col>
      <xdr:colOff>126364</xdr:colOff>
      <xdr:row>59</xdr:row>
      <xdr:rowOff>51301</xdr:rowOff>
    </xdr:to>
    <xdr:cxnSp macro="">
      <xdr:nvCxnSpPr>
        <xdr:cNvPr id="564" name="直線コネクタ 563"/>
        <xdr:cNvCxnSpPr/>
      </xdr:nvCxnSpPr>
      <xdr:spPr>
        <a:xfrm flipV="1">
          <a:off x="16317595" y="8682917"/>
          <a:ext cx="1269" cy="1483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55128</xdr:rowOff>
    </xdr:from>
    <xdr:ext cx="534377" cy="259045"/>
    <xdr:sp macro="" textlink="">
      <xdr:nvSpPr>
        <xdr:cNvPr id="565" name="教育費最小値テキスト"/>
        <xdr:cNvSpPr txBox="1"/>
      </xdr:nvSpPr>
      <xdr:spPr>
        <a:xfrm>
          <a:off x="16370300" y="10170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51301</xdr:rowOff>
    </xdr:from>
    <xdr:to>
      <xdr:col>86</xdr:col>
      <xdr:colOff>25400</xdr:colOff>
      <xdr:row>59</xdr:row>
      <xdr:rowOff>51301</xdr:rowOff>
    </xdr:to>
    <xdr:cxnSp macro="">
      <xdr:nvCxnSpPr>
        <xdr:cNvPr id="566" name="直線コネクタ 565"/>
        <xdr:cNvCxnSpPr/>
      </xdr:nvCxnSpPr>
      <xdr:spPr>
        <a:xfrm>
          <a:off x="16230600" y="10166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57094</xdr:rowOff>
    </xdr:from>
    <xdr:ext cx="599010" cy="259045"/>
    <xdr:sp macro="" textlink="">
      <xdr:nvSpPr>
        <xdr:cNvPr id="567" name="教育費最大値テキスト"/>
        <xdr:cNvSpPr txBox="1"/>
      </xdr:nvSpPr>
      <xdr:spPr>
        <a:xfrm>
          <a:off x="16370300" y="8458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101,281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110417</xdr:rowOff>
    </xdr:from>
    <xdr:to>
      <xdr:col>86</xdr:col>
      <xdr:colOff>25400</xdr:colOff>
      <xdr:row>50</xdr:row>
      <xdr:rowOff>110417</xdr:rowOff>
    </xdr:to>
    <xdr:cxnSp macro="">
      <xdr:nvCxnSpPr>
        <xdr:cNvPr id="568" name="直線コネクタ 567"/>
        <xdr:cNvCxnSpPr/>
      </xdr:nvCxnSpPr>
      <xdr:spPr>
        <a:xfrm>
          <a:off x="16230600" y="8682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98552</xdr:rowOff>
    </xdr:from>
    <xdr:to>
      <xdr:col>85</xdr:col>
      <xdr:colOff>127000</xdr:colOff>
      <xdr:row>58</xdr:row>
      <xdr:rowOff>167155</xdr:rowOff>
    </xdr:to>
    <xdr:cxnSp macro="">
      <xdr:nvCxnSpPr>
        <xdr:cNvPr id="569" name="直線コネクタ 568"/>
        <xdr:cNvCxnSpPr/>
      </xdr:nvCxnSpPr>
      <xdr:spPr>
        <a:xfrm flipV="1">
          <a:off x="15481300" y="9699752"/>
          <a:ext cx="838200" cy="411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76791</xdr:rowOff>
    </xdr:from>
    <xdr:ext cx="534377" cy="259045"/>
    <xdr:sp macro="" textlink="">
      <xdr:nvSpPr>
        <xdr:cNvPr id="570" name="教育費平均値テキスト"/>
        <xdr:cNvSpPr txBox="1"/>
      </xdr:nvSpPr>
      <xdr:spPr>
        <a:xfrm>
          <a:off x="16370300" y="96779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98364</xdr:rowOff>
    </xdr:from>
    <xdr:to>
      <xdr:col>85</xdr:col>
      <xdr:colOff>177800</xdr:colOff>
      <xdr:row>57</xdr:row>
      <xdr:rowOff>28514</xdr:rowOff>
    </xdr:to>
    <xdr:sp macro="" textlink="">
      <xdr:nvSpPr>
        <xdr:cNvPr id="571" name="フローチャート: 判断 570"/>
        <xdr:cNvSpPr/>
      </xdr:nvSpPr>
      <xdr:spPr>
        <a:xfrm>
          <a:off x="16268700" y="9699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142511</xdr:rowOff>
    </xdr:from>
    <xdr:to>
      <xdr:col>81</xdr:col>
      <xdr:colOff>50800</xdr:colOff>
      <xdr:row>58</xdr:row>
      <xdr:rowOff>167155</xdr:rowOff>
    </xdr:to>
    <xdr:cxnSp macro="">
      <xdr:nvCxnSpPr>
        <xdr:cNvPr id="572" name="直線コネクタ 571"/>
        <xdr:cNvCxnSpPr/>
      </xdr:nvCxnSpPr>
      <xdr:spPr>
        <a:xfrm>
          <a:off x="14592300" y="10086611"/>
          <a:ext cx="889000" cy="24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50312</xdr:rowOff>
    </xdr:from>
    <xdr:to>
      <xdr:col>81</xdr:col>
      <xdr:colOff>101600</xdr:colOff>
      <xdr:row>57</xdr:row>
      <xdr:rowOff>151912</xdr:rowOff>
    </xdr:to>
    <xdr:sp macro="" textlink="">
      <xdr:nvSpPr>
        <xdr:cNvPr id="573" name="フローチャート: 判断 572"/>
        <xdr:cNvSpPr/>
      </xdr:nvSpPr>
      <xdr:spPr>
        <a:xfrm>
          <a:off x="15430500" y="9822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168439</xdr:rowOff>
    </xdr:from>
    <xdr:ext cx="534377" cy="259045"/>
    <xdr:sp macro="" textlink="">
      <xdr:nvSpPr>
        <xdr:cNvPr id="574" name="テキスト ボックス 573"/>
        <xdr:cNvSpPr txBox="1"/>
      </xdr:nvSpPr>
      <xdr:spPr>
        <a:xfrm>
          <a:off x="15214111" y="9598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35458</xdr:rowOff>
    </xdr:from>
    <xdr:to>
      <xdr:col>76</xdr:col>
      <xdr:colOff>114300</xdr:colOff>
      <xdr:row>58</xdr:row>
      <xdr:rowOff>142511</xdr:rowOff>
    </xdr:to>
    <xdr:cxnSp macro="">
      <xdr:nvCxnSpPr>
        <xdr:cNvPr id="575" name="直線コネクタ 574"/>
        <xdr:cNvCxnSpPr/>
      </xdr:nvCxnSpPr>
      <xdr:spPr>
        <a:xfrm>
          <a:off x="13703300" y="9808108"/>
          <a:ext cx="889000" cy="278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113132</xdr:rowOff>
    </xdr:from>
    <xdr:to>
      <xdr:col>76</xdr:col>
      <xdr:colOff>165100</xdr:colOff>
      <xdr:row>58</xdr:row>
      <xdr:rowOff>43282</xdr:rowOff>
    </xdr:to>
    <xdr:sp macro="" textlink="">
      <xdr:nvSpPr>
        <xdr:cNvPr id="576" name="フローチャート: 判断 575"/>
        <xdr:cNvSpPr/>
      </xdr:nvSpPr>
      <xdr:spPr>
        <a:xfrm>
          <a:off x="14541500" y="9885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59809</xdr:rowOff>
    </xdr:from>
    <xdr:ext cx="534377" cy="259045"/>
    <xdr:sp macro="" textlink="">
      <xdr:nvSpPr>
        <xdr:cNvPr id="577" name="テキスト ボックス 576"/>
        <xdr:cNvSpPr txBox="1"/>
      </xdr:nvSpPr>
      <xdr:spPr>
        <a:xfrm>
          <a:off x="14325111" y="9661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151793</xdr:rowOff>
    </xdr:from>
    <xdr:to>
      <xdr:col>71</xdr:col>
      <xdr:colOff>177800</xdr:colOff>
      <xdr:row>57</xdr:row>
      <xdr:rowOff>35458</xdr:rowOff>
    </xdr:to>
    <xdr:cxnSp macro="">
      <xdr:nvCxnSpPr>
        <xdr:cNvPr id="578" name="直線コネクタ 577"/>
        <xdr:cNvCxnSpPr/>
      </xdr:nvCxnSpPr>
      <xdr:spPr>
        <a:xfrm>
          <a:off x="12814300" y="9752993"/>
          <a:ext cx="889000" cy="55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143535</xdr:rowOff>
    </xdr:from>
    <xdr:to>
      <xdr:col>72</xdr:col>
      <xdr:colOff>38100</xdr:colOff>
      <xdr:row>58</xdr:row>
      <xdr:rowOff>73685</xdr:rowOff>
    </xdr:to>
    <xdr:sp macro="" textlink="">
      <xdr:nvSpPr>
        <xdr:cNvPr id="579" name="フローチャート: 判断 578"/>
        <xdr:cNvSpPr/>
      </xdr:nvSpPr>
      <xdr:spPr>
        <a:xfrm>
          <a:off x="13652500" y="991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64812</xdr:rowOff>
    </xdr:from>
    <xdr:ext cx="534377" cy="259045"/>
    <xdr:sp macro="" textlink="">
      <xdr:nvSpPr>
        <xdr:cNvPr id="580" name="テキスト ボックス 579"/>
        <xdr:cNvSpPr txBox="1"/>
      </xdr:nvSpPr>
      <xdr:spPr>
        <a:xfrm>
          <a:off x="13436111" y="10008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62771</xdr:rowOff>
    </xdr:from>
    <xdr:to>
      <xdr:col>67</xdr:col>
      <xdr:colOff>101600</xdr:colOff>
      <xdr:row>56</xdr:row>
      <xdr:rowOff>164371</xdr:rowOff>
    </xdr:to>
    <xdr:sp macro="" textlink="">
      <xdr:nvSpPr>
        <xdr:cNvPr id="581" name="フローチャート: 判断 580"/>
        <xdr:cNvSpPr/>
      </xdr:nvSpPr>
      <xdr:spPr>
        <a:xfrm>
          <a:off x="12763500" y="9663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9448</xdr:rowOff>
    </xdr:from>
    <xdr:ext cx="534377" cy="259045"/>
    <xdr:sp macro="" textlink="">
      <xdr:nvSpPr>
        <xdr:cNvPr id="582" name="テキスト ボックス 581"/>
        <xdr:cNvSpPr txBox="1"/>
      </xdr:nvSpPr>
      <xdr:spPr>
        <a:xfrm>
          <a:off x="12547111" y="9439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47752</xdr:rowOff>
    </xdr:from>
    <xdr:to>
      <xdr:col>85</xdr:col>
      <xdr:colOff>177800</xdr:colOff>
      <xdr:row>56</xdr:row>
      <xdr:rowOff>149352</xdr:rowOff>
    </xdr:to>
    <xdr:sp macro="" textlink="">
      <xdr:nvSpPr>
        <xdr:cNvPr id="588" name="楕円 587"/>
        <xdr:cNvSpPr/>
      </xdr:nvSpPr>
      <xdr:spPr>
        <a:xfrm>
          <a:off x="16268700" y="9648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70629</xdr:rowOff>
    </xdr:from>
    <xdr:ext cx="534377" cy="259045"/>
    <xdr:sp macro="" textlink="">
      <xdr:nvSpPr>
        <xdr:cNvPr id="589" name="教育費該当値テキスト"/>
        <xdr:cNvSpPr txBox="1"/>
      </xdr:nvSpPr>
      <xdr:spPr>
        <a:xfrm>
          <a:off x="16370300" y="9500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116355</xdr:rowOff>
    </xdr:from>
    <xdr:to>
      <xdr:col>81</xdr:col>
      <xdr:colOff>101600</xdr:colOff>
      <xdr:row>59</xdr:row>
      <xdr:rowOff>46505</xdr:rowOff>
    </xdr:to>
    <xdr:sp macro="" textlink="">
      <xdr:nvSpPr>
        <xdr:cNvPr id="590" name="楕円 589"/>
        <xdr:cNvSpPr/>
      </xdr:nvSpPr>
      <xdr:spPr>
        <a:xfrm>
          <a:off x="15430500" y="10060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59</xdr:row>
      <xdr:rowOff>37632</xdr:rowOff>
    </xdr:from>
    <xdr:ext cx="534377" cy="259045"/>
    <xdr:sp macro="" textlink="">
      <xdr:nvSpPr>
        <xdr:cNvPr id="591" name="テキスト ボックス 590"/>
        <xdr:cNvSpPr txBox="1"/>
      </xdr:nvSpPr>
      <xdr:spPr>
        <a:xfrm>
          <a:off x="15214111" y="10153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91711</xdr:rowOff>
    </xdr:from>
    <xdr:to>
      <xdr:col>76</xdr:col>
      <xdr:colOff>165100</xdr:colOff>
      <xdr:row>59</xdr:row>
      <xdr:rowOff>21861</xdr:rowOff>
    </xdr:to>
    <xdr:sp macro="" textlink="">
      <xdr:nvSpPr>
        <xdr:cNvPr id="592" name="楕円 591"/>
        <xdr:cNvSpPr/>
      </xdr:nvSpPr>
      <xdr:spPr>
        <a:xfrm>
          <a:off x="14541500" y="10035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12988</xdr:rowOff>
    </xdr:from>
    <xdr:ext cx="534377" cy="259045"/>
    <xdr:sp macro="" textlink="">
      <xdr:nvSpPr>
        <xdr:cNvPr id="593" name="テキスト ボックス 592"/>
        <xdr:cNvSpPr txBox="1"/>
      </xdr:nvSpPr>
      <xdr:spPr>
        <a:xfrm>
          <a:off x="14325111" y="10128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156108</xdr:rowOff>
    </xdr:from>
    <xdr:to>
      <xdr:col>72</xdr:col>
      <xdr:colOff>38100</xdr:colOff>
      <xdr:row>57</xdr:row>
      <xdr:rowOff>86258</xdr:rowOff>
    </xdr:to>
    <xdr:sp macro="" textlink="">
      <xdr:nvSpPr>
        <xdr:cNvPr id="594" name="楕円 593"/>
        <xdr:cNvSpPr/>
      </xdr:nvSpPr>
      <xdr:spPr>
        <a:xfrm>
          <a:off x="13652500" y="9757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102785</xdr:rowOff>
    </xdr:from>
    <xdr:ext cx="534377" cy="259045"/>
    <xdr:sp macro="" textlink="">
      <xdr:nvSpPr>
        <xdr:cNvPr id="595" name="テキスト ボックス 594"/>
        <xdr:cNvSpPr txBox="1"/>
      </xdr:nvSpPr>
      <xdr:spPr>
        <a:xfrm>
          <a:off x="13436111" y="9532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100993</xdr:rowOff>
    </xdr:from>
    <xdr:to>
      <xdr:col>67</xdr:col>
      <xdr:colOff>101600</xdr:colOff>
      <xdr:row>57</xdr:row>
      <xdr:rowOff>31143</xdr:rowOff>
    </xdr:to>
    <xdr:sp macro="" textlink="">
      <xdr:nvSpPr>
        <xdr:cNvPr id="596" name="楕円 595"/>
        <xdr:cNvSpPr/>
      </xdr:nvSpPr>
      <xdr:spPr>
        <a:xfrm>
          <a:off x="12763500" y="970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22270</xdr:rowOff>
    </xdr:from>
    <xdr:ext cx="534377" cy="259045"/>
    <xdr:sp macro="" textlink="">
      <xdr:nvSpPr>
        <xdr:cNvPr id="597" name="テキスト ボックス 596"/>
        <xdr:cNvSpPr txBox="1"/>
      </xdr:nvSpPr>
      <xdr:spPr>
        <a:xfrm>
          <a:off x="12547111" y="9794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08" name="直線コネクタ 607"/>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09" name="テキスト ボックス 608"/>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2" name="直線コネクタ 611"/>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13" name="テキスト ボックス 612"/>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5" name="テキスト ボックス 614"/>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169818</xdr:rowOff>
    </xdr:from>
    <xdr:to>
      <xdr:col>85</xdr:col>
      <xdr:colOff>126364</xdr:colOff>
      <xdr:row>78</xdr:row>
      <xdr:rowOff>25400</xdr:rowOff>
    </xdr:to>
    <xdr:cxnSp macro="">
      <xdr:nvCxnSpPr>
        <xdr:cNvPr id="617" name="直線コネクタ 616"/>
        <xdr:cNvCxnSpPr/>
      </xdr:nvCxnSpPr>
      <xdr:spPr>
        <a:xfrm flipV="1">
          <a:off x="16317595" y="12171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29449</xdr:rowOff>
    </xdr:from>
    <xdr:ext cx="249299" cy="259045"/>
    <xdr:sp macro="" textlink="">
      <xdr:nvSpPr>
        <xdr:cNvPr id="618" name="災害復旧費最小値テキスト"/>
        <xdr:cNvSpPr txBox="1"/>
      </xdr:nvSpPr>
      <xdr:spPr>
        <a:xfrm>
          <a:off x="16370300" y="13402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19" name="直線コネクタ 618"/>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116495</xdr:rowOff>
    </xdr:from>
    <xdr:ext cx="534377" cy="259045"/>
    <xdr:sp macro="" textlink="">
      <xdr:nvSpPr>
        <xdr:cNvPr id="620" name="災害復旧費最大値テキスト"/>
        <xdr:cNvSpPr txBox="1"/>
      </xdr:nvSpPr>
      <xdr:spPr>
        <a:xfrm>
          <a:off x="16370300" y="1194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21,473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169818</xdr:rowOff>
    </xdr:from>
    <xdr:to>
      <xdr:col>86</xdr:col>
      <xdr:colOff>25400</xdr:colOff>
      <xdr:row>70</xdr:row>
      <xdr:rowOff>169818</xdr:rowOff>
    </xdr:to>
    <xdr:cxnSp macro="">
      <xdr:nvCxnSpPr>
        <xdr:cNvPr id="621" name="直線コネクタ 620"/>
        <xdr:cNvCxnSpPr/>
      </xdr:nvCxnSpPr>
      <xdr:spPr>
        <a:xfrm>
          <a:off x="16230600" y="12171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25400</xdr:rowOff>
    </xdr:from>
    <xdr:to>
      <xdr:col>85</xdr:col>
      <xdr:colOff>127000</xdr:colOff>
      <xdr:row>78</xdr:row>
      <xdr:rowOff>25400</xdr:rowOff>
    </xdr:to>
    <xdr:cxnSp macro="">
      <xdr:nvCxnSpPr>
        <xdr:cNvPr id="622" name="直線コネクタ 621"/>
        <xdr:cNvCxnSpPr/>
      </xdr:nvCxnSpPr>
      <xdr:spPr>
        <a:xfrm>
          <a:off x="15481300" y="13398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118349</xdr:rowOff>
    </xdr:from>
    <xdr:ext cx="378565" cy="259045"/>
    <xdr:sp macro="" textlink="">
      <xdr:nvSpPr>
        <xdr:cNvPr id="623" name="災害復旧費平均値テキスト"/>
        <xdr:cNvSpPr txBox="1"/>
      </xdr:nvSpPr>
      <xdr:spPr>
        <a:xfrm>
          <a:off x="16370300" y="13148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95472</xdr:rowOff>
    </xdr:from>
    <xdr:to>
      <xdr:col>85</xdr:col>
      <xdr:colOff>177800</xdr:colOff>
      <xdr:row>78</xdr:row>
      <xdr:rowOff>25622</xdr:rowOff>
    </xdr:to>
    <xdr:sp macro="" textlink="">
      <xdr:nvSpPr>
        <xdr:cNvPr id="624" name="フローチャート: 判断 623"/>
        <xdr:cNvSpPr/>
      </xdr:nvSpPr>
      <xdr:spPr>
        <a:xfrm>
          <a:off x="16268700" y="13297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25400</xdr:rowOff>
    </xdr:from>
    <xdr:to>
      <xdr:col>81</xdr:col>
      <xdr:colOff>50800</xdr:colOff>
      <xdr:row>78</xdr:row>
      <xdr:rowOff>25400</xdr:rowOff>
    </xdr:to>
    <xdr:cxnSp macro="">
      <xdr:nvCxnSpPr>
        <xdr:cNvPr id="625" name="直線コネクタ 624"/>
        <xdr:cNvCxnSpPr/>
      </xdr:nvCxnSpPr>
      <xdr:spPr>
        <a:xfrm>
          <a:off x="14592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102330</xdr:rowOff>
    </xdr:from>
    <xdr:to>
      <xdr:col>81</xdr:col>
      <xdr:colOff>101600</xdr:colOff>
      <xdr:row>78</xdr:row>
      <xdr:rowOff>32480</xdr:rowOff>
    </xdr:to>
    <xdr:sp macro="" textlink="">
      <xdr:nvSpPr>
        <xdr:cNvPr id="626" name="フローチャート: 判断 625"/>
        <xdr:cNvSpPr/>
      </xdr:nvSpPr>
      <xdr:spPr>
        <a:xfrm>
          <a:off x="15430500" y="1330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49007</xdr:rowOff>
    </xdr:from>
    <xdr:ext cx="378565" cy="259045"/>
    <xdr:sp macro="" textlink="">
      <xdr:nvSpPr>
        <xdr:cNvPr id="627" name="テキスト ボックス 626"/>
        <xdr:cNvSpPr txBox="1"/>
      </xdr:nvSpPr>
      <xdr:spPr>
        <a:xfrm>
          <a:off x="15292017" y="13079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25400</xdr:rowOff>
    </xdr:from>
    <xdr:to>
      <xdr:col>76</xdr:col>
      <xdr:colOff>114300</xdr:colOff>
      <xdr:row>78</xdr:row>
      <xdr:rowOff>25400</xdr:rowOff>
    </xdr:to>
    <xdr:cxnSp macro="">
      <xdr:nvCxnSpPr>
        <xdr:cNvPr id="628" name="直線コネクタ 627"/>
        <xdr:cNvCxnSpPr/>
      </xdr:nvCxnSpPr>
      <xdr:spPr>
        <a:xfrm>
          <a:off x="13703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105930</xdr:rowOff>
    </xdr:from>
    <xdr:to>
      <xdr:col>76</xdr:col>
      <xdr:colOff>165100</xdr:colOff>
      <xdr:row>78</xdr:row>
      <xdr:rowOff>36080</xdr:rowOff>
    </xdr:to>
    <xdr:sp macro="" textlink="">
      <xdr:nvSpPr>
        <xdr:cNvPr id="629" name="フローチャート: 判断 628"/>
        <xdr:cNvSpPr/>
      </xdr:nvSpPr>
      <xdr:spPr>
        <a:xfrm>
          <a:off x="14541500" y="1330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52607</xdr:rowOff>
    </xdr:from>
    <xdr:ext cx="378565" cy="259045"/>
    <xdr:sp macro="" textlink="">
      <xdr:nvSpPr>
        <xdr:cNvPr id="630" name="テキスト ボックス 629"/>
        <xdr:cNvSpPr txBox="1"/>
      </xdr:nvSpPr>
      <xdr:spPr>
        <a:xfrm>
          <a:off x="14403017" y="130828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24771</xdr:rowOff>
    </xdr:from>
    <xdr:to>
      <xdr:col>71</xdr:col>
      <xdr:colOff>177800</xdr:colOff>
      <xdr:row>78</xdr:row>
      <xdr:rowOff>25400</xdr:rowOff>
    </xdr:to>
    <xdr:cxnSp macro="">
      <xdr:nvCxnSpPr>
        <xdr:cNvPr id="631" name="直線コネクタ 630"/>
        <xdr:cNvCxnSpPr/>
      </xdr:nvCxnSpPr>
      <xdr:spPr>
        <a:xfrm>
          <a:off x="12814300" y="13397871"/>
          <a:ext cx="889000" cy="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105817</xdr:rowOff>
    </xdr:from>
    <xdr:to>
      <xdr:col>72</xdr:col>
      <xdr:colOff>38100</xdr:colOff>
      <xdr:row>78</xdr:row>
      <xdr:rowOff>35967</xdr:rowOff>
    </xdr:to>
    <xdr:sp macro="" textlink="">
      <xdr:nvSpPr>
        <xdr:cNvPr id="632" name="フローチャート: 判断 631"/>
        <xdr:cNvSpPr/>
      </xdr:nvSpPr>
      <xdr:spPr>
        <a:xfrm>
          <a:off x="13652500" y="13307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52494</xdr:rowOff>
    </xdr:from>
    <xdr:ext cx="378565" cy="259045"/>
    <xdr:sp macro="" textlink="">
      <xdr:nvSpPr>
        <xdr:cNvPr id="633" name="テキスト ボックス 632"/>
        <xdr:cNvSpPr txBox="1"/>
      </xdr:nvSpPr>
      <xdr:spPr>
        <a:xfrm>
          <a:off x="13514017" y="130826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45180</xdr:rowOff>
    </xdr:from>
    <xdr:to>
      <xdr:col>67</xdr:col>
      <xdr:colOff>101600</xdr:colOff>
      <xdr:row>77</xdr:row>
      <xdr:rowOff>146780</xdr:rowOff>
    </xdr:to>
    <xdr:sp macro="" textlink="">
      <xdr:nvSpPr>
        <xdr:cNvPr id="634" name="フローチャート: 判断 633"/>
        <xdr:cNvSpPr/>
      </xdr:nvSpPr>
      <xdr:spPr>
        <a:xfrm>
          <a:off x="12763500" y="13246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163307</xdr:rowOff>
    </xdr:from>
    <xdr:ext cx="469744" cy="259045"/>
    <xdr:sp macro="" textlink="">
      <xdr:nvSpPr>
        <xdr:cNvPr id="635" name="テキスト ボックス 634"/>
        <xdr:cNvSpPr txBox="1"/>
      </xdr:nvSpPr>
      <xdr:spPr>
        <a:xfrm>
          <a:off x="12579428" y="13022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146050</xdr:rowOff>
    </xdr:from>
    <xdr:to>
      <xdr:col>85</xdr:col>
      <xdr:colOff>177800</xdr:colOff>
      <xdr:row>78</xdr:row>
      <xdr:rowOff>76200</xdr:rowOff>
    </xdr:to>
    <xdr:sp macro="" textlink="">
      <xdr:nvSpPr>
        <xdr:cNvPr id="641" name="楕円 640"/>
        <xdr:cNvSpPr/>
      </xdr:nvSpPr>
      <xdr:spPr>
        <a:xfrm>
          <a:off x="162687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73899</xdr:rowOff>
    </xdr:from>
    <xdr:ext cx="249299" cy="259045"/>
    <xdr:sp macro="" textlink="">
      <xdr:nvSpPr>
        <xdr:cNvPr id="642" name="災害復旧費該当値テキスト"/>
        <xdr:cNvSpPr txBox="1"/>
      </xdr:nvSpPr>
      <xdr:spPr>
        <a:xfrm>
          <a:off x="16370300" y="13275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146050</xdr:rowOff>
    </xdr:from>
    <xdr:to>
      <xdr:col>81</xdr:col>
      <xdr:colOff>101600</xdr:colOff>
      <xdr:row>78</xdr:row>
      <xdr:rowOff>76200</xdr:rowOff>
    </xdr:to>
    <xdr:sp macro="" textlink="">
      <xdr:nvSpPr>
        <xdr:cNvPr id="643" name="楕円 642"/>
        <xdr:cNvSpPr/>
      </xdr:nvSpPr>
      <xdr:spPr>
        <a:xfrm>
          <a:off x="15430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78</xdr:row>
      <xdr:rowOff>67327</xdr:rowOff>
    </xdr:from>
    <xdr:ext cx="249299" cy="259045"/>
    <xdr:sp macro="" textlink="">
      <xdr:nvSpPr>
        <xdr:cNvPr id="644" name="テキスト ボックス 643"/>
        <xdr:cNvSpPr txBox="1"/>
      </xdr:nvSpPr>
      <xdr:spPr>
        <a:xfrm>
          <a:off x="15356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146050</xdr:rowOff>
    </xdr:from>
    <xdr:to>
      <xdr:col>76</xdr:col>
      <xdr:colOff>165100</xdr:colOff>
      <xdr:row>78</xdr:row>
      <xdr:rowOff>76200</xdr:rowOff>
    </xdr:to>
    <xdr:sp macro="" textlink="">
      <xdr:nvSpPr>
        <xdr:cNvPr id="645" name="楕円 644"/>
        <xdr:cNvSpPr/>
      </xdr:nvSpPr>
      <xdr:spPr>
        <a:xfrm>
          <a:off x="1454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78</xdr:row>
      <xdr:rowOff>67327</xdr:rowOff>
    </xdr:from>
    <xdr:ext cx="249299" cy="259045"/>
    <xdr:sp macro="" textlink="">
      <xdr:nvSpPr>
        <xdr:cNvPr id="646" name="テキスト ボックス 645"/>
        <xdr:cNvSpPr txBox="1"/>
      </xdr:nvSpPr>
      <xdr:spPr>
        <a:xfrm>
          <a:off x="14467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146050</xdr:rowOff>
    </xdr:from>
    <xdr:to>
      <xdr:col>72</xdr:col>
      <xdr:colOff>38100</xdr:colOff>
      <xdr:row>78</xdr:row>
      <xdr:rowOff>76200</xdr:rowOff>
    </xdr:to>
    <xdr:sp macro="" textlink="">
      <xdr:nvSpPr>
        <xdr:cNvPr id="647" name="楕円 646"/>
        <xdr:cNvSpPr/>
      </xdr:nvSpPr>
      <xdr:spPr>
        <a:xfrm>
          <a:off x="13652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78</xdr:row>
      <xdr:rowOff>67327</xdr:rowOff>
    </xdr:from>
    <xdr:ext cx="249299" cy="259045"/>
    <xdr:sp macro="" textlink="">
      <xdr:nvSpPr>
        <xdr:cNvPr id="648" name="テキスト ボックス 647"/>
        <xdr:cNvSpPr txBox="1"/>
      </xdr:nvSpPr>
      <xdr:spPr>
        <a:xfrm>
          <a:off x="13578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145421</xdr:rowOff>
    </xdr:from>
    <xdr:to>
      <xdr:col>67</xdr:col>
      <xdr:colOff>101600</xdr:colOff>
      <xdr:row>78</xdr:row>
      <xdr:rowOff>75571</xdr:rowOff>
    </xdr:to>
    <xdr:sp macro="" textlink="">
      <xdr:nvSpPr>
        <xdr:cNvPr id="649" name="楕円 648"/>
        <xdr:cNvSpPr/>
      </xdr:nvSpPr>
      <xdr:spPr>
        <a:xfrm>
          <a:off x="12763500" y="1334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78</xdr:row>
      <xdr:rowOff>66698</xdr:rowOff>
    </xdr:from>
    <xdr:ext cx="313932" cy="259045"/>
    <xdr:sp macro="" textlink="">
      <xdr:nvSpPr>
        <xdr:cNvPr id="650" name="テキスト ボックス 649"/>
        <xdr:cNvSpPr txBox="1"/>
      </xdr:nvSpPr>
      <xdr:spPr>
        <a:xfrm>
          <a:off x="12657333" y="134397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4" name="テキスト ボックス 663"/>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6" name="テキスト ボックス 665"/>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8" name="テキスト ボックス 667"/>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0" name="テキスト ボックス 669"/>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30581</xdr:rowOff>
    </xdr:from>
    <xdr:to>
      <xdr:col>85</xdr:col>
      <xdr:colOff>126364</xdr:colOff>
      <xdr:row>97</xdr:row>
      <xdr:rowOff>146120</xdr:rowOff>
    </xdr:to>
    <xdr:cxnSp macro="">
      <xdr:nvCxnSpPr>
        <xdr:cNvPr id="674" name="直線コネクタ 673"/>
        <xdr:cNvCxnSpPr/>
      </xdr:nvCxnSpPr>
      <xdr:spPr>
        <a:xfrm flipV="1">
          <a:off x="16317595" y="15632531"/>
          <a:ext cx="1269" cy="1144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149947</xdr:rowOff>
    </xdr:from>
    <xdr:ext cx="534377" cy="259045"/>
    <xdr:sp macro="" textlink="">
      <xdr:nvSpPr>
        <xdr:cNvPr id="675" name="公債費最小値テキスト"/>
        <xdr:cNvSpPr txBox="1"/>
      </xdr:nvSpPr>
      <xdr:spPr>
        <a:xfrm>
          <a:off x="16370300" y="16780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146120</xdr:rowOff>
    </xdr:from>
    <xdr:to>
      <xdr:col>86</xdr:col>
      <xdr:colOff>25400</xdr:colOff>
      <xdr:row>97</xdr:row>
      <xdr:rowOff>146120</xdr:rowOff>
    </xdr:to>
    <xdr:cxnSp macro="">
      <xdr:nvCxnSpPr>
        <xdr:cNvPr id="676" name="直線コネクタ 675"/>
        <xdr:cNvCxnSpPr/>
      </xdr:nvCxnSpPr>
      <xdr:spPr>
        <a:xfrm>
          <a:off x="16230600" y="16776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148708</xdr:rowOff>
    </xdr:from>
    <xdr:ext cx="534377" cy="259045"/>
    <xdr:sp macro="" textlink="">
      <xdr:nvSpPr>
        <xdr:cNvPr id="677" name="公債費最大値テキスト"/>
        <xdr:cNvSpPr txBox="1"/>
      </xdr:nvSpPr>
      <xdr:spPr>
        <a:xfrm>
          <a:off x="16370300" y="15407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72,728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30581</xdr:rowOff>
    </xdr:from>
    <xdr:to>
      <xdr:col>86</xdr:col>
      <xdr:colOff>25400</xdr:colOff>
      <xdr:row>91</xdr:row>
      <xdr:rowOff>30581</xdr:rowOff>
    </xdr:to>
    <xdr:cxnSp macro="">
      <xdr:nvCxnSpPr>
        <xdr:cNvPr id="678" name="直線コネクタ 677"/>
        <xdr:cNvCxnSpPr/>
      </xdr:nvCxnSpPr>
      <xdr:spPr>
        <a:xfrm>
          <a:off x="16230600" y="15632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128594</xdr:rowOff>
    </xdr:from>
    <xdr:to>
      <xdr:col>85</xdr:col>
      <xdr:colOff>127000</xdr:colOff>
      <xdr:row>95</xdr:row>
      <xdr:rowOff>137204</xdr:rowOff>
    </xdr:to>
    <xdr:cxnSp macro="">
      <xdr:nvCxnSpPr>
        <xdr:cNvPr id="679" name="直線コネクタ 678"/>
        <xdr:cNvCxnSpPr/>
      </xdr:nvCxnSpPr>
      <xdr:spPr>
        <a:xfrm>
          <a:off x="15481300" y="16416344"/>
          <a:ext cx="838200" cy="8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68763</xdr:rowOff>
    </xdr:from>
    <xdr:ext cx="534377" cy="259045"/>
    <xdr:sp macro="" textlink="">
      <xdr:nvSpPr>
        <xdr:cNvPr id="680" name="公債費平均値テキスト"/>
        <xdr:cNvSpPr txBox="1"/>
      </xdr:nvSpPr>
      <xdr:spPr>
        <a:xfrm>
          <a:off x="16370300" y="161850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45886</xdr:rowOff>
    </xdr:from>
    <xdr:to>
      <xdr:col>85</xdr:col>
      <xdr:colOff>177800</xdr:colOff>
      <xdr:row>95</xdr:row>
      <xdr:rowOff>147486</xdr:rowOff>
    </xdr:to>
    <xdr:sp macro="" textlink="">
      <xdr:nvSpPr>
        <xdr:cNvPr id="681" name="フローチャート: 判断 680"/>
        <xdr:cNvSpPr/>
      </xdr:nvSpPr>
      <xdr:spPr>
        <a:xfrm>
          <a:off x="16268700" y="16333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82017</xdr:rowOff>
    </xdr:from>
    <xdr:to>
      <xdr:col>81</xdr:col>
      <xdr:colOff>50800</xdr:colOff>
      <xdr:row>95</xdr:row>
      <xdr:rowOff>128594</xdr:rowOff>
    </xdr:to>
    <xdr:cxnSp macro="">
      <xdr:nvCxnSpPr>
        <xdr:cNvPr id="682" name="直線コネクタ 681"/>
        <xdr:cNvCxnSpPr/>
      </xdr:nvCxnSpPr>
      <xdr:spPr>
        <a:xfrm>
          <a:off x="14592300" y="16369767"/>
          <a:ext cx="889000" cy="46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30435</xdr:rowOff>
    </xdr:from>
    <xdr:to>
      <xdr:col>81</xdr:col>
      <xdr:colOff>101600</xdr:colOff>
      <xdr:row>95</xdr:row>
      <xdr:rowOff>132035</xdr:rowOff>
    </xdr:to>
    <xdr:sp macro="" textlink="">
      <xdr:nvSpPr>
        <xdr:cNvPr id="683" name="フローチャート: 判断 682"/>
        <xdr:cNvSpPr/>
      </xdr:nvSpPr>
      <xdr:spPr>
        <a:xfrm>
          <a:off x="15430500" y="1631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148562</xdr:rowOff>
    </xdr:from>
    <xdr:ext cx="534377" cy="259045"/>
    <xdr:sp macro="" textlink="">
      <xdr:nvSpPr>
        <xdr:cNvPr id="684" name="テキスト ボックス 683"/>
        <xdr:cNvSpPr txBox="1"/>
      </xdr:nvSpPr>
      <xdr:spPr>
        <a:xfrm>
          <a:off x="15214111" y="1609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55594</xdr:rowOff>
    </xdr:from>
    <xdr:to>
      <xdr:col>76</xdr:col>
      <xdr:colOff>114300</xdr:colOff>
      <xdr:row>95</xdr:row>
      <xdr:rowOff>82017</xdr:rowOff>
    </xdr:to>
    <xdr:cxnSp macro="">
      <xdr:nvCxnSpPr>
        <xdr:cNvPr id="685" name="直線コネクタ 684"/>
        <xdr:cNvCxnSpPr/>
      </xdr:nvCxnSpPr>
      <xdr:spPr>
        <a:xfrm>
          <a:off x="13703300" y="16343344"/>
          <a:ext cx="889000" cy="26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20453</xdr:rowOff>
    </xdr:from>
    <xdr:to>
      <xdr:col>76</xdr:col>
      <xdr:colOff>165100</xdr:colOff>
      <xdr:row>95</xdr:row>
      <xdr:rowOff>122053</xdr:rowOff>
    </xdr:to>
    <xdr:sp macro="" textlink="">
      <xdr:nvSpPr>
        <xdr:cNvPr id="686" name="フローチャート: 判断 685"/>
        <xdr:cNvSpPr/>
      </xdr:nvSpPr>
      <xdr:spPr>
        <a:xfrm>
          <a:off x="145415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138580</xdr:rowOff>
    </xdr:from>
    <xdr:ext cx="534377" cy="259045"/>
    <xdr:sp macro="" textlink="">
      <xdr:nvSpPr>
        <xdr:cNvPr id="687" name="テキスト ボックス 686"/>
        <xdr:cNvSpPr txBox="1"/>
      </xdr:nvSpPr>
      <xdr:spPr>
        <a:xfrm>
          <a:off x="14325111" y="1608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51975</xdr:rowOff>
    </xdr:from>
    <xdr:to>
      <xdr:col>71</xdr:col>
      <xdr:colOff>177800</xdr:colOff>
      <xdr:row>95</xdr:row>
      <xdr:rowOff>55594</xdr:rowOff>
    </xdr:to>
    <xdr:cxnSp macro="">
      <xdr:nvCxnSpPr>
        <xdr:cNvPr id="688" name="直線コネクタ 687"/>
        <xdr:cNvCxnSpPr/>
      </xdr:nvCxnSpPr>
      <xdr:spPr>
        <a:xfrm>
          <a:off x="12814300" y="16339725"/>
          <a:ext cx="889000" cy="3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30798</xdr:rowOff>
    </xdr:from>
    <xdr:to>
      <xdr:col>72</xdr:col>
      <xdr:colOff>38100</xdr:colOff>
      <xdr:row>95</xdr:row>
      <xdr:rowOff>132398</xdr:rowOff>
    </xdr:to>
    <xdr:sp macro="" textlink="">
      <xdr:nvSpPr>
        <xdr:cNvPr id="689" name="フローチャート: 判断 688"/>
        <xdr:cNvSpPr/>
      </xdr:nvSpPr>
      <xdr:spPr>
        <a:xfrm>
          <a:off x="13652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123525</xdr:rowOff>
    </xdr:from>
    <xdr:ext cx="534377" cy="259045"/>
    <xdr:sp macro="" textlink="">
      <xdr:nvSpPr>
        <xdr:cNvPr id="690" name="テキスト ボックス 689"/>
        <xdr:cNvSpPr txBox="1"/>
      </xdr:nvSpPr>
      <xdr:spPr>
        <a:xfrm>
          <a:off x="13436111" y="16411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157327</xdr:rowOff>
    </xdr:from>
    <xdr:to>
      <xdr:col>67</xdr:col>
      <xdr:colOff>101600</xdr:colOff>
      <xdr:row>95</xdr:row>
      <xdr:rowOff>87477</xdr:rowOff>
    </xdr:to>
    <xdr:sp macro="" textlink="">
      <xdr:nvSpPr>
        <xdr:cNvPr id="691" name="フローチャート: 判断 690"/>
        <xdr:cNvSpPr/>
      </xdr:nvSpPr>
      <xdr:spPr>
        <a:xfrm>
          <a:off x="12763500" y="1627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104004</xdr:rowOff>
    </xdr:from>
    <xdr:ext cx="534377" cy="259045"/>
    <xdr:sp macro="" textlink="">
      <xdr:nvSpPr>
        <xdr:cNvPr id="692" name="テキスト ボックス 691"/>
        <xdr:cNvSpPr txBox="1"/>
      </xdr:nvSpPr>
      <xdr:spPr>
        <a:xfrm>
          <a:off x="12547111" y="16048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86404</xdr:rowOff>
    </xdr:from>
    <xdr:to>
      <xdr:col>85</xdr:col>
      <xdr:colOff>177800</xdr:colOff>
      <xdr:row>96</xdr:row>
      <xdr:rowOff>16554</xdr:rowOff>
    </xdr:to>
    <xdr:sp macro="" textlink="">
      <xdr:nvSpPr>
        <xdr:cNvPr id="698" name="楕円 697"/>
        <xdr:cNvSpPr/>
      </xdr:nvSpPr>
      <xdr:spPr>
        <a:xfrm>
          <a:off x="16268700" y="16374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64831</xdr:rowOff>
    </xdr:from>
    <xdr:ext cx="534377" cy="259045"/>
    <xdr:sp macro="" textlink="">
      <xdr:nvSpPr>
        <xdr:cNvPr id="699" name="公債費該当値テキスト"/>
        <xdr:cNvSpPr txBox="1"/>
      </xdr:nvSpPr>
      <xdr:spPr>
        <a:xfrm>
          <a:off x="16370300" y="16352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77794</xdr:rowOff>
    </xdr:from>
    <xdr:to>
      <xdr:col>81</xdr:col>
      <xdr:colOff>101600</xdr:colOff>
      <xdr:row>96</xdr:row>
      <xdr:rowOff>7944</xdr:rowOff>
    </xdr:to>
    <xdr:sp macro="" textlink="">
      <xdr:nvSpPr>
        <xdr:cNvPr id="700" name="楕円 699"/>
        <xdr:cNvSpPr/>
      </xdr:nvSpPr>
      <xdr:spPr>
        <a:xfrm>
          <a:off x="15430500" y="16365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170521</xdr:rowOff>
    </xdr:from>
    <xdr:ext cx="534377" cy="259045"/>
    <xdr:sp macro="" textlink="">
      <xdr:nvSpPr>
        <xdr:cNvPr id="701" name="テキスト ボックス 700"/>
        <xdr:cNvSpPr txBox="1"/>
      </xdr:nvSpPr>
      <xdr:spPr>
        <a:xfrm>
          <a:off x="15214111" y="16458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31217</xdr:rowOff>
    </xdr:from>
    <xdr:to>
      <xdr:col>76</xdr:col>
      <xdr:colOff>165100</xdr:colOff>
      <xdr:row>95</xdr:row>
      <xdr:rowOff>132817</xdr:rowOff>
    </xdr:to>
    <xdr:sp macro="" textlink="">
      <xdr:nvSpPr>
        <xdr:cNvPr id="702" name="楕円 701"/>
        <xdr:cNvSpPr/>
      </xdr:nvSpPr>
      <xdr:spPr>
        <a:xfrm>
          <a:off x="14541500" y="16318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123944</xdr:rowOff>
    </xdr:from>
    <xdr:ext cx="534377" cy="259045"/>
    <xdr:sp macro="" textlink="">
      <xdr:nvSpPr>
        <xdr:cNvPr id="703" name="テキスト ボックス 702"/>
        <xdr:cNvSpPr txBox="1"/>
      </xdr:nvSpPr>
      <xdr:spPr>
        <a:xfrm>
          <a:off x="14325111" y="16411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4794</xdr:rowOff>
    </xdr:from>
    <xdr:to>
      <xdr:col>72</xdr:col>
      <xdr:colOff>38100</xdr:colOff>
      <xdr:row>95</xdr:row>
      <xdr:rowOff>106394</xdr:rowOff>
    </xdr:to>
    <xdr:sp macro="" textlink="">
      <xdr:nvSpPr>
        <xdr:cNvPr id="704" name="楕円 703"/>
        <xdr:cNvSpPr/>
      </xdr:nvSpPr>
      <xdr:spPr>
        <a:xfrm>
          <a:off x="13652500" y="1629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122921</xdr:rowOff>
    </xdr:from>
    <xdr:ext cx="534377" cy="259045"/>
    <xdr:sp macro="" textlink="">
      <xdr:nvSpPr>
        <xdr:cNvPr id="705" name="テキスト ボックス 704"/>
        <xdr:cNvSpPr txBox="1"/>
      </xdr:nvSpPr>
      <xdr:spPr>
        <a:xfrm>
          <a:off x="13436111" y="16067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1175</xdr:rowOff>
    </xdr:from>
    <xdr:to>
      <xdr:col>67</xdr:col>
      <xdr:colOff>101600</xdr:colOff>
      <xdr:row>95</xdr:row>
      <xdr:rowOff>102775</xdr:rowOff>
    </xdr:to>
    <xdr:sp macro="" textlink="">
      <xdr:nvSpPr>
        <xdr:cNvPr id="706" name="楕円 705"/>
        <xdr:cNvSpPr/>
      </xdr:nvSpPr>
      <xdr:spPr>
        <a:xfrm>
          <a:off x="12763500" y="16288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93902</xdr:rowOff>
    </xdr:from>
    <xdr:ext cx="534377" cy="259045"/>
    <xdr:sp macro="" textlink="">
      <xdr:nvSpPr>
        <xdr:cNvPr id="707" name="テキスト ボックス 706"/>
        <xdr:cNvSpPr txBox="1"/>
      </xdr:nvSpPr>
      <xdr:spPr>
        <a:xfrm>
          <a:off x="12547111" y="16381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8" name="直線コネクタ 717"/>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9" name="テキスト ボックス 718"/>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0" name="直線コネクタ 719"/>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1" name="テキスト ボックス 720"/>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2" name="直線コネクタ 721"/>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3" name="テキスト ボックス 722"/>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4" name="直線コネクタ 723"/>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5" name="テキスト ボックス 724"/>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7" name="テキスト ボックス 726"/>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31801</xdr:rowOff>
    </xdr:from>
    <xdr:to>
      <xdr:col>116</xdr:col>
      <xdr:colOff>62864</xdr:colOff>
      <xdr:row>38</xdr:row>
      <xdr:rowOff>139700</xdr:rowOff>
    </xdr:to>
    <xdr:cxnSp macro="">
      <xdr:nvCxnSpPr>
        <xdr:cNvPr id="729" name="直線コネクタ 728"/>
        <xdr:cNvCxnSpPr/>
      </xdr:nvCxnSpPr>
      <xdr:spPr>
        <a:xfrm flipV="1">
          <a:off x="22159595" y="5175301"/>
          <a:ext cx="1269" cy="1479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158665</xdr:rowOff>
    </xdr:from>
    <xdr:ext cx="249299" cy="259045"/>
    <xdr:sp macro="" textlink="">
      <xdr:nvSpPr>
        <xdr:cNvPr id="730" name="諸支出金最小値テキスト"/>
        <xdr:cNvSpPr txBox="1"/>
      </xdr:nvSpPr>
      <xdr:spPr>
        <a:xfrm>
          <a:off x="22212300" y="6673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1" name="直線コネクタ 730"/>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149928</xdr:rowOff>
    </xdr:from>
    <xdr:ext cx="469744" cy="259045"/>
    <xdr:sp macro="" textlink="">
      <xdr:nvSpPr>
        <xdr:cNvPr id="732" name="諸支出金最大値テキスト"/>
        <xdr:cNvSpPr txBox="1"/>
      </xdr:nvSpPr>
      <xdr:spPr>
        <a:xfrm>
          <a:off x="22212300" y="4950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6,472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31801</xdr:rowOff>
    </xdr:from>
    <xdr:to>
      <xdr:col>116</xdr:col>
      <xdr:colOff>152400</xdr:colOff>
      <xdr:row>30</xdr:row>
      <xdr:rowOff>31801</xdr:rowOff>
    </xdr:to>
    <xdr:cxnSp macro="">
      <xdr:nvCxnSpPr>
        <xdr:cNvPr id="733" name="直線コネクタ 732"/>
        <xdr:cNvCxnSpPr/>
      </xdr:nvCxnSpPr>
      <xdr:spPr>
        <a:xfrm>
          <a:off x="22072600" y="5175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4" name="直線コネクタ 733"/>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76115</xdr:rowOff>
    </xdr:from>
    <xdr:ext cx="378565" cy="259045"/>
    <xdr:sp macro="" textlink="">
      <xdr:nvSpPr>
        <xdr:cNvPr id="735" name="諸支出金平均値テキスト"/>
        <xdr:cNvSpPr txBox="1"/>
      </xdr:nvSpPr>
      <xdr:spPr>
        <a:xfrm>
          <a:off x="22212300" y="64197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53239</xdr:rowOff>
    </xdr:from>
    <xdr:to>
      <xdr:col>116</xdr:col>
      <xdr:colOff>114300</xdr:colOff>
      <xdr:row>38</xdr:row>
      <xdr:rowOff>154839</xdr:rowOff>
    </xdr:to>
    <xdr:sp macro="" textlink="">
      <xdr:nvSpPr>
        <xdr:cNvPr id="736" name="フローチャート: 判断 735"/>
        <xdr:cNvSpPr/>
      </xdr:nvSpPr>
      <xdr:spPr>
        <a:xfrm>
          <a:off x="22110700" y="656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7" name="直線コネクタ 736"/>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49809</xdr:rowOff>
    </xdr:from>
    <xdr:to>
      <xdr:col>112</xdr:col>
      <xdr:colOff>38100</xdr:colOff>
      <xdr:row>38</xdr:row>
      <xdr:rowOff>151409</xdr:rowOff>
    </xdr:to>
    <xdr:sp macro="" textlink="">
      <xdr:nvSpPr>
        <xdr:cNvPr id="738" name="フローチャート: 判断 737"/>
        <xdr:cNvSpPr/>
      </xdr:nvSpPr>
      <xdr:spPr>
        <a:xfrm>
          <a:off x="21272500" y="6564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167936</xdr:rowOff>
    </xdr:from>
    <xdr:ext cx="378565" cy="259045"/>
    <xdr:sp macro="" textlink="">
      <xdr:nvSpPr>
        <xdr:cNvPr id="739" name="テキスト ボックス 738"/>
        <xdr:cNvSpPr txBox="1"/>
      </xdr:nvSpPr>
      <xdr:spPr>
        <a:xfrm>
          <a:off x="21134017" y="6340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0" name="直線コネクタ 739"/>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47523</xdr:rowOff>
    </xdr:from>
    <xdr:to>
      <xdr:col>107</xdr:col>
      <xdr:colOff>101600</xdr:colOff>
      <xdr:row>38</xdr:row>
      <xdr:rowOff>149123</xdr:rowOff>
    </xdr:to>
    <xdr:sp macro="" textlink="">
      <xdr:nvSpPr>
        <xdr:cNvPr id="741" name="フローチャート: 判断 740"/>
        <xdr:cNvSpPr/>
      </xdr:nvSpPr>
      <xdr:spPr>
        <a:xfrm>
          <a:off x="20383500" y="6562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165650</xdr:rowOff>
    </xdr:from>
    <xdr:ext cx="378565" cy="259045"/>
    <xdr:sp macro="" textlink="">
      <xdr:nvSpPr>
        <xdr:cNvPr id="742" name="テキスト ボックス 741"/>
        <xdr:cNvSpPr txBox="1"/>
      </xdr:nvSpPr>
      <xdr:spPr>
        <a:xfrm>
          <a:off x="20245017" y="6337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3" name="直線コネクタ 742"/>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64668</xdr:rowOff>
    </xdr:from>
    <xdr:to>
      <xdr:col>102</xdr:col>
      <xdr:colOff>165100</xdr:colOff>
      <xdr:row>38</xdr:row>
      <xdr:rowOff>166268</xdr:rowOff>
    </xdr:to>
    <xdr:sp macro="" textlink="">
      <xdr:nvSpPr>
        <xdr:cNvPr id="744" name="フローチャート: 判断 743"/>
        <xdr:cNvSpPr/>
      </xdr:nvSpPr>
      <xdr:spPr>
        <a:xfrm>
          <a:off x="19494500" y="65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11346</xdr:rowOff>
    </xdr:from>
    <xdr:ext cx="378565" cy="259045"/>
    <xdr:sp macro="" textlink="">
      <xdr:nvSpPr>
        <xdr:cNvPr id="745" name="テキスト ボックス 744"/>
        <xdr:cNvSpPr txBox="1"/>
      </xdr:nvSpPr>
      <xdr:spPr>
        <a:xfrm>
          <a:off x="19356017" y="6354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74499</xdr:rowOff>
    </xdr:from>
    <xdr:to>
      <xdr:col>98</xdr:col>
      <xdr:colOff>38100</xdr:colOff>
      <xdr:row>39</xdr:row>
      <xdr:rowOff>4649</xdr:rowOff>
    </xdr:to>
    <xdr:sp macro="" textlink="">
      <xdr:nvSpPr>
        <xdr:cNvPr id="746" name="フローチャート: 判断 745"/>
        <xdr:cNvSpPr/>
      </xdr:nvSpPr>
      <xdr:spPr>
        <a:xfrm>
          <a:off x="18605500" y="6589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21175</xdr:rowOff>
    </xdr:from>
    <xdr:ext cx="313932" cy="259045"/>
    <xdr:sp macro="" textlink="">
      <xdr:nvSpPr>
        <xdr:cNvPr id="747" name="テキスト ボックス 746"/>
        <xdr:cNvSpPr txBox="1"/>
      </xdr:nvSpPr>
      <xdr:spPr>
        <a:xfrm>
          <a:off x="18499333" y="63648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3" name="楕円 752"/>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31665</xdr:rowOff>
    </xdr:from>
    <xdr:ext cx="249299" cy="259045"/>
    <xdr:sp macro="" textlink="">
      <xdr:nvSpPr>
        <xdr:cNvPr id="754" name="諸支出金該当値テキスト"/>
        <xdr:cNvSpPr txBox="1"/>
      </xdr:nvSpPr>
      <xdr:spPr>
        <a:xfrm>
          <a:off x="22212300" y="6546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5" name="楕円 754"/>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6" name="テキスト ボックス 755"/>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7" name="楕円 756"/>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8" name="テキスト ボックス 757"/>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9" name="楕円 758"/>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0" name="テキスト ボックス 759"/>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1" name="楕円 760"/>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2" name="テキスト ボックス 761"/>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3" name="直線コネクタ 77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4" name="テキスト ボックス 773"/>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6" name="テキスト ボックス 775"/>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8" name="直線コネクタ 777"/>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9"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0" name="直線コネクタ 77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1"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3" name="直線コネクタ 782"/>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4"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5" name="フローチャート: 判断 784"/>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6" name="直線コネクタ 785"/>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7" name="フローチャート: 判断 786"/>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8" name="テキスト ボックス 787"/>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9" name="直線コネクタ 788"/>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0" name="フローチャート: 判断 789"/>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1" name="テキスト ボックス 790"/>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2" name="直線コネクタ 791"/>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3" name="フローチャート: 判断 792"/>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4" name="テキスト ボックス 793"/>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5" name="フローチャート: 判断 794"/>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6" name="テキスト ボックス 795"/>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7" name="テキスト ボックス 79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8" name="テキスト ボックス 79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9" name="テキスト ボックス 79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0" name="テキスト ボックス 79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1" name="テキスト ボックス 80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楕円 801"/>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3"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4" name="楕円 803"/>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5" name="テキスト ボックス 804"/>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6" name="楕円 805"/>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7" name="テキスト ボックス 806"/>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8" name="楕円 807"/>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9" name="テキスト ボックス 808"/>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楕円 809"/>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1" name="テキスト ボックス 810"/>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2" name="正方形/長方形 81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3" name="正方形/長方形 81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4" name="テキスト ボックス 81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総務費は、住民一人当たり</a:t>
          </a:r>
          <a:r>
            <a:rPr kumimoji="1" lang="en-US" altLang="ja-JP" sz="1300">
              <a:latin typeface="ＭＳ Ｐゴシック" panose="020B0600070205080204" pitchFamily="50" charset="-128"/>
              <a:ea typeface="ＭＳ Ｐゴシック" panose="020B0600070205080204" pitchFamily="50" charset="-128"/>
            </a:rPr>
            <a:t>50,134</a:t>
          </a:r>
          <a:r>
            <a:rPr kumimoji="1" lang="ja-JP" altLang="en-US" sz="1300">
              <a:latin typeface="ＭＳ Ｐゴシック" panose="020B0600070205080204" pitchFamily="50" charset="-128"/>
              <a:ea typeface="ＭＳ Ｐゴシック" panose="020B0600070205080204" pitchFamily="50" charset="-128"/>
            </a:rPr>
            <a:t>円となっており、前年度よりも</a:t>
          </a:r>
          <a:r>
            <a:rPr kumimoji="1" lang="en-US" altLang="ja-JP" sz="1300">
              <a:latin typeface="ＭＳ Ｐゴシック" panose="020B0600070205080204" pitchFamily="50" charset="-128"/>
              <a:ea typeface="ＭＳ Ｐゴシック" panose="020B0600070205080204" pitchFamily="50" charset="-128"/>
            </a:rPr>
            <a:t>256</a:t>
          </a:r>
          <a:r>
            <a:rPr kumimoji="1" lang="ja-JP" altLang="en-US" sz="1300">
              <a:latin typeface="ＭＳ Ｐゴシック" panose="020B0600070205080204" pitchFamily="50" charset="-128"/>
              <a:ea typeface="ＭＳ Ｐゴシック" panose="020B0600070205080204" pitchFamily="50" charset="-128"/>
            </a:rPr>
            <a:t>円の増となり、前年度からほぼ横ばいとなっている。</a:t>
          </a:r>
        </a:p>
        <a:p>
          <a:r>
            <a:rPr kumimoji="1" lang="ja-JP" altLang="en-US" sz="1300">
              <a:latin typeface="ＭＳ Ｐゴシック" panose="020B0600070205080204" pitchFamily="50" charset="-128"/>
              <a:ea typeface="ＭＳ Ｐゴシック" panose="020B0600070205080204" pitchFamily="50" charset="-128"/>
            </a:rPr>
            <a:t>民生費は、住民一人当たり</a:t>
          </a:r>
          <a:r>
            <a:rPr kumimoji="1" lang="en-US" altLang="ja-JP" sz="1300">
              <a:latin typeface="ＭＳ Ｐゴシック" panose="020B0600070205080204" pitchFamily="50" charset="-128"/>
              <a:ea typeface="ＭＳ Ｐゴシック" panose="020B0600070205080204" pitchFamily="50" charset="-128"/>
            </a:rPr>
            <a:t>203,814</a:t>
          </a:r>
          <a:r>
            <a:rPr kumimoji="1" lang="ja-JP" altLang="en-US" sz="1300">
              <a:latin typeface="ＭＳ Ｐゴシック" panose="020B0600070205080204" pitchFamily="50" charset="-128"/>
              <a:ea typeface="ＭＳ Ｐゴシック" panose="020B0600070205080204" pitchFamily="50" charset="-128"/>
            </a:rPr>
            <a:t>円となっており、前年度よりも</a:t>
          </a:r>
          <a:r>
            <a:rPr kumimoji="1" lang="en-US" altLang="ja-JP" sz="1300">
              <a:latin typeface="ＭＳ Ｐゴシック" panose="020B0600070205080204" pitchFamily="50" charset="-128"/>
              <a:ea typeface="ＭＳ Ｐゴシック" panose="020B0600070205080204" pitchFamily="50" charset="-128"/>
            </a:rPr>
            <a:t>18,191</a:t>
          </a:r>
          <a:r>
            <a:rPr kumimoji="1" lang="ja-JP" altLang="en-US" sz="1300">
              <a:latin typeface="ＭＳ Ｐゴシック" panose="020B0600070205080204" pitchFamily="50" charset="-128"/>
              <a:ea typeface="ＭＳ Ｐゴシック" panose="020B0600070205080204" pitchFamily="50" charset="-128"/>
            </a:rPr>
            <a:t>円の増となっている。これは、定額減税補足給付金給付費や低所得者支援臨時給付金給付費の皆増などが要因となっている。</a:t>
          </a:r>
        </a:p>
        <a:p>
          <a:r>
            <a:rPr kumimoji="1" lang="ja-JP" altLang="en-US" sz="1300">
              <a:latin typeface="ＭＳ Ｐゴシック" panose="020B0600070205080204" pitchFamily="50" charset="-128"/>
              <a:ea typeface="ＭＳ Ｐゴシック" panose="020B0600070205080204" pitchFamily="50" charset="-128"/>
            </a:rPr>
            <a:t>土木費は、住民一人当たり</a:t>
          </a:r>
          <a:r>
            <a:rPr kumimoji="1" lang="en-US" altLang="ja-JP" sz="1300">
              <a:latin typeface="ＭＳ Ｐゴシック" panose="020B0600070205080204" pitchFamily="50" charset="-128"/>
              <a:ea typeface="ＭＳ Ｐゴシック" panose="020B0600070205080204" pitchFamily="50" charset="-128"/>
            </a:rPr>
            <a:t>66,797</a:t>
          </a:r>
          <a:r>
            <a:rPr kumimoji="1" lang="ja-JP" altLang="en-US" sz="1300">
              <a:latin typeface="ＭＳ Ｐゴシック" panose="020B0600070205080204" pitchFamily="50" charset="-128"/>
              <a:ea typeface="ＭＳ Ｐゴシック" panose="020B0600070205080204" pitchFamily="50" charset="-128"/>
            </a:rPr>
            <a:t>円となっており、前年度よりも</a:t>
          </a:r>
          <a:r>
            <a:rPr kumimoji="1" lang="en-US" altLang="ja-JP" sz="1300">
              <a:latin typeface="ＭＳ Ｐゴシック" panose="020B0600070205080204" pitchFamily="50" charset="-128"/>
              <a:ea typeface="ＭＳ Ｐゴシック" panose="020B0600070205080204" pitchFamily="50" charset="-128"/>
            </a:rPr>
            <a:t>3,460</a:t>
          </a:r>
          <a:r>
            <a:rPr kumimoji="1" lang="ja-JP" altLang="en-US" sz="1300">
              <a:latin typeface="ＭＳ Ｐゴシック" panose="020B0600070205080204" pitchFamily="50" charset="-128"/>
              <a:ea typeface="ＭＳ Ｐゴシック" panose="020B0600070205080204" pitchFamily="50" charset="-128"/>
            </a:rPr>
            <a:t>円の減となっている。これは、草津川跡地公園整備費や草津駅前地下駐車場運営費の減などが要因となっている。</a:t>
          </a:r>
        </a:p>
        <a:p>
          <a:r>
            <a:rPr kumimoji="1" lang="ja-JP" altLang="en-US" sz="1300">
              <a:latin typeface="ＭＳ Ｐゴシック" panose="020B0600070205080204" pitchFamily="50" charset="-128"/>
              <a:ea typeface="ＭＳ Ｐゴシック" panose="020B0600070205080204" pitchFamily="50" charset="-128"/>
            </a:rPr>
            <a:t>教育費は、住民一人当たり</a:t>
          </a:r>
          <a:r>
            <a:rPr kumimoji="1" lang="en-US" altLang="ja-JP" sz="1300">
              <a:latin typeface="ＭＳ Ｐゴシック" panose="020B0600070205080204" pitchFamily="50" charset="-128"/>
              <a:ea typeface="ＭＳ Ｐゴシック" panose="020B0600070205080204" pitchFamily="50" charset="-128"/>
            </a:rPr>
            <a:t>56,800</a:t>
          </a:r>
          <a:r>
            <a:rPr kumimoji="1" lang="ja-JP" altLang="en-US" sz="1300">
              <a:latin typeface="ＭＳ Ｐゴシック" panose="020B0600070205080204" pitchFamily="50" charset="-128"/>
              <a:ea typeface="ＭＳ Ｐゴシック" panose="020B0600070205080204" pitchFamily="50" charset="-128"/>
            </a:rPr>
            <a:t>円となっており、前年度よりも</a:t>
          </a:r>
          <a:r>
            <a:rPr kumimoji="1" lang="en-US" altLang="ja-JP" sz="1300">
              <a:latin typeface="ＭＳ Ｐゴシック" panose="020B0600070205080204" pitchFamily="50" charset="-128"/>
              <a:ea typeface="ＭＳ Ｐゴシック" panose="020B0600070205080204" pitchFamily="50" charset="-128"/>
            </a:rPr>
            <a:t>18,001</a:t>
          </a:r>
          <a:r>
            <a:rPr kumimoji="1" lang="ja-JP" altLang="en-US" sz="1300">
              <a:latin typeface="ＭＳ Ｐゴシック" panose="020B0600070205080204" pitchFamily="50" charset="-128"/>
              <a:ea typeface="ＭＳ Ｐゴシック" panose="020B0600070205080204" pitchFamily="50" charset="-128"/>
            </a:rPr>
            <a:t>円の増となっている。これは、体育館空調整備に伴う小学校施設維持管理費や中学校施設維持管理費の増などが要因となっている。</a:t>
          </a:r>
        </a:p>
        <a:p>
          <a:r>
            <a:rPr kumimoji="1" lang="ja-JP" altLang="en-US" sz="1300">
              <a:latin typeface="ＭＳ Ｐゴシック" panose="020B0600070205080204" pitchFamily="50" charset="-128"/>
              <a:ea typeface="ＭＳ Ｐゴシック" panose="020B0600070205080204" pitchFamily="50" charset="-128"/>
            </a:rPr>
            <a:t>今後も、「草津市健全で持続可能な財政運営および財政規律に関する条例」、「草津市財政規律ガイドライン」に基づき、事業実施による後年度の財政運営への影響を見極め、健全化判断比率の動向にも注視しながら、健全な財政運営に努め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財政調整基金残高については、「草津市財政規律ガイドライン」に定める目標値を達成している。また、収支状況を鑑みて、取り崩しを行わなかったことにより、基金残高が増加した一方で、地方交付税などの収入も増加していることから、標準財政規模に対する実質収支額や実質単年度収支の比率は減少している。</a:t>
          </a:r>
        </a:p>
        <a:p>
          <a:r>
            <a:rPr kumimoji="1" lang="ja-JP" altLang="en-US" sz="1300">
              <a:latin typeface="ＭＳ ゴシック" pitchFamily="49" charset="-128"/>
              <a:ea typeface="ＭＳ ゴシック" pitchFamily="49" charset="-128"/>
            </a:rPr>
            <a:t>　引き続き、「草津市健全で持続可能な財政運営および財政規律に関する条例」、「草津市財政規律ガイドライン」に基づき、財政調整基金については、実質赤字比率における早期健全化基準である標準財政規模の</a:t>
          </a:r>
          <a:r>
            <a:rPr kumimoji="1" lang="en-US" altLang="ja-JP" sz="1300">
              <a:latin typeface="ＭＳ ゴシック" pitchFamily="49" charset="-128"/>
              <a:ea typeface="ＭＳ ゴシック" pitchFamily="49" charset="-128"/>
            </a:rPr>
            <a:t>11.92</a:t>
          </a:r>
          <a:r>
            <a:rPr kumimoji="1" lang="ja-JP" altLang="en-US" sz="1300">
              <a:latin typeface="ＭＳ ゴシック" pitchFamily="49" charset="-128"/>
              <a:ea typeface="ＭＳ ゴシック" pitchFamily="49" charset="-128"/>
            </a:rPr>
            <a:t>％以上の保持に努めていく。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いずれの会計でも黒字を確保しており、健全な財政運営となっている。</a:t>
          </a:r>
        </a:p>
        <a:p>
          <a:r>
            <a:rPr kumimoji="1" lang="ja-JP" altLang="en-US" sz="1400">
              <a:latin typeface="ＭＳ ゴシック" pitchFamily="49" charset="-128"/>
              <a:ea typeface="ＭＳ ゴシック" pitchFamily="49" charset="-128"/>
            </a:rPr>
            <a:t>　特に、水道事業会計では、将来の老朽施設の更新に備え、過去から利益を積み立てており、安定的な経営を維持している。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zoomScale="91" workbookViewId="0">
      <selection activeCell="B1" sqref="B1:DI1"/>
    </sheetView>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64613581</v>
      </c>
      <c r="BO4" s="371"/>
      <c r="BP4" s="371"/>
      <c r="BQ4" s="371"/>
      <c r="BR4" s="371"/>
      <c r="BS4" s="371"/>
      <c r="BT4" s="371"/>
      <c r="BU4" s="372"/>
      <c r="BV4" s="370">
        <v>59471277</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1.5</v>
      </c>
      <c r="CU4" s="377"/>
      <c r="CV4" s="377"/>
      <c r="CW4" s="377"/>
      <c r="CX4" s="377"/>
      <c r="CY4" s="377"/>
      <c r="CZ4" s="377"/>
      <c r="DA4" s="378"/>
      <c r="DB4" s="376">
        <v>1.8</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64069217</v>
      </c>
      <c r="BO5" s="408"/>
      <c r="BP5" s="408"/>
      <c r="BQ5" s="408"/>
      <c r="BR5" s="408"/>
      <c r="BS5" s="408"/>
      <c r="BT5" s="408"/>
      <c r="BU5" s="409"/>
      <c r="BV5" s="407">
        <v>58836957</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90.5</v>
      </c>
      <c r="CU5" s="405"/>
      <c r="CV5" s="405"/>
      <c r="CW5" s="405"/>
      <c r="CX5" s="405"/>
      <c r="CY5" s="405"/>
      <c r="CZ5" s="405"/>
      <c r="DA5" s="406"/>
      <c r="DB5" s="404">
        <v>89.4</v>
      </c>
      <c r="DC5" s="405"/>
      <c r="DD5" s="405"/>
      <c r="DE5" s="405"/>
      <c r="DF5" s="405"/>
      <c r="DG5" s="405"/>
      <c r="DH5" s="405"/>
      <c r="DI5" s="406"/>
    </row>
    <row r="6" spans="1:119" ht="18.75" customHeight="1" x14ac:dyDescent="0.2">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544364</v>
      </c>
      <c r="BO6" s="408"/>
      <c r="BP6" s="408"/>
      <c r="BQ6" s="408"/>
      <c r="BR6" s="408"/>
      <c r="BS6" s="408"/>
      <c r="BT6" s="408"/>
      <c r="BU6" s="409"/>
      <c r="BV6" s="407">
        <v>634320</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90.8</v>
      </c>
      <c r="CU6" s="445"/>
      <c r="CV6" s="445"/>
      <c r="CW6" s="445"/>
      <c r="CX6" s="445"/>
      <c r="CY6" s="445"/>
      <c r="CZ6" s="445"/>
      <c r="DA6" s="446"/>
      <c r="DB6" s="444">
        <v>89.9</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79020</v>
      </c>
      <c r="BO7" s="408"/>
      <c r="BP7" s="408"/>
      <c r="BQ7" s="408"/>
      <c r="BR7" s="408"/>
      <c r="BS7" s="408"/>
      <c r="BT7" s="408"/>
      <c r="BU7" s="409"/>
      <c r="BV7" s="407">
        <v>81885</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31623716</v>
      </c>
      <c r="CU7" s="408"/>
      <c r="CV7" s="408"/>
      <c r="CW7" s="408"/>
      <c r="CX7" s="408"/>
      <c r="CY7" s="408"/>
      <c r="CZ7" s="408"/>
      <c r="DA7" s="409"/>
      <c r="DB7" s="407">
        <v>30372530</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465344</v>
      </c>
      <c r="BO8" s="408"/>
      <c r="BP8" s="408"/>
      <c r="BQ8" s="408"/>
      <c r="BR8" s="408"/>
      <c r="BS8" s="408"/>
      <c r="BT8" s="408"/>
      <c r="BU8" s="409"/>
      <c r="BV8" s="407">
        <v>552435</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0.91</v>
      </c>
      <c r="CU8" s="448"/>
      <c r="CV8" s="448"/>
      <c r="CW8" s="448"/>
      <c r="CX8" s="448"/>
      <c r="CY8" s="448"/>
      <c r="CZ8" s="448"/>
      <c r="DA8" s="449"/>
      <c r="DB8" s="447">
        <v>0.91</v>
      </c>
      <c r="DC8" s="448"/>
      <c r="DD8" s="448"/>
      <c r="DE8" s="448"/>
      <c r="DF8" s="448"/>
      <c r="DG8" s="448"/>
      <c r="DH8" s="448"/>
      <c r="DI8" s="449"/>
    </row>
    <row r="9" spans="1:119" ht="18.75" customHeight="1" thickBot="1" x14ac:dyDescent="0.25">
      <c r="A9" s="169"/>
      <c r="B9" s="401" t="s">
        <v>107</v>
      </c>
      <c r="C9" s="402"/>
      <c r="D9" s="402"/>
      <c r="E9" s="402"/>
      <c r="F9" s="402"/>
      <c r="G9" s="402"/>
      <c r="H9" s="402"/>
      <c r="I9" s="402"/>
      <c r="J9" s="402"/>
      <c r="K9" s="450"/>
      <c r="L9" s="451" t="s">
        <v>108</v>
      </c>
      <c r="M9" s="452"/>
      <c r="N9" s="452"/>
      <c r="O9" s="452"/>
      <c r="P9" s="452"/>
      <c r="Q9" s="453"/>
      <c r="R9" s="454">
        <v>143913</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-87091</v>
      </c>
      <c r="BO9" s="408"/>
      <c r="BP9" s="408"/>
      <c r="BQ9" s="408"/>
      <c r="BR9" s="408"/>
      <c r="BS9" s="408"/>
      <c r="BT9" s="408"/>
      <c r="BU9" s="409"/>
      <c r="BV9" s="407">
        <v>-116165</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12.2</v>
      </c>
      <c r="CU9" s="405"/>
      <c r="CV9" s="405"/>
      <c r="CW9" s="405"/>
      <c r="CX9" s="405"/>
      <c r="CY9" s="405"/>
      <c r="CZ9" s="405"/>
      <c r="DA9" s="406"/>
      <c r="DB9" s="404">
        <v>12.1</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113</v>
      </c>
      <c r="M10" s="437"/>
      <c r="N10" s="437"/>
      <c r="O10" s="437"/>
      <c r="P10" s="437"/>
      <c r="Q10" s="438"/>
      <c r="R10" s="458">
        <v>137247</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278795</v>
      </c>
      <c r="BO10" s="408"/>
      <c r="BP10" s="408"/>
      <c r="BQ10" s="408"/>
      <c r="BR10" s="408"/>
      <c r="BS10" s="408"/>
      <c r="BT10" s="408"/>
      <c r="BU10" s="409"/>
      <c r="BV10" s="407">
        <v>336146</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69"/>
      <c r="B12" s="467" t="s">
        <v>123</v>
      </c>
      <c r="C12" s="468"/>
      <c r="D12" s="468"/>
      <c r="E12" s="468"/>
      <c r="F12" s="468"/>
      <c r="G12" s="468"/>
      <c r="H12" s="468"/>
      <c r="I12" s="468"/>
      <c r="J12" s="468"/>
      <c r="K12" s="469"/>
      <c r="L12" s="476" t="s">
        <v>124</v>
      </c>
      <c r="M12" s="477"/>
      <c r="N12" s="477"/>
      <c r="O12" s="477"/>
      <c r="P12" s="477"/>
      <c r="Q12" s="478"/>
      <c r="R12" s="479">
        <v>140515</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136963</v>
      </c>
      <c r="S13" s="492"/>
      <c r="T13" s="492"/>
      <c r="U13" s="492"/>
      <c r="V13" s="493"/>
      <c r="W13" s="423" t="s">
        <v>131</v>
      </c>
      <c r="X13" s="424"/>
      <c r="Y13" s="424"/>
      <c r="Z13" s="424"/>
      <c r="AA13" s="424"/>
      <c r="AB13" s="414"/>
      <c r="AC13" s="458">
        <v>827</v>
      </c>
      <c r="AD13" s="459"/>
      <c r="AE13" s="459"/>
      <c r="AF13" s="459"/>
      <c r="AG13" s="501"/>
      <c r="AH13" s="458">
        <v>892</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191704</v>
      </c>
      <c r="BO13" s="408"/>
      <c r="BP13" s="408"/>
      <c r="BQ13" s="408"/>
      <c r="BR13" s="408"/>
      <c r="BS13" s="408"/>
      <c r="BT13" s="408"/>
      <c r="BU13" s="409"/>
      <c r="BV13" s="407">
        <v>219981</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4</v>
      </c>
      <c r="CU13" s="405"/>
      <c r="CV13" s="405"/>
      <c r="CW13" s="405"/>
      <c r="CX13" s="405"/>
      <c r="CY13" s="405"/>
      <c r="CZ13" s="405"/>
      <c r="DA13" s="406"/>
      <c r="DB13" s="404">
        <v>4.7</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139939</v>
      </c>
      <c r="S14" s="492"/>
      <c r="T14" s="492"/>
      <c r="U14" s="492"/>
      <c r="V14" s="493"/>
      <c r="W14" s="397"/>
      <c r="X14" s="398"/>
      <c r="Y14" s="398"/>
      <c r="Z14" s="398"/>
      <c r="AA14" s="398"/>
      <c r="AB14" s="387"/>
      <c r="AC14" s="494">
        <v>1.4</v>
      </c>
      <c r="AD14" s="495"/>
      <c r="AE14" s="495"/>
      <c r="AF14" s="495"/>
      <c r="AG14" s="496"/>
      <c r="AH14" s="494">
        <v>1.5</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136436</v>
      </c>
      <c r="S15" s="492"/>
      <c r="T15" s="492"/>
      <c r="U15" s="492"/>
      <c r="V15" s="493"/>
      <c r="W15" s="423" t="s">
        <v>137</v>
      </c>
      <c r="X15" s="424"/>
      <c r="Y15" s="424"/>
      <c r="Z15" s="424"/>
      <c r="AA15" s="424"/>
      <c r="AB15" s="414"/>
      <c r="AC15" s="458">
        <v>18183</v>
      </c>
      <c r="AD15" s="459"/>
      <c r="AE15" s="459"/>
      <c r="AF15" s="459"/>
      <c r="AG15" s="501"/>
      <c r="AH15" s="458">
        <v>19498</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22560743</v>
      </c>
      <c r="BO15" s="371"/>
      <c r="BP15" s="371"/>
      <c r="BQ15" s="371"/>
      <c r="BR15" s="371"/>
      <c r="BS15" s="371"/>
      <c r="BT15" s="371"/>
      <c r="BU15" s="372"/>
      <c r="BV15" s="370">
        <v>21940643</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30.4</v>
      </c>
      <c r="AD16" s="495"/>
      <c r="AE16" s="495"/>
      <c r="AF16" s="495"/>
      <c r="AG16" s="496"/>
      <c r="AH16" s="494">
        <v>31.9</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25087839</v>
      </c>
      <c r="BO16" s="408"/>
      <c r="BP16" s="408"/>
      <c r="BQ16" s="408"/>
      <c r="BR16" s="408"/>
      <c r="BS16" s="408"/>
      <c r="BT16" s="408"/>
      <c r="BU16" s="409"/>
      <c r="BV16" s="407">
        <v>23924288</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143</v>
      </c>
      <c r="N17" s="519"/>
      <c r="O17" s="519"/>
      <c r="P17" s="519"/>
      <c r="Q17" s="520"/>
      <c r="R17" s="513" t="s">
        <v>141</v>
      </c>
      <c r="S17" s="514"/>
      <c r="T17" s="514"/>
      <c r="U17" s="514"/>
      <c r="V17" s="515"/>
      <c r="W17" s="423" t="s">
        <v>144</v>
      </c>
      <c r="X17" s="424"/>
      <c r="Y17" s="424"/>
      <c r="Z17" s="424"/>
      <c r="AA17" s="424"/>
      <c r="AB17" s="414"/>
      <c r="AC17" s="458">
        <v>40789</v>
      </c>
      <c r="AD17" s="459"/>
      <c r="AE17" s="459"/>
      <c r="AF17" s="459"/>
      <c r="AG17" s="501"/>
      <c r="AH17" s="458">
        <v>40782</v>
      </c>
      <c r="AI17" s="459"/>
      <c r="AJ17" s="459"/>
      <c r="AK17" s="459"/>
      <c r="AL17" s="460"/>
      <c r="AM17" s="436"/>
      <c r="AN17" s="437"/>
      <c r="AO17" s="437"/>
      <c r="AP17" s="437"/>
      <c r="AQ17" s="437"/>
      <c r="AR17" s="437"/>
      <c r="AS17" s="437"/>
      <c r="AT17" s="438"/>
      <c r="AU17" s="439"/>
      <c r="AV17" s="440"/>
      <c r="AW17" s="440"/>
      <c r="AX17" s="440"/>
      <c r="AY17" s="441" t="s">
        <v>145</v>
      </c>
      <c r="AZ17" s="442"/>
      <c r="BA17" s="442"/>
      <c r="BB17" s="442"/>
      <c r="BC17" s="442"/>
      <c r="BD17" s="442"/>
      <c r="BE17" s="442"/>
      <c r="BF17" s="442"/>
      <c r="BG17" s="442"/>
      <c r="BH17" s="442"/>
      <c r="BI17" s="442"/>
      <c r="BJ17" s="442"/>
      <c r="BK17" s="442"/>
      <c r="BL17" s="442"/>
      <c r="BM17" s="443"/>
      <c r="BN17" s="407">
        <v>29000165</v>
      </c>
      <c r="BO17" s="408"/>
      <c r="BP17" s="408"/>
      <c r="BQ17" s="408"/>
      <c r="BR17" s="408"/>
      <c r="BS17" s="408"/>
      <c r="BT17" s="408"/>
      <c r="BU17" s="409"/>
      <c r="BV17" s="407">
        <v>28172154</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29" t="s">
        <v>146</v>
      </c>
      <c r="C18" s="450"/>
      <c r="D18" s="450"/>
      <c r="E18" s="530"/>
      <c r="F18" s="530"/>
      <c r="G18" s="530"/>
      <c r="H18" s="530"/>
      <c r="I18" s="530"/>
      <c r="J18" s="530"/>
      <c r="K18" s="530"/>
      <c r="L18" s="531">
        <v>67.819999999999993</v>
      </c>
      <c r="M18" s="531"/>
      <c r="N18" s="531"/>
      <c r="O18" s="531"/>
      <c r="P18" s="531"/>
      <c r="Q18" s="531"/>
      <c r="R18" s="532"/>
      <c r="S18" s="532"/>
      <c r="T18" s="532"/>
      <c r="U18" s="532"/>
      <c r="V18" s="533"/>
      <c r="W18" s="425"/>
      <c r="X18" s="426"/>
      <c r="Y18" s="426"/>
      <c r="Z18" s="426"/>
      <c r="AA18" s="426"/>
      <c r="AB18" s="417"/>
      <c r="AC18" s="534">
        <v>68.2</v>
      </c>
      <c r="AD18" s="535"/>
      <c r="AE18" s="535"/>
      <c r="AF18" s="535"/>
      <c r="AG18" s="536"/>
      <c r="AH18" s="534">
        <v>66.7</v>
      </c>
      <c r="AI18" s="535"/>
      <c r="AJ18" s="535"/>
      <c r="AK18" s="535"/>
      <c r="AL18" s="537"/>
      <c r="AM18" s="436"/>
      <c r="AN18" s="437"/>
      <c r="AO18" s="437"/>
      <c r="AP18" s="437"/>
      <c r="AQ18" s="437"/>
      <c r="AR18" s="437"/>
      <c r="AS18" s="437"/>
      <c r="AT18" s="438"/>
      <c r="AU18" s="439"/>
      <c r="AV18" s="440"/>
      <c r="AW18" s="440"/>
      <c r="AX18" s="440"/>
      <c r="AY18" s="441" t="s">
        <v>147</v>
      </c>
      <c r="AZ18" s="442"/>
      <c r="BA18" s="442"/>
      <c r="BB18" s="442"/>
      <c r="BC18" s="442"/>
      <c r="BD18" s="442"/>
      <c r="BE18" s="442"/>
      <c r="BF18" s="442"/>
      <c r="BG18" s="442"/>
      <c r="BH18" s="442"/>
      <c r="BI18" s="442"/>
      <c r="BJ18" s="442"/>
      <c r="BK18" s="442"/>
      <c r="BL18" s="442"/>
      <c r="BM18" s="443"/>
      <c r="BN18" s="407">
        <v>29322607</v>
      </c>
      <c r="BO18" s="408"/>
      <c r="BP18" s="408"/>
      <c r="BQ18" s="408"/>
      <c r="BR18" s="408"/>
      <c r="BS18" s="408"/>
      <c r="BT18" s="408"/>
      <c r="BU18" s="409"/>
      <c r="BV18" s="407">
        <v>27672367</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29" t="s">
        <v>148</v>
      </c>
      <c r="C19" s="450"/>
      <c r="D19" s="450"/>
      <c r="E19" s="530"/>
      <c r="F19" s="530"/>
      <c r="G19" s="530"/>
      <c r="H19" s="530"/>
      <c r="I19" s="530"/>
      <c r="J19" s="530"/>
      <c r="K19" s="530"/>
      <c r="L19" s="538">
        <v>2122</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149</v>
      </c>
      <c r="AZ19" s="442"/>
      <c r="BA19" s="442"/>
      <c r="BB19" s="442"/>
      <c r="BC19" s="442"/>
      <c r="BD19" s="442"/>
      <c r="BE19" s="442"/>
      <c r="BF19" s="442"/>
      <c r="BG19" s="442"/>
      <c r="BH19" s="442"/>
      <c r="BI19" s="442"/>
      <c r="BJ19" s="442"/>
      <c r="BK19" s="442"/>
      <c r="BL19" s="442"/>
      <c r="BM19" s="443"/>
      <c r="BN19" s="407">
        <v>35699200</v>
      </c>
      <c r="BO19" s="408"/>
      <c r="BP19" s="408"/>
      <c r="BQ19" s="408"/>
      <c r="BR19" s="408"/>
      <c r="BS19" s="408"/>
      <c r="BT19" s="408"/>
      <c r="BU19" s="409"/>
      <c r="BV19" s="407">
        <v>36251234</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29" t="s">
        <v>150</v>
      </c>
      <c r="C20" s="450"/>
      <c r="D20" s="450"/>
      <c r="E20" s="530"/>
      <c r="F20" s="530"/>
      <c r="G20" s="530"/>
      <c r="H20" s="530"/>
      <c r="I20" s="530"/>
      <c r="J20" s="530"/>
      <c r="K20" s="530"/>
      <c r="L20" s="538">
        <v>66944</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47" t="s">
        <v>151</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152</v>
      </c>
      <c r="C22" s="551"/>
      <c r="D22" s="552"/>
      <c r="E22" s="419" t="s">
        <v>1</v>
      </c>
      <c r="F22" s="424"/>
      <c r="G22" s="424"/>
      <c r="H22" s="424"/>
      <c r="I22" s="424"/>
      <c r="J22" s="424"/>
      <c r="K22" s="414"/>
      <c r="L22" s="419" t="s">
        <v>153</v>
      </c>
      <c r="M22" s="424"/>
      <c r="N22" s="424"/>
      <c r="O22" s="424"/>
      <c r="P22" s="414"/>
      <c r="Q22" s="582" t="s">
        <v>154</v>
      </c>
      <c r="R22" s="583"/>
      <c r="S22" s="583"/>
      <c r="T22" s="583"/>
      <c r="U22" s="583"/>
      <c r="V22" s="584"/>
      <c r="W22" s="550" t="s">
        <v>155</v>
      </c>
      <c r="X22" s="551"/>
      <c r="Y22" s="552"/>
      <c r="Z22" s="419" t="s">
        <v>1</v>
      </c>
      <c r="AA22" s="424"/>
      <c r="AB22" s="424"/>
      <c r="AC22" s="424"/>
      <c r="AD22" s="424"/>
      <c r="AE22" s="424"/>
      <c r="AF22" s="424"/>
      <c r="AG22" s="414"/>
      <c r="AH22" s="588" t="s">
        <v>156</v>
      </c>
      <c r="AI22" s="424"/>
      <c r="AJ22" s="424"/>
      <c r="AK22" s="424"/>
      <c r="AL22" s="414"/>
      <c r="AM22" s="588" t="s">
        <v>157</v>
      </c>
      <c r="AN22" s="589"/>
      <c r="AO22" s="589"/>
      <c r="AP22" s="589"/>
      <c r="AQ22" s="589"/>
      <c r="AR22" s="590"/>
      <c r="AS22" s="582" t="s">
        <v>154</v>
      </c>
      <c r="AT22" s="583"/>
      <c r="AU22" s="583"/>
      <c r="AV22" s="583"/>
      <c r="AW22" s="583"/>
      <c r="AX22" s="594"/>
      <c r="AY22" s="367" t="s">
        <v>158</v>
      </c>
      <c r="AZ22" s="368"/>
      <c r="BA22" s="368"/>
      <c r="BB22" s="368"/>
      <c r="BC22" s="368"/>
      <c r="BD22" s="368"/>
      <c r="BE22" s="368"/>
      <c r="BF22" s="368"/>
      <c r="BG22" s="368"/>
      <c r="BH22" s="368"/>
      <c r="BI22" s="368"/>
      <c r="BJ22" s="368"/>
      <c r="BK22" s="368"/>
      <c r="BL22" s="368"/>
      <c r="BM22" s="369"/>
      <c r="BN22" s="370">
        <v>43073620</v>
      </c>
      <c r="BO22" s="371"/>
      <c r="BP22" s="371"/>
      <c r="BQ22" s="371"/>
      <c r="BR22" s="371"/>
      <c r="BS22" s="371"/>
      <c r="BT22" s="371"/>
      <c r="BU22" s="372"/>
      <c r="BV22" s="370">
        <v>40630010</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159</v>
      </c>
      <c r="AZ23" s="442"/>
      <c r="BA23" s="442"/>
      <c r="BB23" s="442"/>
      <c r="BC23" s="442"/>
      <c r="BD23" s="442"/>
      <c r="BE23" s="442"/>
      <c r="BF23" s="442"/>
      <c r="BG23" s="442"/>
      <c r="BH23" s="442"/>
      <c r="BI23" s="442"/>
      <c r="BJ23" s="442"/>
      <c r="BK23" s="442"/>
      <c r="BL23" s="442"/>
      <c r="BM23" s="443"/>
      <c r="BN23" s="407">
        <v>23228102</v>
      </c>
      <c r="BO23" s="408"/>
      <c r="BP23" s="408"/>
      <c r="BQ23" s="408"/>
      <c r="BR23" s="408"/>
      <c r="BS23" s="408"/>
      <c r="BT23" s="408"/>
      <c r="BU23" s="409"/>
      <c r="BV23" s="407">
        <v>24648209</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160</v>
      </c>
      <c r="F24" s="437"/>
      <c r="G24" s="437"/>
      <c r="H24" s="437"/>
      <c r="I24" s="437"/>
      <c r="J24" s="437"/>
      <c r="K24" s="438"/>
      <c r="L24" s="458">
        <v>1</v>
      </c>
      <c r="M24" s="459"/>
      <c r="N24" s="459"/>
      <c r="O24" s="459"/>
      <c r="P24" s="501"/>
      <c r="Q24" s="458">
        <v>9260</v>
      </c>
      <c r="R24" s="459"/>
      <c r="S24" s="459"/>
      <c r="T24" s="459"/>
      <c r="U24" s="459"/>
      <c r="V24" s="501"/>
      <c r="W24" s="553"/>
      <c r="X24" s="554"/>
      <c r="Y24" s="555"/>
      <c r="Z24" s="457" t="s">
        <v>161</v>
      </c>
      <c r="AA24" s="437"/>
      <c r="AB24" s="437"/>
      <c r="AC24" s="437"/>
      <c r="AD24" s="437"/>
      <c r="AE24" s="437"/>
      <c r="AF24" s="437"/>
      <c r="AG24" s="438"/>
      <c r="AH24" s="458">
        <v>678</v>
      </c>
      <c r="AI24" s="459"/>
      <c r="AJ24" s="459"/>
      <c r="AK24" s="459"/>
      <c r="AL24" s="501"/>
      <c r="AM24" s="458">
        <v>2047560</v>
      </c>
      <c r="AN24" s="459"/>
      <c r="AO24" s="459"/>
      <c r="AP24" s="459"/>
      <c r="AQ24" s="459"/>
      <c r="AR24" s="501"/>
      <c r="AS24" s="458">
        <v>3020</v>
      </c>
      <c r="AT24" s="459"/>
      <c r="AU24" s="459"/>
      <c r="AV24" s="459"/>
      <c r="AW24" s="459"/>
      <c r="AX24" s="460"/>
      <c r="AY24" s="523" t="s">
        <v>162</v>
      </c>
      <c r="AZ24" s="524"/>
      <c r="BA24" s="524"/>
      <c r="BB24" s="524"/>
      <c r="BC24" s="524"/>
      <c r="BD24" s="524"/>
      <c r="BE24" s="524"/>
      <c r="BF24" s="524"/>
      <c r="BG24" s="524"/>
      <c r="BH24" s="524"/>
      <c r="BI24" s="524"/>
      <c r="BJ24" s="524"/>
      <c r="BK24" s="524"/>
      <c r="BL24" s="524"/>
      <c r="BM24" s="525"/>
      <c r="BN24" s="407">
        <v>31441215</v>
      </c>
      <c r="BO24" s="408"/>
      <c r="BP24" s="408"/>
      <c r="BQ24" s="408"/>
      <c r="BR24" s="408"/>
      <c r="BS24" s="408"/>
      <c r="BT24" s="408"/>
      <c r="BU24" s="409"/>
      <c r="BV24" s="407">
        <v>27637982</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163</v>
      </c>
      <c r="F25" s="437"/>
      <c r="G25" s="437"/>
      <c r="H25" s="437"/>
      <c r="I25" s="437"/>
      <c r="J25" s="437"/>
      <c r="K25" s="438"/>
      <c r="L25" s="458">
        <v>2</v>
      </c>
      <c r="M25" s="459"/>
      <c r="N25" s="459"/>
      <c r="O25" s="459"/>
      <c r="P25" s="501"/>
      <c r="Q25" s="458">
        <v>7790</v>
      </c>
      <c r="R25" s="459"/>
      <c r="S25" s="459"/>
      <c r="T25" s="459"/>
      <c r="U25" s="459"/>
      <c r="V25" s="501"/>
      <c r="W25" s="553"/>
      <c r="X25" s="554"/>
      <c r="Y25" s="555"/>
      <c r="Z25" s="457" t="s">
        <v>164</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165</v>
      </c>
      <c r="AZ25" s="368"/>
      <c r="BA25" s="368"/>
      <c r="BB25" s="368"/>
      <c r="BC25" s="368"/>
      <c r="BD25" s="368"/>
      <c r="BE25" s="368"/>
      <c r="BF25" s="368"/>
      <c r="BG25" s="368"/>
      <c r="BH25" s="368"/>
      <c r="BI25" s="368"/>
      <c r="BJ25" s="368"/>
      <c r="BK25" s="368"/>
      <c r="BL25" s="368"/>
      <c r="BM25" s="369"/>
      <c r="BN25" s="370">
        <v>27280458</v>
      </c>
      <c r="BO25" s="371"/>
      <c r="BP25" s="371"/>
      <c r="BQ25" s="371"/>
      <c r="BR25" s="371"/>
      <c r="BS25" s="371"/>
      <c r="BT25" s="371"/>
      <c r="BU25" s="372"/>
      <c r="BV25" s="370">
        <v>25519909</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166</v>
      </c>
      <c r="F26" s="437"/>
      <c r="G26" s="437"/>
      <c r="H26" s="437"/>
      <c r="I26" s="437"/>
      <c r="J26" s="437"/>
      <c r="K26" s="438"/>
      <c r="L26" s="458">
        <v>1</v>
      </c>
      <c r="M26" s="459"/>
      <c r="N26" s="459"/>
      <c r="O26" s="459"/>
      <c r="P26" s="501"/>
      <c r="Q26" s="458">
        <v>7200</v>
      </c>
      <c r="R26" s="459"/>
      <c r="S26" s="459"/>
      <c r="T26" s="459"/>
      <c r="U26" s="459"/>
      <c r="V26" s="501"/>
      <c r="W26" s="553"/>
      <c r="X26" s="554"/>
      <c r="Y26" s="555"/>
      <c r="Z26" s="457" t="s">
        <v>167</v>
      </c>
      <c r="AA26" s="559"/>
      <c r="AB26" s="559"/>
      <c r="AC26" s="559"/>
      <c r="AD26" s="559"/>
      <c r="AE26" s="559"/>
      <c r="AF26" s="559"/>
      <c r="AG26" s="560"/>
      <c r="AH26" s="458">
        <v>5</v>
      </c>
      <c r="AI26" s="459"/>
      <c r="AJ26" s="459"/>
      <c r="AK26" s="459"/>
      <c r="AL26" s="501"/>
      <c r="AM26" s="458">
        <v>13360</v>
      </c>
      <c r="AN26" s="459"/>
      <c r="AO26" s="459"/>
      <c r="AP26" s="459"/>
      <c r="AQ26" s="459"/>
      <c r="AR26" s="501"/>
      <c r="AS26" s="458">
        <v>2672</v>
      </c>
      <c r="AT26" s="459"/>
      <c r="AU26" s="459"/>
      <c r="AV26" s="459"/>
      <c r="AW26" s="459"/>
      <c r="AX26" s="460"/>
      <c r="AY26" s="410" t="s">
        <v>168</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169</v>
      </c>
      <c r="F27" s="437"/>
      <c r="G27" s="437"/>
      <c r="H27" s="437"/>
      <c r="I27" s="437"/>
      <c r="J27" s="437"/>
      <c r="K27" s="438"/>
      <c r="L27" s="458">
        <v>1</v>
      </c>
      <c r="M27" s="459"/>
      <c r="N27" s="459"/>
      <c r="O27" s="459"/>
      <c r="P27" s="501"/>
      <c r="Q27" s="458">
        <v>5580</v>
      </c>
      <c r="R27" s="459"/>
      <c r="S27" s="459"/>
      <c r="T27" s="459"/>
      <c r="U27" s="459"/>
      <c r="V27" s="501"/>
      <c r="W27" s="553"/>
      <c r="X27" s="554"/>
      <c r="Y27" s="555"/>
      <c r="Z27" s="457" t="s">
        <v>170</v>
      </c>
      <c r="AA27" s="437"/>
      <c r="AB27" s="437"/>
      <c r="AC27" s="437"/>
      <c r="AD27" s="437"/>
      <c r="AE27" s="437"/>
      <c r="AF27" s="437"/>
      <c r="AG27" s="438"/>
      <c r="AH27" s="458">
        <v>99</v>
      </c>
      <c r="AI27" s="459"/>
      <c r="AJ27" s="459"/>
      <c r="AK27" s="459"/>
      <c r="AL27" s="501"/>
      <c r="AM27" s="458">
        <v>315513</v>
      </c>
      <c r="AN27" s="459"/>
      <c r="AO27" s="459"/>
      <c r="AP27" s="459"/>
      <c r="AQ27" s="459"/>
      <c r="AR27" s="501"/>
      <c r="AS27" s="458">
        <v>3187</v>
      </c>
      <c r="AT27" s="459"/>
      <c r="AU27" s="459"/>
      <c r="AV27" s="459"/>
      <c r="AW27" s="459"/>
      <c r="AX27" s="460"/>
      <c r="AY27" s="502" t="s">
        <v>171</v>
      </c>
      <c r="AZ27" s="503"/>
      <c r="BA27" s="503"/>
      <c r="BB27" s="503"/>
      <c r="BC27" s="503"/>
      <c r="BD27" s="503"/>
      <c r="BE27" s="503"/>
      <c r="BF27" s="503"/>
      <c r="BG27" s="503"/>
      <c r="BH27" s="503"/>
      <c r="BI27" s="503"/>
      <c r="BJ27" s="503"/>
      <c r="BK27" s="503"/>
      <c r="BL27" s="503"/>
      <c r="BM27" s="504"/>
      <c r="BN27" s="526">
        <v>964054</v>
      </c>
      <c r="BO27" s="527"/>
      <c r="BP27" s="527"/>
      <c r="BQ27" s="527"/>
      <c r="BR27" s="527"/>
      <c r="BS27" s="527"/>
      <c r="BT27" s="527"/>
      <c r="BU27" s="528"/>
      <c r="BV27" s="526">
        <v>963404</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172</v>
      </c>
      <c r="F28" s="437"/>
      <c r="G28" s="437"/>
      <c r="H28" s="437"/>
      <c r="I28" s="437"/>
      <c r="J28" s="437"/>
      <c r="K28" s="438"/>
      <c r="L28" s="458">
        <v>1</v>
      </c>
      <c r="M28" s="459"/>
      <c r="N28" s="459"/>
      <c r="O28" s="459"/>
      <c r="P28" s="501"/>
      <c r="Q28" s="458">
        <v>4920</v>
      </c>
      <c r="R28" s="459"/>
      <c r="S28" s="459"/>
      <c r="T28" s="459"/>
      <c r="U28" s="459"/>
      <c r="V28" s="501"/>
      <c r="W28" s="553"/>
      <c r="X28" s="554"/>
      <c r="Y28" s="555"/>
      <c r="Z28" s="457" t="s">
        <v>173</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174</v>
      </c>
      <c r="AZ28" s="562"/>
      <c r="BA28" s="562"/>
      <c r="BB28" s="563"/>
      <c r="BC28" s="367" t="s">
        <v>46</v>
      </c>
      <c r="BD28" s="368"/>
      <c r="BE28" s="368"/>
      <c r="BF28" s="368"/>
      <c r="BG28" s="368"/>
      <c r="BH28" s="368"/>
      <c r="BI28" s="368"/>
      <c r="BJ28" s="368"/>
      <c r="BK28" s="368"/>
      <c r="BL28" s="368"/>
      <c r="BM28" s="369"/>
      <c r="BN28" s="370">
        <v>7016955</v>
      </c>
      <c r="BO28" s="371"/>
      <c r="BP28" s="371"/>
      <c r="BQ28" s="371"/>
      <c r="BR28" s="371"/>
      <c r="BS28" s="371"/>
      <c r="BT28" s="371"/>
      <c r="BU28" s="372"/>
      <c r="BV28" s="370">
        <v>6738049</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175</v>
      </c>
      <c r="F29" s="437"/>
      <c r="G29" s="437"/>
      <c r="H29" s="437"/>
      <c r="I29" s="437"/>
      <c r="J29" s="437"/>
      <c r="K29" s="438"/>
      <c r="L29" s="458">
        <v>22</v>
      </c>
      <c r="M29" s="459"/>
      <c r="N29" s="459"/>
      <c r="O29" s="459"/>
      <c r="P29" s="501"/>
      <c r="Q29" s="458">
        <v>4430</v>
      </c>
      <c r="R29" s="459"/>
      <c r="S29" s="459"/>
      <c r="T29" s="459"/>
      <c r="U29" s="459"/>
      <c r="V29" s="501"/>
      <c r="W29" s="556"/>
      <c r="X29" s="557"/>
      <c r="Y29" s="558"/>
      <c r="Z29" s="457" t="s">
        <v>176</v>
      </c>
      <c r="AA29" s="437"/>
      <c r="AB29" s="437"/>
      <c r="AC29" s="437"/>
      <c r="AD29" s="437"/>
      <c r="AE29" s="437"/>
      <c r="AF29" s="437"/>
      <c r="AG29" s="438"/>
      <c r="AH29" s="458">
        <v>777</v>
      </c>
      <c r="AI29" s="459"/>
      <c r="AJ29" s="459"/>
      <c r="AK29" s="459"/>
      <c r="AL29" s="501"/>
      <c r="AM29" s="458">
        <v>2363073</v>
      </c>
      <c r="AN29" s="459"/>
      <c r="AO29" s="459"/>
      <c r="AP29" s="459"/>
      <c r="AQ29" s="459"/>
      <c r="AR29" s="501"/>
      <c r="AS29" s="458">
        <v>3041</v>
      </c>
      <c r="AT29" s="459"/>
      <c r="AU29" s="459"/>
      <c r="AV29" s="459"/>
      <c r="AW29" s="459"/>
      <c r="AX29" s="460"/>
      <c r="AY29" s="564"/>
      <c r="AZ29" s="565"/>
      <c r="BA29" s="565"/>
      <c r="BB29" s="566"/>
      <c r="BC29" s="441" t="s">
        <v>177</v>
      </c>
      <c r="BD29" s="442"/>
      <c r="BE29" s="442"/>
      <c r="BF29" s="442"/>
      <c r="BG29" s="442"/>
      <c r="BH29" s="442"/>
      <c r="BI29" s="442"/>
      <c r="BJ29" s="442"/>
      <c r="BK29" s="442"/>
      <c r="BL29" s="442"/>
      <c r="BM29" s="443"/>
      <c r="BN29" s="407">
        <v>4984627</v>
      </c>
      <c r="BO29" s="408"/>
      <c r="BP29" s="408"/>
      <c r="BQ29" s="408"/>
      <c r="BR29" s="408"/>
      <c r="BS29" s="408"/>
      <c r="BT29" s="408"/>
      <c r="BU29" s="409"/>
      <c r="BV29" s="407">
        <v>4982634</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178</v>
      </c>
      <c r="X30" s="575"/>
      <c r="Y30" s="575"/>
      <c r="Z30" s="575"/>
      <c r="AA30" s="575"/>
      <c r="AB30" s="575"/>
      <c r="AC30" s="575"/>
      <c r="AD30" s="575"/>
      <c r="AE30" s="575"/>
      <c r="AF30" s="575"/>
      <c r="AG30" s="576"/>
      <c r="AH30" s="534">
        <v>100.2</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8107646</v>
      </c>
      <c r="BO30" s="527"/>
      <c r="BP30" s="527"/>
      <c r="BQ30" s="527"/>
      <c r="BR30" s="527"/>
      <c r="BS30" s="527"/>
      <c r="BT30" s="527"/>
      <c r="BU30" s="528"/>
      <c r="BV30" s="526">
        <v>7899258</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179</v>
      </c>
      <c r="D32" s="570"/>
      <c r="E32" s="570"/>
      <c r="F32" s="570"/>
      <c r="G32" s="570"/>
      <c r="H32" s="570"/>
      <c r="I32" s="570"/>
      <c r="J32" s="570"/>
      <c r="K32" s="570"/>
      <c r="L32" s="570"/>
      <c r="M32" s="570"/>
      <c r="N32" s="570"/>
      <c r="O32" s="570"/>
      <c r="P32" s="570"/>
      <c r="Q32" s="570"/>
      <c r="R32" s="570"/>
      <c r="S32" s="570"/>
      <c r="U32" s="411" t="s">
        <v>180</v>
      </c>
      <c r="V32" s="411"/>
      <c r="W32" s="411"/>
      <c r="X32" s="411"/>
      <c r="Y32" s="411"/>
      <c r="Z32" s="411"/>
      <c r="AA32" s="411"/>
      <c r="AB32" s="411"/>
      <c r="AC32" s="411"/>
      <c r="AD32" s="411"/>
      <c r="AE32" s="411"/>
      <c r="AF32" s="411"/>
      <c r="AG32" s="411"/>
      <c r="AH32" s="411"/>
      <c r="AI32" s="411"/>
      <c r="AJ32" s="411"/>
      <c r="AK32" s="411"/>
      <c r="AM32" s="411" t="s">
        <v>181</v>
      </c>
      <c r="AN32" s="411"/>
      <c r="AO32" s="411"/>
      <c r="AP32" s="411"/>
      <c r="AQ32" s="411"/>
      <c r="AR32" s="411"/>
      <c r="AS32" s="411"/>
      <c r="AT32" s="411"/>
      <c r="AU32" s="411"/>
      <c r="AV32" s="411"/>
      <c r="AW32" s="411"/>
      <c r="AX32" s="411"/>
      <c r="AY32" s="411"/>
      <c r="AZ32" s="411"/>
      <c r="BA32" s="411"/>
      <c r="BB32" s="411"/>
      <c r="BC32" s="411"/>
      <c r="BE32" s="411" t="s">
        <v>182</v>
      </c>
      <c r="BF32" s="411"/>
      <c r="BG32" s="411"/>
      <c r="BH32" s="411"/>
      <c r="BI32" s="411"/>
      <c r="BJ32" s="411"/>
      <c r="BK32" s="411"/>
      <c r="BL32" s="411"/>
      <c r="BM32" s="411"/>
      <c r="BN32" s="411"/>
      <c r="BO32" s="411"/>
      <c r="BP32" s="411"/>
      <c r="BQ32" s="411"/>
      <c r="BR32" s="411"/>
      <c r="BS32" s="411"/>
      <c r="BT32" s="411"/>
      <c r="BU32" s="411"/>
      <c r="BW32" s="411" t="s">
        <v>183</v>
      </c>
      <c r="BX32" s="411"/>
      <c r="BY32" s="411"/>
      <c r="BZ32" s="411"/>
      <c r="CA32" s="411"/>
      <c r="CB32" s="411"/>
      <c r="CC32" s="411"/>
      <c r="CD32" s="411"/>
      <c r="CE32" s="411"/>
      <c r="CF32" s="411"/>
      <c r="CG32" s="411"/>
      <c r="CH32" s="411"/>
      <c r="CI32" s="411"/>
      <c r="CJ32" s="411"/>
      <c r="CK32" s="411"/>
      <c r="CL32" s="411"/>
      <c r="CM32" s="411"/>
      <c r="CO32" s="411" t="s">
        <v>184</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185</v>
      </c>
      <c r="D33" s="431"/>
      <c r="E33" s="396" t="s">
        <v>186</v>
      </c>
      <c r="F33" s="396"/>
      <c r="G33" s="396"/>
      <c r="H33" s="396"/>
      <c r="I33" s="396"/>
      <c r="J33" s="396"/>
      <c r="K33" s="396"/>
      <c r="L33" s="396"/>
      <c r="M33" s="396"/>
      <c r="N33" s="396"/>
      <c r="O33" s="396"/>
      <c r="P33" s="396"/>
      <c r="Q33" s="396"/>
      <c r="R33" s="396"/>
      <c r="S33" s="396"/>
      <c r="T33" s="194"/>
      <c r="U33" s="431" t="s">
        <v>185</v>
      </c>
      <c r="V33" s="431"/>
      <c r="W33" s="396" t="s">
        <v>186</v>
      </c>
      <c r="X33" s="396"/>
      <c r="Y33" s="396"/>
      <c r="Z33" s="396"/>
      <c r="AA33" s="396"/>
      <c r="AB33" s="396"/>
      <c r="AC33" s="396"/>
      <c r="AD33" s="396"/>
      <c r="AE33" s="396"/>
      <c r="AF33" s="396"/>
      <c r="AG33" s="396"/>
      <c r="AH33" s="396"/>
      <c r="AI33" s="396"/>
      <c r="AJ33" s="396"/>
      <c r="AK33" s="396"/>
      <c r="AL33" s="194"/>
      <c r="AM33" s="431" t="s">
        <v>185</v>
      </c>
      <c r="AN33" s="431"/>
      <c r="AO33" s="396" t="s">
        <v>186</v>
      </c>
      <c r="AP33" s="396"/>
      <c r="AQ33" s="396"/>
      <c r="AR33" s="396"/>
      <c r="AS33" s="396"/>
      <c r="AT33" s="396"/>
      <c r="AU33" s="396"/>
      <c r="AV33" s="396"/>
      <c r="AW33" s="396"/>
      <c r="AX33" s="396"/>
      <c r="AY33" s="396"/>
      <c r="AZ33" s="396"/>
      <c r="BA33" s="396"/>
      <c r="BB33" s="396"/>
      <c r="BC33" s="396"/>
      <c r="BD33" s="195"/>
      <c r="BE33" s="396" t="s">
        <v>187</v>
      </c>
      <c r="BF33" s="396"/>
      <c r="BG33" s="396" t="s">
        <v>188</v>
      </c>
      <c r="BH33" s="396"/>
      <c r="BI33" s="396"/>
      <c r="BJ33" s="396"/>
      <c r="BK33" s="396"/>
      <c r="BL33" s="396"/>
      <c r="BM33" s="396"/>
      <c r="BN33" s="396"/>
      <c r="BO33" s="396"/>
      <c r="BP33" s="396"/>
      <c r="BQ33" s="396"/>
      <c r="BR33" s="396"/>
      <c r="BS33" s="396"/>
      <c r="BT33" s="396"/>
      <c r="BU33" s="396"/>
      <c r="BV33" s="195"/>
      <c r="BW33" s="431" t="s">
        <v>187</v>
      </c>
      <c r="BX33" s="431"/>
      <c r="BY33" s="396" t="s">
        <v>189</v>
      </c>
      <c r="BZ33" s="396"/>
      <c r="CA33" s="396"/>
      <c r="CB33" s="396"/>
      <c r="CC33" s="396"/>
      <c r="CD33" s="396"/>
      <c r="CE33" s="396"/>
      <c r="CF33" s="396"/>
      <c r="CG33" s="396"/>
      <c r="CH33" s="396"/>
      <c r="CI33" s="396"/>
      <c r="CJ33" s="396"/>
      <c r="CK33" s="396"/>
      <c r="CL33" s="396"/>
      <c r="CM33" s="396"/>
      <c r="CN33" s="194"/>
      <c r="CO33" s="431" t="s">
        <v>185</v>
      </c>
      <c r="CP33" s="431"/>
      <c r="CQ33" s="396" t="s">
        <v>190</v>
      </c>
      <c r="CR33" s="396"/>
      <c r="CS33" s="396"/>
      <c r="CT33" s="396"/>
      <c r="CU33" s="396"/>
      <c r="CV33" s="396"/>
      <c r="CW33" s="396"/>
      <c r="CX33" s="396"/>
      <c r="CY33" s="396"/>
      <c r="CZ33" s="396"/>
      <c r="DA33" s="396"/>
      <c r="DB33" s="396"/>
      <c r="DC33" s="396"/>
      <c r="DD33" s="396"/>
      <c r="DE33" s="396"/>
      <c r="DF33" s="194"/>
      <c r="DG33" s="596" t="s">
        <v>191</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3</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69"/>
      <c r="AM34" s="597">
        <f>IF(AO34="","",MAX(C34:D43,U34:V43)+1)</f>
        <v>6</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8</v>
      </c>
      <c r="BX34" s="597"/>
      <c r="BY34" s="598" t="str">
        <f>IF('各会計、関係団体の財政状況及び健全化判断比率'!B68="","",'各会計、関係団体の財政状況及び健全化判断比率'!B68)</f>
        <v>湖南広域行政組合</v>
      </c>
      <c r="BZ34" s="598"/>
      <c r="CA34" s="598"/>
      <c r="CB34" s="598"/>
      <c r="CC34" s="598"/>
      <c r="CD34" s="598"/>
      <c r="CE34" s="598"/>
      <c r="CF34" s="598"/>
      <c r="CG34" s="598"/>
      <c r="CH34" s="598"/>
      <c r="CI34" s="598"/>
      <c r="CJ34" s="598"/>
      <c r="CK34" s="598"/>
      <c r="CL34" s="598"/>
      <c r="CM34" s="598"/>
      <c r="CN34" s="169"/>
      <c r="CO34" s="597">
        <f>IF(CQ34="","",MAX(C34:D43,U34:V43,AM34:AN43,BE34:BF43,BW34:BX43)+1)</f>
        <v>13</v>
      </c>
      <c r="CP34" s="597"/>
      <c r="CQ34" s="598" t="str">
        <f>IF('各会計、関係団体の財政状況及び健全化判断比率'!BS7="","",'各会計、関係団体の財政状況及び健全化判断比率'!BS7)</f>
        <v>草津市土地開発公社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2">
      <c r="A35" s="169"/>
      <c r="B35" s="193"/>
      <c r="C35" s="597">
        <f>IF(E35="","",C34+1)</f>
        <v>2</v>
      </c>
      <c r="D35" s="597"/>
      <c r="E35" s="598" t="str">
        <f>IF('各会計、関係団体の財政状況及び健全化判断比率'!B8="","",'各会計、関係団体の財政状況及び健全化判断比率'!B8)</f>
        <v>学校給食センター特別会計</v>
      </c>
      <c r="F35" s="598"/>
      <c r="G35" s="598"/>
      <c r="H35" s="598"/>
      <c r="I35" s="598"/>
      <c r="J35" s="598"/>
      <c r="K35" s="598"/>
      <c r="L35" s="598"/>
      <c r="M35" s="598"/>
      <c r="N35" s="598"/>
      <c r="O35" s="598"/>
      <c r="P35" s="598"/>
      <c r="Q35" s="598"/>
      <c r="R35" s="598"/>
      <c r="S35" s="598"/>
      <c r="T35" s="169"/>
      <c r="U35" s="597">
        <f>IF(W35="","",U34+1)</f>
        <v>4</v>
      </c>
      <c r="V35" s="597"/>
      <c r="W35" s="598" t="str">
        <f>IF('各会計、関係団体の財政状況及び健全化判断比率'!B29="","",'各会計、関係団体の財政状況及び健全化判断比率'!B29)</f>
        <v>後期高齢者医療特別会計</v>
      </c>
      <c r="X35" s="598"/>
      <c r="Y35" s="598"/>
      <c r="Z35" s="598"/>
      <c r="AA35" s="598"/>
      <c r="AB35" s="598"/>
      <c r="AC35" s="598"/>
      <c r="AD35" s="598"/>
      <c r="AE35" s="598"/>
      <c r="AF35" s="598"/>
      <c r="AG35" s="598"/>
      <c r="AH35" s="598"/>
      <c r="AI35" s="598"/>
      <c r="AJ35" s="598"/>
      <c r="AK35" s="598"/>
      <c r="AL35" s="169"/>
      <c r="AM35" s="597">
        <f t="shared" ref="AM35:AM43" si="0">IF(AO35="","",AM34+1)</f>
        <v>7</v>
      </c>
      <c r="AN35" s="597"/>
      <c r="AO35" s="598" t="str">
        <f>IF('各会計、関係団体の財政状況及び健全化判断比率'!B32="","",'各会計、関係団体の財政状況及び健全化判断比率'!B32)</f>
        <v>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9</v>
      </c>
      <c r="BX35" s="597"/>
      <c r="BY35" s="598" t="str">
        <f>IF('各会計、関係団体の財政状況及び健全化判断比率'!B69="","",'各会計、関係団体の財政状況及び健全化判断比率'!B69)</f>
        <v>滋賀県市町村職員研修センター</v>
      </c>
      <c r="BZ35" s="598"/>
      <c r="CA35" s="598"/>
      <c r="CB35" s="598"/>
      <c r="CC35" s="598"/>
      <c r="CD35" s="598"/>
      <c r="CE35" s="598"/>
      <c r="CF35" s="598"/>
      <c r="CG35" s="598"/>
      <c r="CH35" s="598"/>
      <c r="CI35" s="598"/>
      <c r="CJ35" s="598"/>
      <c r="CK35" s="598"/>
      <c r="CL35" s="598"/>
      <c r="CM35" s="598"/>
      <c r="CN35" s="169"/>
      <c r="CO35" s="597">
        <f t="shared" ref="CO35:CO43" si="3">IF(CQ35="","",CO34+1)</f>
        <v>14</v>
      </c>
      <c r="CP35" s="597"/>
      <c r="CQ35" s="598" t="str">
        <f>IF('各会計、関係団体の財政状況及び健全化判断比率'!BS8="","",'各会計、関係団体の財政状況及び健全化判断比率'!BS8)</f>
        <v>草津市コミュニティ事業団</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5</v>
      </c>
      <c r="V36" s="597"/>
      <c r="W36" s="598" t="str">
        <f>IF('各会計、関係団体の財政状況及び健全化判断比率'!B30="","",'各会計、関係団体の財政状況及び健全化判断比率'!B30)</f>
        <v>介護保険事業特別会計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10</v>
      </c>
      <c r="BX36" s="597"/>
      <c r="BY36" s="598" t="str">
        <f>IF('各会計、関係団体の財政状況及び健全化判断比率'!B70="","",'各会計、関係団体の財政状況及び健全化判断比率'!B70)</f>
        <v>滋賀県後期高齢者医療広域連合（一般会計）</v>
      </c>
      <c r="BZ36" s="598"/>
      <c r="CA36" s="598"/>
      <c r="CB36" s="598"/>
      <c r="CC36" s="598"/>
      <c r="CD36" s="598"/>
      <c r="CE36" s="598"/>
      <c r="CF36" s="598"/>
      <c r="CG36" s="598"/>
      <c r="CH36" s="598"/>
      <c r="CI36" s="598"/>
      <c r="CJ36" s="598"/>
      <c r="CK36" s="598"/>
      <c r="CL36" s="598"/>
      <c r="CM36" s="598"/>
      <c r="CN36" s="169"/>
      <c r="CO36" s="597">
        <f t="shared" si="3"/>
        <v>15</v>
      </c>
      <c r="CP36" s="597"/>
      <c r="CQ36" s="598" t="str">
        <f>IF('各会計、関係団体の財政状況及び健全化判断比率'!BS9="","",'各会計、関係団体の財政状況及び健全化判断比率'!BS9)</f>
        <v>草津市都市開発</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11</v>
      </c>
      <c r="BX37" s="597"/>
      <c r="BY37" s="598" t="str">
        <f>IF('各会計、関係団体の財政状況及び健全化判断比率'!B71="","",'各会計、関係団体の財政状況及び健全化判断比率'!B71)</f>
        <v>滋賀県後期高齢者医療広域連合（後期高齢者医療特別会計）</v>
      </c>
      <c r="BZ37" s="598"/>
      <c r="CA37" s="598"/>
      <c r="CB37" s="598"/>
      <c r="CC37" s="598"/>
      <c r="CD37" s="598"/>
      <c r="CE37" s="598"/>
      <c r="CF37" s="598"/>
      <c r="CG37" s="598"/>
      <c r="CH37" s="598"/>
      <c r="CI37" s="598"/>
      <c r="CJ37" s="598"/>
      <c r="CK37" s="598"/>
      <c r="CL37" s="598"/>
      <c r="CM37" s="598"/>
      <c r="CN37" s="169"/>
      <c r="CO37" s="597">
        <f t="shared" si="3"/>
        <v>16</v>
      </c>
      <c r="CP37" s="597"/>
      <c r="CQ37" s="598" t="str">
        <f>IF('各会計、関係団体の財政状況及び健全化判断比率'!BS10="","",'各会計、関係団体の財政状況及び健全化判断比率'!BS10)</f>
        <v>草津まちづくり</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12</v>
      </c>
      <c r="BX38" s="597"/>
      <c r="BY38" s="598" t="str">
        <f>IF('各会計、関係団体の財政状況及び健全化判断比率'!B72="","",'各会計、関係団体の財政状況及び健全化判断比率'!B72)</f>
        <v>草津栗東行政事務組合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t="str">
        <f t="shared" si="2"/>
        <v/>
      </c>
      <c r="BX39" s="597"/>
      <c r="BY39" s="598" t="str">
        <f>IF('各会計、関係団体の財政状況及び健全化判断比率'!B73="","",'各会計、関係団体の財政状況及び健全化判断比率'!B73)</f>
        <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192</v>
      </c>
      <c r="E46" s="600" t="s">
        <v>193</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194</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195</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196</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197</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198</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199</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200</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XuCOPlawyUWnwimZVp6Swyen6wbMq/HCOaTD3Buy5HY3Ti5/jdwhGb2yBblJ1EWEHnLS6rWmMQOEf2+3k+JSAg==" saltValue="ZlnNmLRALv90P3jMaaPN9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10" zoomScale="66"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51" t="s">
        <v>529</v>
      </c>
      <c r="D34" s="1151"/>
      <c r="E34" s="1152"/>
      <c r="F34" s="32">
        <v>10.61</v>
      </c>
      <c r="G34" s="33">
        <v>9.64</v>
      </c>
      <c r="H34" s="33">
        <v>8.69</v>
      </c>
      <c r="I34" s="33">
        <v>7.81</v>
      </c>
      <c r="J34" s="34">
        <v>7.02</v>
      </c>
      <c r="K34" s="22"/>
      <c r="L34" s="22"/>
      <c r="M34" s="22"/>
      <c r="N34" s="22"/>
      <c r="O34" s="22"/>
      <c r="P34" s="22"/>
    </row>
    <row r="35" spans="1:16" ht="39" customHeight="1" x14ac:dyDescent="0.2">
      <c r="A35" s="22"/>
      <c r="B35" s="35"/>
      <c r="C35" s="1145" t="s">
        <v>530</v>
      </c>
      <c r="D35" s="1146"/>
      <c r="E35" s="1147"/>
      <c r="F35" s="36">
        <v>3.33</v>
      </c>
      <c r="G35" s="37">
        <v>4.43</v>
      </c>
      <c r="H35" s="37">
        <v>4.9000000000000004</v>
      </c>
      <c r="I35" s="37">
        <v>5.33</v>
      </c>
      <c r="J35" s="38">
        <v>5.67</v>
      </c>
      <c r="K35" s="22"/>
      <c r="L35" s="22"/>
      <c r="M35" s="22"/>
      <c r="N35" s="22"/>
      <c r="O35" s="22"/>
      <c r="P35" s="22"/>
    </row>
    <row r="36" spans="1:16" ht="39" customHeight="1" x14ac:dyDescent="0.2">
      <c r="A36" s="22"/>
      <c r="B36" s="35"/>
      <c r="C36" s="1145" t="s">
        <v>531</v>
      </c>
      <c r="D36" s="1146"/>
      <c r="E36" s="1147"/>
      <c r="F36" s="36">
        <v>1.44</v>
      </c>
      <c r="G36" s="37">
        <v>1.75</v>
      </c>
      <c r="H36" s="37">
        <v>2.29</v>
      </c>
      <c r="I36" s="37">
        <v>1.81</v>
      </c>
      <c r="J36" s="38">
        <v>1.47</v>
      </c>
      <c r="K36" s="22"/>
      <c r="L36" s="22"/>
      <c r="M36" s="22"/>
      <c r="N36" s="22"/>
      <c r="O36" s="22"/>
      <c r="P36" s="22"/>
    </row>
    <row r="37" spans="1:16" ht="39" customHeight="1" x14ac:dyDescent="0.2">
      <c r="A37" s="22"/>
      <c r="B37" s="35"/>
      <c r="C37" s="1145" t="s">
        <v>532</v>
      </c>
      <c r="D37" s="1146"/>
      <c r="E37" s="1147"/>
      <c r="F37" s="36">
        <v>0.34</v>
      </c>
      <c r="G37" s="37">
        <v>0.78</v>
      </c>
      <c r="H37" s="37">
        <v>0.7</v>
      </c>
      <c r="I37" s="37">
        <v>0.37</v>
      </c>
      <c r="J37" s="38">
        <v>0.33</v>
      </c>
      <c r="K37" s="22"/>
      <c r="L37" s="22"/>
      <c r="M37" s="22"/>
      <c r="N37" s="22"/>
      <c r="O37" s="22"/>
      <c r="P37" s="22"/>
    </row>
    <row r="38" spans="1:16" ht="39" customHeight="1" x14ac:dyDescent="0.2">
      <c r="A38" s="22"/>
      <c r="B38" s="35"/>
      <c r="C38" s="1145" t="s">
        <v>533</v>
      </c>
      <c r="D38" s="1146"/>
      <c r="E38" s="1147"/>
      <c r="F38" s="36">
        <v>0.5</v>
      </c>
      <c r="G38" s="37">
        <v>0.33</v>
      </c>
      <c r="H38" s="37">
        <v>0.23</v>
      </c>
      <c r="I38" s="37">
        <v>0.17</v>
      </c>
      <c r="J38" s="38">
        <v>0.26</v>
      </c>
      <c r="K38" s="22"/>
      <c r="L38" s="22"/>
      <c r="M38" s="22"/>
      <c r="N38" s="22"/>
      <c r="O38" s="22"/>
      <c r="P38" s="22"/>
    </row>
    <row r="39" spans="1:16" ht="39" customHeight="1" x14ac:dyDescent="0.2">
      <c r="A39" s="22"/>
      <c r="B39" s="35"/>
      <c r="C39" s="1145" t="s">
        <v>534</v>
      </c>
      <c r="D39" s="1146"/>
      <c r="E39" s="1147"/>
      <c r="F39" s="36">
        <v>0.02</v>
      </c>
      <c r="G39" s="37">
        <v>0.02</v>
      </c>
      <c r="H39" s="37">
        <v>0.01</v>
      </c>
      <c r="I39" s="37">
        <v>0.01</v>
      </c>
      <c r="J39" s="38">
        <v>0.01</v>
      </c>
      <c r="K39" s="22"/>
      <c r="L39" s="22"/>
      <c r="M39" s="22"/>
      <c r="N39" s="22"/>
      <c r="O39" s="22"/>
      <c r="P39" s="22"/>
    </row>
    <row r="40" spans="1:16" ht="39" customHeight="1" x14ac:dyDescent="0.2">
      <c r="A40" s="22"/>
      <c r="B40" s="35"/>
      <c r="C40" s="1145" t="s">
        <v>535</v>
      </c>
      <c r="D40" s="1146"/>
      <c r="E40" s="1147"/>
      <c r="F40" s="36">
        <v>0</v>
      </c>
      <c r="G40" s="37">
        <v>0</v>
      </c>
      <c r="H40" s="37">
        <v>0</v>
      </c>
      <c r="I40" s="37">
        <v>0</v>
      </c>
      <c r="J40" s="38">
        <v>0</v>
      </c>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536</v>
      </c>
      <c r="D42" s="1146"/>
      <c r="E42" s="1147"/>
      <c r="F42" s="36" t="s">
        <v>500</v>
      </c>
      <c r="G42" s="37" t="s">
        <v>500</v>
      </c>
      <c r="H42" s="37" t="s">
        <v>500</v>
      </c>
      <c r="I42" s="37" t="s">
        <v>500</v>
      </c>
      <c r="J42" s="38" t="s">
        <v>500</v>
      </c>
      <c r="K42" s="22"/>
      <c r="L42" s="22"/>
      <c r="M42" s="22"/>
      <c r="N42" s="22"/>
      <c r="O42" s="22"/>
      <c r="P42" s="22"/>
    </row>
    <row r="43" spans="1:16" ht="39" customHeight="1" thickBot="1" x14ac:dyDescent="0.25">
      <c r="A43" s="22"/>
      <c r="B43" s="40"/>
      <c r="C43" s="1148" t="s">
        <v>537</v>
      </c>
      <c r="D43" s="1149"/>
      <c r="E43" s="1150"/>
      <c r="F43" s="41" t="s">
        <v>500</v>
      </c>
      <c r="G43" s="42" t="s">
        <v>500</v>
      </c>
      <c r="H43" s="42" t="s">
        <v>500</v>
      </c>
      <c r="I43" s="42" t="s">
        <v>500</v>
      </c>
      <c r="J43" s="43" t="s">
        <v>500</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e52hr9e7ZbI/UvxDbu3PqKoaBpF/ikda+1l8Az3MO2mnUWHwbrLJOQYcBAGHbYhhSeP8dLhTqYfu3UBW7drlBQ==" saltValue="u+kpaJOE7Hm1cMyQlmkUO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79" zoomScaleSheetLayoutView="55" workbookViewId="0">
      <selection activeCell="D58" sqref="D58:J58"/>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4837</v>
      </c>
      <c r="L45" s="60">
        <v>4861</v>
      </c>
      <c r="M45" s="60">
        <v>4707</v>
      </c>
      <c r="N45" s="60">
        <v>4420</v>
      </c>
      <c r="O45" s="61">
        <v>4371</v>
      </c>
      <c r="P45" s="48"/>
      <c r="Q45" s="48"/>
      <c r="R45" s="48"/>
      <c r="S45" s="48"/>
      <c r="T45" s="48"/>
      <c r="U45" s="48"/>
    </row>
    <row r="46" spans="1:21" ht="30.75" customHeight="1" x14ac:dyDescent="0.2">
      <c r="A46" s="48"/>
      <c r="B46" s="1155"/>
      <c r="C46" s="1156"/>
      <c r="D46" s="62"/>
      <c r="E46" s="1161" t="s">
        <v>11</v>
      </c>
      <c r="F46" s="1161"/>
      <c r="G46" s="1161"/>
      <c r="H46" s="1161"/>
      <c r="I46" s="1161"/>
      <c r="J46" s="1162"/>
      <c r="K46" s="63" t="s">
        <v>500</v>
      </c>
      <c r="L46" s="64" t="s">
        <v>500</v>
      </c>
      <c r="M46" s="64" t="s">
        <v>500</v>
      </c>
      <c r="N46" s="64" t="s">
        <v>500</v>
      </c>
      <c r="O46" s="65" t="s">
        <v>500</v>
      </c>
      <c r="P46" s="48"/>
      <c r="Q46" s="48"/>
      <c r="R46" s="48"/>
      <c r="S46" s="48"/>
      <c r="T46" s="48"/>
      <c r="U46" s="48"/>
    </row>
    <row r="47" spans="1:21" ht="30.75" customHeight="1" x14ac:dyDescent="0.2">
      <c r="A47" s="48"/>
      <c r="B47" s="1155"/>
      <c r="C47" s="1156"/>
      <c r="D47" s="62"/>
      <c r="E47" s="1161" t="s">
        <v>12</v>
      </c>
      <c r="F47" s="1161"/>
      <c r="G47" s="1161"/>
      <c r="H47" s="1161"/>
      <c r="I47" s="1161"/>
      <c r="J47" s="1162"/>
      <c r="K47" s="63" t="s">
        <v>500</v>
      </c>
      <c r="L47" s="64" t="s">
        <v>500</v>
      </c>
      <c r="M47" s="64" t="s">
        <v>500</v>
      </c>
      <c r="N47" s="64" t="s">
        <v>500</v>
      </c>
      <c r="O47" s="65" t="s">
        <v>500</v>
      </c>
      <c r="P47" s="48"/>
      <c r="Q47" s="48"/>
      <c r="R47" s="48"/>
      <c r="S47" s="48"/>
      <c r="T47" s="48"/>
      <c r="U47" s="48"/>
    </row>
    <row r="48" spans="1:21" ht="30.75" customHeight="1" x14ac:dyDescent="0.2">
      <c r="A48" s="48"/>
      <c r="B48" s="1155"/>
      <c r="C48" s="1156"/>
      <c r="D48" s="62"/>
      <c r="E48" s="1161" t="s">
        <v>13</v>
      </c>
      <c r="F48" s="1161"/>
      <c r="G48" s="1161"/>
      <c r="H48" s="1161"/>
      <c r="I48" s="1161"/>
      <c r="J48" s="1162"/>
      <c r="K48" s="63">
        <v>1071</v>
      </c>
      <c r="L48" s="64">
        <v>960</v>
      </c>
      <c r="M48" s="64">
        <v>591</v>
      </c>
      <c r="N48" s="64">
        <v>519</v>
      </c>
      <c r="O48" s="65">
        <v>510</v>
      </c>
      <c r="P48" s="48"/>
      <c r="Q48" s="48"/>
      <c r="R48" s="48"/>
      <c r="S48" s="48"/>
      <c r="T48" s="48"/>
      <c r="U48" s="48"/>
    </row>
    <row r="49" spans="1:21" ht="30.75" customHeight="1" x14ac:dyDescent="0.2">
      <c r="A49" s="48"/>
      <c r="B49" s="1155"/>
      <c r="C49" s="1156"/>
      <c r="D49" s="62"/>
      <c r="E49" s="1161" t="s">
        <v>14</v>
      </c>
      <c r="F49" s="1161"/>
      <c r="G49" s="1161"/>
      <c r="H49" s="1161"/>
      <c r="I49" s="1161"/>
      <c r="J49" s="1162"/>
      <c r="K49" s="63">
        <v>144</v>
      </c>
      <c r="L49" s="64">
        <v>139</v>
      </c>
      <c r="M49" s="64">
        <v>142</v>
      </c>
      <c r="N49" s="64">
        <v>134</v>
      </c>
      <c r="O49" s="65">
        <v>182</v>
      </c>
      <c r="P49" s="48"/>
      <c r="Q49" s="48"/>
      <c r="R49" s="48"/>
      <c r="S49" s="48"/>
      <c r="T49" s="48"/>
      <c r="U49" s="48"/>
    </row>
    <row r="50" spans="1:21" ht="30.75" customHeight="1" x14ac:dyDescent="0.2">
      <c r="A50" s="48"/>
      <c r="B50" s="1155"/>
      <c r="C50" s="1156"/>
      <c r="D50" s="62"/>
      <c r="E50" s="1161" t="s">
        <v>15</v>
      </c>
      <c r="F50" s="1161"/>
      <c r="G50" s="1161"/>
      <c r="H50" s="1161"/>
      <c r="I50" s="1161"/>
      <c r="J50" s="1162"/>
      <c r="K50" s="63" t="s">
        <v>500</v>
      </c>
      <c r="L50" s="64" t="s">
        <v>500</v>
      </c>
      <c r="M50" s="64" t="s">
        <v>500</v>
      </c>
      <c r="N50" s="64" t="s">
        <v>500</v>
      </c>
      <c r="O50" s="65" t="s">
        <v>500</v>
      </c>
      <c r="P50" s="48"/>
      <c r="Q50" s="48"/>
      <c r="R50" s="48"/>
      <c r="S50" s="48"/>
      <c r="T50" s="48"/>
      <c r="U50" s="48"/>
    </row>
    <row r="51" spans="1:21" ht="30.75" customHeight="1" x14ac:dyDescent="0.2">
      <c r="A51" s="48"/>
      <c r="B51" s="1157"/>
      <c r="C51" s="1158"/>
      <c r="D51" s="66"/>
      <c r="E51" s="1161" t="s">
        <v>16</v>
      </c>
      <c r="F51" s="1161"/>
      <c r="G51" s="1161"/>
      <c r="H51" s="1161"/>
      <c r="I51" s="1161"/>
      <c r="J51" s="1162"/>
      <c r="K51" s="63" t="s">
        <v>500</v>
      </c>
      <c r="L51" s="64" t="s">
        <v>500</v>
      </c>
      <c r="M51" s="64" t="s">
        <v>500</v>
      </c>
      <c r="N51" s="64" t="s">
        <v>500</v>
      </c>
      <c r="O51" s="65" t="s">
        <v>500</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4371</v>
      </c>
      <c r="L52" s="64">
        <v>4517</v>
      </c>
      <c r="M52" s="64">
        <v>4244</v>
      </c>
      <c r="N52" s="64">
        <v>3980</v>
      </c>
      <c r="O52" s="65">
        <v>4036</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1681</v>
      </c>
      <c r="L53" s="69">
        <v>1443</v>
      </c>
      <c r="M53" s="69">
        <v>1196</v>
      </c>
      <c r="N53" s="69">
        <v>1093</v>
      </c>
      <c r="O53" s="70">
        <v>1027</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538</v>
      </c>
      <c r="L57" s="81" t="s">
        <v>539</v>
      </c>
      <c r="M57" s="81" t="s">
        <v>540</v>
      </c>
      <c r="N57" s="81" t="s">
        <v>541</v>
      </c>
      <c r="O57" s="82" t="s">
        <v>542</v>
      </c>
      <c r="P57" s="48"/>
      <c r="Q57" s="48"/>
      <c r="R57" s="48"/>
      <c r="S57" s="48"/>
      <c r="T57" s="48"/>
      <c r="U57" s="48"/>
    </row>
    <row r="58" spans="1:21" ht="31.5" customHeight="1" x14ac:dyDescent="0.2">
      <c r="B58" s="1169" t="s">
        <v>24</v>
      </c>
      <c r="C58" s="1170"/>
      <c r="D58" s="1175" t="s">
        <v>25</v>
      </c>
      <c r="E58" s="1176"/>
      <c r="F58" s="1176"/>
      <c r="G58" s="1176"/>
      <c r="H58" s="1176"/>
      <c r="I58" s="1176"/>
      <c r="J58" s="1177"/>
      <c r="K58" s="83" t="s">
        <v>559</v>
      </c>
      <c r="L58" s="84" t="s">
        <v>500</v>
      </c>
      <c r="M58" s="84" t="s">
        <v>500</v>
      </c>
      <c r="N58" s="84" t="s">
        <v>500</v>
      </c>
      <c r="O58" s="85" t="s">
        <v>500</v>
      </c>
    </row>
    <row r="59" spans="1:21" ht="31.5" customHeight="1" x14ac:dyDescent="0.2">
      <c r="B59" s="1171"/>
      <c r="C59" s="1172"/>
      <c r="D59" s="1178" t="s">
        <v>26</v>
      </c>
      <c r="E59" s="1179"/>
      <c r="F59" s="1179"/>
      <c r="G59" s="1179"/>
      <c r="H59" s="1179"/>
      <c r="I59" s="1179"/>
      <c r="J59" s="1180"/>
      <c r="K59" s="86" t="s">
        <v>559</v>
      </c>
      <c r="L59" s="87" t="s">
        <v>500</v>
      </c>
      <c r="M59" s="87" t="s">
        <v>500</v>
      </c>
      <c r="N59" s="87" t="s">
        <v>500</v>
      </c>
      <c r="O59" s="88" t="s">
        <v>500</v>
      </c>
    </row>
    <row r="60" spans="1:21" ht="31.5" customHeight="1" thickBot="1" x14ac:dyDescent="0.25">
      <c r="B60" s="1173"/>
      <c r="C60" s="1174"/>
      <c r="D60" s="1181" t="s">
        <v>27</v>
      </c>
      <c r="E60" s="1182"/>
      <c r="F60" s="1182"/>
      <c r="G60" s="1182"/>
      <c r="H60" s="1182"/>
      <c r="I60" s="1182"/>
      <c r="J60" s="1183"/>
      <c r="K60" s="89" t="s">
        <v>559</v>
      </c>
      <c r="L60" s="90" t="s">
        <v>500</v>
      </c>
      <c r="M60" s="90" t="s">
        <v>500</v>
      </c>
      <c r="N60" s="90" t="s">
        <v>500</v>
      </c>
      <c r="O60" s="91" t="s">
        <v>500</v>
      </c>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mt99L5vZt5BKbGm2UcRurLvFd3skSIHGaCLQNX5CbGQbdS6VhHZaiRvAYQIt8wAYNjMv6jy+dde+vLW67w3VuQ==" saltValue="KBZ/ggoLpVTY07XSdv/Cf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tabSelected="1" topLeftCell="A14" zoomScale="69" zoomScaleSheetLayoutView="100" workbookViewId="0">
      <selection activeCell="M47" sqref="M47"/>
    </sheetView>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524</v>
      </c>
      <c r="J40" s="103" t="s">
        <v>525</v>
      </c>
      <c r="K40" s="103" t="s">
        <v>526</v>
      </c>
      <c r="L40" s="103" t="s">
        <v>527</v>
      </c>
      <c r="M40" s="104" t="s">
        <v>528</v>
      </c>
    </row>
    <row r="41" spans="2:13" ht="27.75" customHeight="1" x14ac:dyDescent="0.2">
      <c r="B41" s="1184" t="s">
        <v>30</v>
      </c>
      <c r="C41" s="1185"/>
      <c r="D41" s="105"/>
      <c r="E41" s="1190" t="s">
        <v>31</v>
      </c>
      <c r="F41" s="1190"/>
      <c r="G41" s="1190"/>
      <c r="H41" s="1191"/>
      <c r="I41" s="343">
        <v>46109</v>
      </c>
      <c r="J41" s="344">
        <v>44516</v>
      </c>
      <c r="K41" s="344">
        <v>41609</v>
      </c>
      <c r="L41" s="344">
        <v>40630</v>
      </c>
      <c r="M41" s="345">
        <v>43074</v>
      </c>
    </row>
    <row r="42" spans="2:13" ht="27.75" customHeight="1" x14ac:dyDescent="0.2">
      <c r="B42" s="1186"/>
      <c r="C42" s="1187"/>
      <c r="D42" s="106"/>
      <c r="E42" s="1192" t="s">
        <v>32</v>
      </c>
      <c r="F42" s="1192"/>
      <c r="G42" s="1192"/>
      <c r="H42" s="1193"/>
      <c r="I42" s="346" t="s">
        <v>500</v>
      </c>
      <c r="J42" s="347">
        <v>832</v>
      </c>
      <c r="K42" s="347">
        <v>833</v>
      </c>
      <c r="L42" s="347">
        <v>835</v>
      </c>
      <c r="M42" s="348">
        <v>838</v>
      </c>
    </row>
    <row r="43" spans="2:13" ht="27.75" customHeight="1" x14ac:dyDescent="0.2">
      <c r="B43" s="1186"/>
      <c r="C43" s="1187"/>
      <c r="D43" s="106"/>
      <c r="E43" s="1192" t="s">
        <v>33</v>
      </c>
      <c r="F43" s="1192"/>
      <c r="G43" s="1192"/>
      <c r="H43" s="1193"/>
      <c r="I43" s="346">
        <v>8270</v>
      </c>
      <c r="J43" s="347">
        <v>7718</v>
      </c>
      <c r="K43" s="347">
        <v>6216</v>
      </c>
      <c r="L43" s="347">
        <v>4755</v>
      </c>
      <c r="M43" s="348">
        <v>3645</v>
      </c>
    </row>
    <row r="44" spans="2:13" ht="27.75" customHeight="1" x14ac:dyDescent="0.2">
      <c r="B44" s="1186"/>
      <c r="C44" s="1187"/>
      <c r="D44" s="106"/>
      <c r="E44" s="1192" t="s">
        <v>34</v>
      </c>
      <c r="F44" s="1192"/>
      <c r="G44" s="1192"/>
      <c r="H44" s="1193"/>
      <c r="I44" s="346">
        <v>1092</v>
      </c>
      <c r="J44" s="347">
        <v>1083</v>
      </c>
      <c r="K44" s="347">
        <v>1023</v>
      </c>
      <c r="L44" s="347">
        <v>1230</v>
      </c>
      <c r="M44" s="348">
        <v>1260</v>
      </c>
    </row>
    <row r="45" spans="2:13" ht="27.75" customHeight="1" x14ac:dyDescent="0.2">
      <c r="B45" s="1186"/>
      <c r="C45" s="1187"/>
      <c r="D45" s="106"/>
      <c r="E45" s="1192" t="s">
        <v>35</v>
      </c>
      <c r="F45" s="1192"/>
      <c r="G45" s="1192"/>
      <c r="H45" s="1193"/>
      <c r="I45" s="346">
        <v>3576</v>
      </c>
      <c r="J45" s="347">
        <v>3751</v>
      </c>
      <c r="K45" s="347">
        <v>3761</v>
      </c>
      <c r="L45" s="347">
        <v>3959</v>
      </c>
      <c r="M45" s="348">
        <v>4283</v>
      </c>
    </row>
    <row r="46" spans="2:13" ht="27.75" customHeight="1" x14ac:dyDescent="0.2">
      <c r="B46" s="1186"/>
      <c r="C46" s="1187"/>
      <c r="D46" s="107"/>
      <c r="E46" s="1192" t="s">
        <v>36</v>
      </c>
      <c r="F46" s="1192"/>
      <c r="G46" s="1192"/>
      <c r="H46" s="1193"/>
      <c r="I46" s="346" t="s">
        <v>500</v>
      </c>
      <c r="J46" s="347" t="s">
        <v>500</v>
      </c>
      <c r="K46" s="347" t="s">
        <v>500</v>
      </c>
      <c r="L46" s="347" t="s">
        <v>500</v>
      </c>
      <c r="M46" s="348" t="s">
        <v>500</v>
      </c>
    </row>
    <row r="47" spans="2:13" ht="27.75" customHeight="1" x14ac:dyDescent="0.2">
      <c r="B47" s="1186"/>
      <c r="C47" s="1187"/>
      <c r="D47" s="108"/>
      <c r="E47" s="1194" t="s">
        <v>37</v>
      </c>
      <c r="F47" s="1195"/>
      <c r="G47" s="1195"/>
      <c r="H47" s="1196"/>
      <c r="I47" s="346" t="s">
        <v>500</v>
      </c>
      <c r="J47" s="347" t="s">
        <v>500</v>
      </c>
      <c r="K47" s="347" t="s">
        <v>500</v>
      </c>
      <c r="L47" s="347" t="s">
        <v>500</v>
      </c>
      <c r="M47" s="348" t="s">
        <v>500</v>
      </c>
    </row>
    <row r="48" spans="2:13" ht="27.75" customHeight="1" x14ac:dyDescent="0.2">
      <c r="B48" s="1186"/>
      <c r="C48" s="1187"/>
      <c r="D48" s="106"/>
      <c r="E48" s="1192" t="s">
        <v>38</v>
      </c>
      <c r="F48" s="1192"/>
      <c r="G48" s="1192"/>
      <c r="H48" s="1193"/>
      <c r="I48" s="346" t="s">
        <v>500</v>
      </c>
      <c r="J48" s="347" t="s">
        <v>500</v>
      </c>
      <c r="K48" s="347" t="s">
        <v>500</v>
      </c>
      <c r="L48" s="347" t="s">
        <v>500</v>
      </c>
      <c r="M48" s="348" t="s">
        <v>500</v>
      </c>
    </row>
    <row r="49" spans="2:13" ht="27.75" customHeight="1" x14ac:dyDescent="0.2">
      <c r="B49" s="1188"/>
      <c r="C49" s="1189"/>
      <c r="D49" s="106"/>
      <c r="E49" s="1192" t="s">
        <v>39</v>
      </c>
      <c r="F49" s="1192"/>
      <c r="G49" s="1192"/>
      <c r="H49" s="1193"/>
      <c r="I49" s="346" t="s">
        <v>500</v>
      </c>
      <c r="J49" s="347" t="s">
        <v>500</v>
      </c>
      <c r="K49" s="347" t="s">
        <v>500</v>
      </c>
      <c r="L49" s="347" t="s">
        <v>500</v>
      </c>
      <c r="M49" s="348" t="s">
        <v>500</v>
      </c>
    </row>
    <row r="50" spans="2:13" ht="27.75" customHeight="1" x14ac:dyDescent="0.2">
      <c r="B50" s="1197" t="s">
        <v>40</v>
      </c>
      <c r="C50" s="1198"/>
      <c r="D50" s="109"/>
      <c r="E50" s="1192" t="s">
        <v>41</v>
      </c>
      <c r="F50" s="1192"/>
      <c r="G50" s="1192"/>
      <c r="H50" s="1193"/>
      <c r="I50" s="346">
        <v>14774</v>
      </c>
      <c r="J50" s="347">
        <v>17535</v>
      </c>
      <c r="K50" s="347">
        <v>19875</v>
      </c>
      <c r="L50" s="347">
        <v>21334</v>
      </c>
      <c r="M50" s="348">
        <v>21480</v>
      </c>
    </row>
    <row r="51" spans="2:13" ht="27.75" customHeight="1" x14ac:dyDescent="0.2">
      <c r="B51" s="1186"/>
      <c r="C51" s="1187"/>
      <c r="D51" s="106"/>
      <c r="E51" s="1192" t="s">
        <v>42</v>
      </c>
      <c r="F51" s="1192"/>
      <c r="G51" s="1192"/>
      <c r="H51" s="1193"/>
      <c r="I51" s="346">
        <v>11758</v>
      </c>
      <c r="J51" s="347">
        <v>11514</v>
      </c>
      <c r="K51" s="347">
        <v>10577</v>
      </c>
      <c r="L51" s="347">
        <v>9431</v>
      </c>
      <c r="M51" s="348">
        <v>9891</v>
      </c>
    </row>
    <row r="52" spans="2:13" ht="27.75" customHeight="1" x14ac:dyDescent="0.2">
      <c r="B52" s="1188"/>
      <c r="C52" s="1189"/>
      <c r="D52" s="106"/>
      <c r="E52" s="1192" t="s">
        <v>43</v>
      </c>
      <c r="F52" s="1192"/>
      <c r="G52" s="1192"/>
      <c r="H52" s="1193"/>
      <c r="I52" s="346">
        <v>36396</v>
      </c>
      <c r="J52" s="347">
        <v>35628</v>
      </c>
      <c r="K52" s="347">
        <v>34011</v>
      </c>
      <c r="L52" s="347">
        <v>32300</v>
      </c>
      <c r="M52" s="348">
        <v>31924</v>
      </c>
    </row>
    <row r="53" spans="2:13" ht="27.75" customHeight="1" thickBot="1" x14ac:dyDescent="0.25">
      <c r="B53" s="1199" t="s">
        <v>19</v>
      </c>
      <c r="C53" s="1200"/>
      <c r="D53" s="110"/>
      <c r="E53" s="1201" t="s">
        <v>44</v>
      </c>
      <c r="F53" s="1201"/>
      <c r="G53" s="1201"/>
      <c r="H53" s="1202"/>
      <c r="I53" s="349">
        <v>-3881</v>
      </c>
      <c r="J53" s="350">
        <v>-6777</v>
      </c>
      <c r="K53" s="350">
        <v>-11022</v>
      </c>
      <c r="L53" s="350">
        <v>-11655</v>
      </c>
      <c r="M53" s="351">
        <v>-10196</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6b/PNxnHs0vANzkdDdwjqK/P5aBV/Hsm5JoqVSmtgbho8+5Bi2Q0KxCvUS4UV6jj6cG7n4K2qXtD2uUur9b8+A==" saltValue="5GLFu2rsBH8/Ier6eto18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A48" zoomScale="69" zoomScaleNormal="56"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526</v>
      </c>
      <c r="G54" s="119" t="s">
        <v>527</v>
      </c>
      <c r="H54" s="120" t="s">
        <v>528</v>
      </c>
    </row>
    <row r="55" spans="2:8" ht="52.5" customHeight="1" x14ac:dyDescent="0.2">
      <c r="B55" s="121"/>
      <c r="C55" s="1211" t="s">
        <v>46</v>
      </c>
      <c r="D55" s="1211"/>
      <c r="E55" s="1212"/>
      <c r="F55" s="352">
        <v>6402</v>
      </c>
      <c r="G55" s="352">
        <v>6738</v>
      </c>
      <c r="H55" s="353">
        <v>7017</v>
      </c>
    </row>
    <row r="56" spans="2:8" ht="52.5" customHeight="1" x14ac:dyDescent="0.2">
      <c r="B56" s="122"/>
      <c r="C56" s="1213" t="s">
        <v>47</v>
      </c>
      <c r="D56" s="1213"/>
      <c r="E56" s="1214"/>
      <c r="F56" s="354">
        <v>3782</v>
      </c>
      <c r="G56" s="354">
        <v>4983</v>
      </c>
      <c r="H56" s="355">
        <v>4985</v>
      </c>
    </row>
    <row r="57" spans="2:8" ht="53.25" customHeight="1" x14ac:dyDescent="0.2">
      <c r="B57" s="122"/>
      <c r="C57" s="1215" t="s">
        <v>48</v>
      </c>
      <c r="D57" s="1215"/>
      <c r="E57" s="1216"/>
      <c r="F57" s="356">
        <v>7852</v>
      </c>
      <c r="G57" s="356">
        <v>7899</v>
      </c>
      <c r="H57" s="357">
        <v>8108</v>
      </c>
    </row>
    <row r="58" spans="2:8" ht="45.75" customHeight="1" x14ac:dyDescent="0.2">
      <c r="B58" s="123"/>
      <c r="C58" s="1203" t="s">
        <v>554</v>
      </c>
      <c r="D58" s="1204"/>
      <c r="E58" s="1205"/>
      <c r="F58" s="358">
        <v>4539</v>
      </c>
      <c r="G58" s="358">
        <v>4189</v>
      </c>
      <c r="H58" s="359">
        <v>4487</v>
      </c>
    </row>
    <row r="59" spans="2:8" ht="45.75" customHeight="1" x14ac:dyDescent="0.2">
      <c r="B59" s="123"/>
      <c r="C59" s="1203" t="s">
        <v>555</v>
      </c>
      <c r="D59" s="1204"/>
      <c r="E59" s="1205"/>
      <c r="F59" s="358">
        <v>1758</v>
      </c>
      <c r="G59" s="358">
        <v>1758</v>
      </c>
      <c r="H59" s="359">
        <v>1759</v>
      </c>
    </row>
    <row r="60" spans="2:8" ht="45.75" customHeight="1" x14ac:dyDescent="0.2">
      <c r="B60" s="123"/>
      <c r="C60" s="1203" t="s">
        <v>556</v>
      </c>
      <c r="D60" s="1204"/>
      <c r="E60" s="1205"/>
      <c r="F60" s="358">
        <v>1156</v>
      </c>
      <c r="G60" s="358">
        <v>1548</v>
      </c>
      <c r="H60" s="359">
        <v>1442</v>
      </c>
    </row>
    <row r="61" spans="2:8" ht="45.75" customHeight="1" x14ac:dyDescent="0.2">
      <c r="B61" s="123"/>
      <c r="C61" s="1203" t="s">
        <v>557</v>
      </c>
      <c r="D61" s="1204"/>
      <c r="E61" s="1205"/>
      <c r="F61" s="358">
        <v>254</v>
      </c>
      <c r="G61" s="358">
        <v>254</v>
      </c>
      <c r="H61" s="359">
        <v>254</v>
      </c>
    </row>
    <row r="62" spans="2:8" ht="45.75" customHeight="1" thickBot="1" x14ac:dyDescent="0.25">
      <c r="B62" s="124"/>
      <c r="C62" s="1206" t="s">
        <v>558</v>
      </c>
      <c r="D62" s="1207"/>
      <c r="E62" s="1208"/>
      <c r="F62" s="360">
        <v>78</v>
      </c>
      <c r="G62" s="360">
        <v>83</v>
      </c>
      <c r="H62" s="361">
        <v>98</v>
      </c>
    </row>
    <row r="63" spans="2:8" ht="52.5" customHeight="1" thickBot="1" x14ac:dyDescent="0.25">
      <c r="B63" s="125"/>
      <c r="C63" s="1209" t="s">
        <v>49</v>
      </c>
      <c r="D63" s="1209"/>
      <c r="E63" s="1210"/>
      <c r="F63" s="362">
        <v>18035</v>
      </c>
      <c r="G63" s="362">
        <v>19620</v>
      </c>
      <c r="H63" s="363">
        <v>20109</v>
      </c>
    </row>
    <row r="64" spans="2:8" ht="13.2" x14ac:dyDescent="0.2"/>
  </sheetData>
  <sheetProtection algorithmName="SHA-512" hashValue="5j2iFDuZXFmALPHrl1eLv1yuL76jOXwngO5EKuh5dNkNhIRuVlR4WBrTkPdOkvmUzISl44U/cKnf+Yp3np5+cA==" saltValue="uoSgc61Do5OmOQBW2xGzd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523</v>
      </c>
      <c r="G2" s="139"/>
      <c r="H2" s="140"/>
    </row>
    <row r="3" spans="1:8" x14ac:dyDescent="0.2">
      <c r="A3" s="136" t="s">
        <v>516</v>
      </c>
      <c r="B3" s="141"/>
      <c r="C3" s="142"/>
      <c r="D3" s="143">
        <v>74725</v>
      </c>
      <c r="E3" s="144"/>
      <c r="F3" s="145">
        <v>56416</v>
      </c>
      <c r="G3" s="146"/>
      <c r="H3" s="147"/>
    </row>
    <row r="4" spans="1:8" x14ac:dyDescent="0.2">
      <c r="A4" s="148"/>
      <c r="B4" s="149"/>
      <c r="C4" s="150"/>
      <c r="D4" s="151">
        <v>20114</v>
      </c>
      <c r="E4" s="152"/>
      <c r="F4" s="153">
        <v>32623</v>
      </c>
      <c r="G4" s="154"/>
      <c r="H4" s="155"/>
    </row>
    <row r="5" spans="1:8" x14ac:dyDescent="0.2">
      <c r="A5" s="136" t="s">
        <v>518</v>
      </c>
      <c r="B5" s="141"/>
      <c r="C5" s="142"/>
      <c r="D5" s="143">
        <v>60262</v>
      </c>
      <c r="E5" s="144"/>
      <c r="F5" s="145">
        <v>43955</v>
      </c>
      <c r="G5" s="146"/>
      <c r="H5" s="147"/>
    </row>
    <row r="6" spans="1:8" x14ac:dyDescent="0.2">
      <c r="A6" s="148"/>
      <c r="B6" s="149"/>
      <c r="C6" s="150"/>
      <c r="D6" s="151">
        <v>14596</v>
      </c>
      <c r="E6" s="152"/>
      <c r="F6" s="153">
        <v>21318</v>
      </c>
      <c r="G6" s="154"/>
      <c r="H6" s="155"/>
    </row>
    <row r="7" spans="1:8" x14ac:dyDescent="0.2">
      <c r="A7" s="136" t="s">
        <v>519</v>
      </c>
      <c r="B7" s="141"/>
      <c r="C7" s="142"/>
      <c r="D7" s="143">
        <v>30307</v>
      </c>
      <c r="E7" s="144"/>
      <c r="F7" s="145">
        <v>41921</v>
      </c>
      <c r="G7" s="146"/>
      <c r="H7" s="147"/>
    </row>
    <row r="8" spans="1:8" x14ac:dyDescent="0.2">
      <c r="A8" s="148"/>
      <c r="B8" s="149"/>
      <c r="C8" s="150"/>
      <c r="D8" s="151">
        <v>10623</v>
      </c>
      <c r="E8" s="152"/>
      <c r="F8" s="153">
        <v>21655</v>
      </c>
      <c r="G8" s="154"/>
      <c r="H8" s="155"/>
    </row>
    <row r="9" spans="1:8" x14ac:dyDescent="0.2">
      <c r="A9" s="136" t="s">
        <v>520</v>
      </c>
      <c r="B9" s="141"/>
      <c r="C9" s="142"/>
      <c r="D9" s="143">
        <v>58388</v>
      </c>
      <c r="E9" s="144"/>
      <c r="F9" s="145">
        <v>44585</v>
      </c>
      <c r="G9" s="146"/>
      <c r="H9" s="147"/>
    </row>
    <row r="10" spans="1:8" x14ac:dyDescent="0.2">
      <c r="A10" s="148"/>
      <c r="B10" s="149"/>
      <c r="C10" s="150"/>
      <c r="D10" s="151">
        <v>11817</v>
      </c>
      <c r="E10" s="152"/>
      <c r="F10" s="153">
        <v>23077</v>
      </c>
      <c r="G10" s="154"/>
      <c r="H10" s="155"/>
    </row>
    <row r="11" spans="1:8" x14ac:dyDescent="0.2">
      <c r="A11" s="136" t="s">
        <v>521</v>
      </c>
      <c r="B11" s="141"/>
      <c r="C11" s="142"/>
      <c r="D11" s="143">
        <v>67543</v>
      </c>
      <c r="E11" s="144"/>
      <c r="F11" s="145">
        <v>49779</v>
      </c>
      <c r="G11" s="146"/>
      <c r="H11" s="147"/>
    </row>
    <row r="12" spans="1:8" x14ac:dyDescent="0.2">
      <c r="A12" s="148"/>
      <c r="B12" s="149"/>
      <c r="C12" s="156"/>
      <c r="D12" s="151">
        <v>28393</v>
      </c>
      <c r="E12" s="152"/>
      <c r="F12" s="153">
        <v>28921</v>
      </c>
      <c r="G12" s="154"/>
      <c r="H12" s="155"/>
    </row>
    <row r="13" spans="1:8" x14ac:dyDescent="0.2">
      <c r="A13" s="136"/>
      <c r="B13" s="141"/>
      <c r="C13" s="157"/>
      <c r="D13" s="158">
        <v>58245</v>
      </c>
      <c r="E13" s="159"/>
      <c r="F13" s="160">
        <v>47331</v>
      </c>
      <c r="G13" s="161"/>
      <c r="H13" s="147"/>
    </row>
    <row r="14" spans="1:8" x14ac:dyDescent="0.2">
      <c r="A14" s="148"/>
      <c r="B14" s="149"/>
      <c r="C14" s="150"/>
      <c r="D14" s="151">
        <v>17109</v>
      </c>
      <c r="E14" s="152"/>
      <c r="F14" s="153">
        <v>25519</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1.44</v>
      </c>
      <c r="C19" s="162">
        <f>ROUND(VALUE(SUBSTITUTE(実質収支比率等に係る経年分析!G$48,"▲","-")),2)</f>
        <v>1.76</v>
      </c>
      <c r="D19" s="162">
        <f>ROUND(VALUE(SUBSTITUTE(実質収支比率等に係る経年分析!H$48,"▲","-")),2)</f>
        <v>2.29</v>
      </c>
      <c r="E19" s="162">
        <f>ROUND(VALUE(SUBSTITUTE(実質収支比率等に係る経年分析!I$48,"▲","-")),2)</f>
        <v>1.82</v>
      </c>
      <c r="F19" s="162">
        <f>ROUND(VALUE(SUBSTITUTE(実質収支比率等に係る経年分析!J$48,"▲","-")),2)</f>
        <v>1.47</v>
      </c>
    </row>
    <row r="20" spans="1:11" x14ac:dyDescent="0.2">
      <c r="A20" s="162" t="s">
        <v>53</v>
      </c>
      <c r="B20" s="162">
        <f>ROUND(VALUE(SUBSTITUTE(実質収支比率等に係る経年分析!F$47,"▲","-")),2)</f>
        <v>19.23</v>
      </c>
      <c r="C20" s="162">
        <f>ROUND(VALUE(SUBSTITUTE(実質収支比率等に係る経年分析!G$47,"▲","-")),2)</f>
        <v>18.96</v>
      </c>
      <c r="D20" s="162">
        <f>ROUND(VALUE(SUBSTITUTE(実質収支比率等に係る経年分析!H$47,"▲","-")),2)</f>
        <v>21.97</v>
      </c>
      <c r="E20" s="162">
        <f>ROUND(VALUE(SUBSTITUTE(実質収支比率等に係る経年分析!I$47,"▲","-")),2)</f>
        <v>22.18</v>
      </c>
      <c r="F20" s="162">
        <f>ROUND(VALUE(SUBSTITUTE(実質収支比率等に係る経年分析!J$47,"▲","-")),2)</f>
        <v>22.19</v>
      </c>
    </row>
    <row r="21" spans="1:11" x14ac:dyDescent="0.2">
      <c r="A21" s="162" t="s">
        <v>54</v>
      </c>
      <c r="B21" s="162">
        <f>IF(ISNUMBER(VALUE(SUBSTITUTE(実質収支比率等に係る経年分析!F$49,"▲","-"))),ROUND(VALUE(SUBSTITUTE(実質収支比率等に係る経年分析!F$49,"▲","-")),2),NA())</f>
        <v>0.61</v>
      </c>
      <c r="C21" s="162">
        <f>IF(ISNUMBER(VALUE(SUBSTITUTE(実質収支比率等に係る経年分析!G$49,"▲","-"))),ROUND(VALUE(SUBSTITUTE(実質収支比率等に係る経年分析!G$49,"▲","-")),2),NA())</f>
        <v>1.07</v>
      </c>
      <c r="D21" s="162">
        <f>IF(ISNUMBER(VALUE(SUBSTITUTE(実質収支比率等に係る経年分析!H$49,"▲","-"))),ROUND(VALUE(SUBSTITUTE(実質収支比率等に係る経年分析!H$49,"▲","-")),2),NA())</f>
        <v>3.48</v>
      </c>
      <c r="E21" s="162">
        <f>IF(ISNUMBER(VALUE(SUBSTITUTE(実質収支比率等に係る経年分析!I$49,"▲","-"))),ROUND(VALUE(SUBSTITUTE(実質収支比率等に係る経年分析!I$49,"▲","-")),2),NA())</f>
        <v>0.72</v>
      </c>
      <c r="F21" s="162">
        <f>IF(ISNUMBER(VALUE(SUBSTITUTE(実質収支比率等に係る経年分析!J$49,"▲","-"))),ROUND(VALUE(SUBSTITUTE(実質収支比率等に係る経年分析!J$49,"▲","-")),2),NA())</f>
        <v>0.61</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2">
      <c r="A30" s="163" t="str">
        <f>IF(連結実質赤字比率に係る赤字・黒字の構成分析!C$40="",NA(),連結実質赤字比率に係る赤字・黒字の構成分析!C$40)</f>
        <v>学校給食センター特別会計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v>
      </c>
    </row>
    <row r="31" spans="1:11" x14ac:dyDescent="0.2">
      <c r="A31" s="163" t="str">
        <f>IF(連結実質赤字比率に係る赤字・黒字の構成分析!C$39="",NA(),連結実質赤字比率に係る赤字・黒字の構成分析!C$39)</f>
        <v>後期高齢者医療特別会計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0.02</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0.02</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0.01</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0.01</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0.01</v>
      </c>
    </row>
    <row r="32" spans="1:11" x14ac:dyDescent="0.2">
      <c r="A32" s="163" t="str">
        <f>IF(連結実質赤字比率に係る赤字・黒字の構成分析!C$38="",NA(),連結実質赤字比率に係る赤字・黒字の構成分析!C$38)</f>
        <v>国民健康保険事業特別会計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0.5</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0.33</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0.23</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0.17</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0.26</v>
      </c>
    </row>
    <row r="33" spans="1:16" x14ac:dyDescent="0.2">
      <c r="A33" s="163" t="str">
        <f>IF(連結実質赤字比率に係る赤字・黒字の構成分析!C$37="",NA(),連結実質赤字比率に係る赤字・黒字の構成分析!C$37)</f>
        <v>介護保険事業特別会計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0.34</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0.78</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0.7</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0.37</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0.33</v>
      </c>
    </row>
    <row r="34" spans="1:16" x14ac:dyDescent="0.2">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1.44</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1.75</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2.29</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1.81</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1.47</v>
      </c>
    </row>
    <row r="35" spans="1:16" x14ac:dyDescent="0.2">
      <c r="A35" s="163" t="str">
        <f>IF(連結実質赤字比率に係る赤字・黒字の構成分析!C$35="",NA(),連結実質赤字比率に係る赤字・黒字の構成分析!C$35)</f>
        <v>下水道事業会計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3.33</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4.43</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4.9000000000000004</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5.33</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5.67</v>
      </c>
    </row>
    <row r="36" spans="1:16" x14ac:dyDescent="0.2">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10.61</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9.64</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8.69</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7.81</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7.02</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4371</v>
      </c>
      <c r="E42" s="164"/>
      <c r="F42" s="164"/>
      <c r="G42" s="164">
        <f>'実質公債費比率（分子）の構造'!L$52</f>
        <v>4517</v>
      </c>
      <c r="H42" s="164"/>
      <c r="I42" s="164"/>
      <c r="J42" s="164">
        <f>'実質公債費比率（分子）の構造'!M$52</f>
        <v>4244</v>
      </c>
      <c r="K42" s="164"/>
      <c r="L42" s="164"/>
      <c r="M42" s="164">
        <f>'実質公債費比率（分子）の構造'!N$52</f>
        <v>3980</v>
      </c>
      <c r="N42" s="164"/>
      <c r="O42" s="164"/>
      <c r="P42" s="164">
        <f>'実質公債費比率（分子）の構造'!O$52</f>
        <v>4036</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2">
      <c r="A45" s="164" t="s">
        <v>63</v>
      </c>
      <c r="B45" s="164">
        <f>'実質公債費比率（分子）の構造'!K$49</f>
        <v>144</v>
      </c>
      <c r="C45" s="164"/>
      <c r="D45" s="164"/>
      <c r="E45" s="164">
        <f>'実質公債費比率（分子）の構造'!L$49</f>
        <v>139</v>
      </c>
      <c r="F45" s="164"/>
      <c r="G45" s="164"/>
      <c r="H45" s="164">
        <f>'実質公債費比率（分子）の構造'!M$49</f>
        <v>142</v>
      </c>
      <c r="I45" s="164"/>
      <c r="J45" s="164"/>
      <c r="K45" s="164">
        <f>'実質公債費比率（分子）の構造'!N$49</f>
        <v>134</v>
      </c>
      <c r="L45" s="164"/>
      <c r="M45" s="164"/>
      <c r="N45" s="164">
        <f>'実質公債費比率（分子）の構造'!O$49</f>
        <v>182</v>
      </c>
      <c r="O45" s="164"/>
      <c r="P45" s="164"/>
    </row>
    <row r="46" spans="1:16" x14ac:dyDescent="0.2">
      <c r="A46" s="164" t="s">
        <v>64</v>
      </c>
      <c r="B46" s="164">
        <f>'実質公債費比率（分子）の構造'!K$48</f>
        <v>1071</v>
      </c>
      <c r="C46" s="164"/>
      <c r="D46" s="164"/>
      <c r="E46" s="164">
        <f>'実質公債費比率（分子）の構造'!L$48</f>
        <v>960</v>
      </c>
      <c r="F46" s="164"/>
      <c r="G46" s="164"/>
      <c r="H46" s="164">
        <f>'実質公債費比率（分子）の構造'!M$48</f>
        <v>591</v>
      </c>
      <c r="I46" s="164"/>
      <c r="J46" s="164"/>
      <c r="K46" s="164">
        <f>'実質公債費比率（分子）の構造'!N$48</f>
        <v>519</v>
      </c>
      <c r="L46" s="164"/>
      <c r="M46" s="164"/>
      <c r="N46" s="164">
        <f>'実質公債費比率（分子）の構造'!O$48</f>
        <v>510</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4837</v>
      </c>
      <c r="C49" s="164"/>
      <c r="D49" s="164"/>
      <c r="E49" s="164">
        <f>'実質公債費比率（分子）の構造'!L$45</f>
        <v>4861</v>
      </c>
      <c r="F49" s="164"/>
      <c r="G49" s="164"/>
      <c r="H49" s="164">
        <f>'実質公債費比率（分子）の構造'!M$45</f>
        <v>4707</v>
      </c>
      <c r="I49" s="164"/>
      <c r="J49" s="164"/>
      <c r="K49" s="164">
        <f>'実質公債費比率（分子）の構造'!N$45</f>
        <v>4420</v>
      </c>
      <c r="L49" s="164"/>
      <c r="M49" s="164"/>
      <c r="N49" s="164">
        <f>'実質公債費比率（分子）の構造'!O$45</f>
        <v>4371</v>
      </c>
      <c r="O49" s="164"/>
      <c r="P49" s="164"/>
    </row>
    <row r="50" spans="1:16" x14ac:dyDescent="0.2">
      <c r="A50" s="164" t="s">
        <v>67</v>
      </c>
      <c r="B50" s="164" t="e">
        <f>NA()</f>
        <v>#N/A</v>
      </c>
      <c r="C50" s="164">
        <f>IF(ISNUMBER('実質公債費比率（分子）の構造'!K$53),'実質公債費比率（分子）の構造'!K$53,NA())</f>
        <v>1681</v>
      </c>
      <c r="D50" s="164" t="e">
        <f>NA()</f>
        <v>#N/A</v>
      </c>
      <c r="E50" s="164" t="e">
        <f>NA()</f>
        <v>#N/A</v>
      </c>
      <c r="F50" s="164">
        <f>IF(ISNUMBER('実質公債費比率（分子）の構造'!L$53),'実質公債費比率（分子）の構造'!L$53,NA())</f>
        <v>1443</v>
      </c>
      <c r="G50" s="164" t="e">
        <f>NA()</f>
        <v>#N/A</v>
      </c>
      <c r="H50" s="164" t="e">
        <f>NA()</f>
        <v>#N/A</v>
      </c>
      <c r="I50" s="164">
        <f>IF(ISNUMBER('実質公債費比率（分子）の構造'!M$53),'実質公債費比率（分子）の構造'!M$53,NA())</f>
        <v>1196</v>
      </c>
      <c r="J50" s="164" t="e">
        <f>NA()</f>
        <v>#N/A</v>
      </c>
      <c r="K50" s="164" t="e">
        <f>NA()</f>
        <v>#N/A</v>
      </c>
      <c r="L50" s="164">
        <f>IF(ISNUMBER('実質公債費比率（分子）の構造'!N$53),'実質公債費比率（分子）の構造'!N$53,NA())</f>
        <v>1093</v>
      </c>
      <c r="M50" s="164" t="e">
        <f>NA()</f>
        <v>#N/A</v>
      </c>
      <c r="N50" s="164" t="e">
        <f>NA()</f>
        <v>#N/A</v>
      </c>
      <c r="O50" s="164">
        <f>IF(ISNUMBER('実質公債費比率（分子）の構造'!O$53),'実質公債費比率（分子）の構造'!O$53,NA())</f>
        <v>1027</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36396</v>
      </c>
      <c r="E56" s="163"/>
      <c r="F56" s="163"/>
      <c r="G56" s="163">
        <f>'将来負担比率（分子）の構造'!J$52</f>
        <v>35628</v>
      </c>
      <c r="H56" s="163"/>
      <c r="I56" s="163"/>
      <c r="J56" s="163">
        <f>'将来負担比率（分子）の構造'!K$52</f>
        <v>34011</v>
      </c>
      <c r="K56" s="163"/>
      <c r="L56" s="163"/>
      <c r="M56" s="163">
        <f>'将来負担比率（分子）の構造'!L$52</f>
        <v>32300</v>
      </c>
      <c r="N56" s="163"/>
      <c r="O56" s="163"/>
      <c r="P56" s="163">
        <f>'将来負担比率（分子）の構造'!M$52</f>
        <v>31924</v>
      </c>
    </row>
    <row r="57" spans="1:16" x14ac:dyDescent="0.2">
      <c r="A57" s="163" t="s">
        <v>42</v>
      </c>
      <c r="B57" s="163"/>
      <c r="C57" s="163"/>
      <c r="D57" s="163">
        <f>'将来負担比率（分子）の構造'!I$51</f>
        <v>11758</v>
      </c>
      <c r="E57" s="163"/>
      <c r="F57" s="163"/>
      <c r="G57" s="163">
        <f>'将来負担比率（分子）の構造'!J$51</f>
        <v>11514</v>
      </c>
      <c r="H57" s="163"/>
      <c r="I57" s="163"/>
      <c r="J57" s="163">
        <f>'将来負担比率（分子）の構造'!K$51</f>
        <v>10577</v>
      </c>
      <c r="K57" s="163"/>
      <c r="L57" s="163"/>
      <c r="M57" s="163">
        <f>'将来負担比率（分子）の構造'!L$51</f>
        <v>9431</v>
      </c>
      <c r="N57" s="163"/>
      <c r="O57" s="163"/>
      <c r="P57" s="163">
        <f>'将来負担比率（分子）の構造'!M$51</f>
        <v>9891</v>
      </c>
    </row>
    <row r="58" spans="1:16" x14ac:dyDescent="0.2">
      <c r="A58" s="163" t="s">
        <v>41</v>
      </c>
      <c r="B58" s="163"/>
      <c r="C58" s="163"/>
      <c r="D58" s="163">
        <f>'将来負担比率（分子）の構造'!I$50</f>
        <v>14774</v>
      </c>
      <c r="E58" s="163"/>
      <c r="F58" s="163"/>
      <c r="G58" s="163">
        <f>'将来負担比率（分子）の構造'!J$50</f>
        <v>17535</v>
      </c>
      <c r="H58" s="163"/>
      <c r="I58" s="163"/>
      <c r="J58" s="163">
        <f>'将来負担比率（分子）の構造'!K$50</f>
        <v>19875</v>
      </c>
      <c r="K58" s="163"/>
      <c r="L58" s="163"/>
      <c r="M58" s="163">
        <f>'将来負担比率（分子）の構造'!L$50</f>
        <v>21334</v>
      </c>
      <c r="N58" s="163"/>
      <c r="O58" s="163"/>
      <c r="P58" s="163">
        <f>'将来負担比率（分子）の構造'!M$50</f>
        <v>21480</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3576</v>
      </c>
      <c r="C62" s="163"/>
      <c r="D62" s="163"/>
      <c r="E62" s="163">
        <f>'将来負担比率（分子）の構造'!J$45</f>
        <v>3751</v>
      </c>
      <c r="F62" s="163"/>
      <c r="G62" s="163"/>
      <c r="H62" s="163">
        <f>'将来負担比率（分子）の構造'!K$45</f>
        <v>3761</v>
      </c>
      <c r="I62" s="163"/>
      <c r="J62" s="163"/>
      <c r="K62" s="163">
        <f>'将来負担比率（分子）の構造'!L$45</f>
        <v>3959</v>
      </c>
      <c r="L62" s="163"/>
      <c r="M62" s="163"/>
      <c r="N62" s="163">
        <f>'将来負担比率（分子）の構造'!M$45</f>
        <v>4283</v>
      </c>
      <c r="O62" s="163"/>
      <c r="P62" s="163"/>
    </row>
    <row r="63" spans="1:16" x14ac:dyDescent="0.2">
      <c r="A63" s="163" t="s">
        <v>34</v>
      </c>
      <c r="B63" s="163">
        <f>'将来負担比率（分子）の構造'!I$44</f>
        <v>1092</v>
      </c>
      <c r="C63" s="163"/>
      <c r="D63" s="163"/>
      <c r="E63" s="163">
        <f>'将来負担比率（分子）の構造'!J$44</f>
        <v>1083</v>
      </c>
      <c r="F63" s="163"/>
      <c r="G63" s="163"/>
      <c r="H63" s="163">
        <f>'将来負担比率（分子）の構造'!K$44</f>
        <v>1023</v>
      </c>
      <c r="I63" s="163"/>
      <c r="J63" s="163"/>
      <c r="K63" s="163">
        <f>'将来負担比率（分子）の構造'!L$44</f>
        <v>1230</v>
      </c>
      <c r="L63" s="163"/>
      <c r="M63" s="163"/>
      <c r="N63" s="163">
        <f>'将来負担比率（分子）の構造'!M$44</f>
        <v>1260</v>
      </c>
      <c r="O63" s="163"/>
      <c r="P63" s="163"/>
    </row>
    <row r="64" spans="1:16" x14ac:dyDescent="0.2">
      <c r="A64" s="163" t="s">
        <v>33</v>
      </c>
      <c r="B64" s="163">
        <f>'将来負担比率（分子）の構造'!I$43</f>
        <v>8270</v>
      </c>
      <c r="C64" s="163"/>
      <c r="D64" s="163"/>
      <c r="E64" s="163">
        <f>'将来負担比率（分子）の構造'!J$43</f>
        <v>7718</v>
      </c>
      <c r="F64" s="163"/>
      <c r="G64" s="163"/>
      <c r="H64" s="163">
        <f>'将来負担比率（分子）の構造'!K$43</f>
        <v>6216</v>
      </c>
      <c r="I64" s="163"/>
      <c r="J64" s="163"/>
      <c r="K64" s="163">
        <f>'将来負担比率（分子）の構造'!L$43</f>
        <v>4755</v>
      </c>
      <c r="L64" s="163"/>
      <c r="M64" s="163"/>
      <c r="N64" s="163">
        <f>'将来負担比率（分子）の構造'!M$43</f>
        <v>3645</v>
      </c>
      <c r="O64" s="163"/>
      <c r="P64" s="163"/>
    </row>
    <row r="65" spans="1:16" x14ac:dyDescent="0.2">
      <c r="A65" s="163" t="s">
        <v>32</v>
      </c>
      <c r="B65" s="163" t="str">
        <f>'将来負担比率（分子）の構造'!I$42</f>
        <v>-</v>
      </c>
      <c r="C65" s="163"/>
      <c r="D65" s="163"/>
      <c r="E65" s="163">
        <f>'将来負担比率（分子）の構造'!J$42</f>
        <v>832</v>
      </c>
      <c r="F65" s="163"/>
      <c r="G65" s="163"/>
      <c r="H65" s="163">
        <f>'将来負担比率（分子）の構造'!K$42</f>
        <v>833</v>
      </c>
      <c r="I65" s="163"/>
      <c r="J65" s="163"/>
      <c r="K65" s="163">
        <f>'将来負担比率（分子）の構造'!L$42</f>
        <v>835</v>
      </c>
      <c r="L65" s="163"/>
      <c r="M65" s="163"/>
      <c r="N65" s="163">
        <f>'将来負担比率（分子）の構造'!M$42</f>
        <v>838</v>
      </c>
      <c r="O65" s="163"/>
      <c r="P65" s="163"/>
    </row>
    <row r="66" spans="1:16" x14ac:dyDescent="0.2">
      <c r="A66" s="163" t="s">
        <v>31</v>
      </c>
      <c r="B66" s="163">
        <f>'将来負担比率（分子）の構造'!I$41</f>
        <v>46109</v>
      </c>
      <c r="C66" s="163"/>
      <c r="D66" s="163"/>
      <c r="E66" s="163">
        <f>'将来負担比率（分子）の構造'!J$41</f>
        <v>44516</v>
      </c>
      <c r="F66" s="163"/>
      <c r="G66" s="163"/>
      <c r="H66" s="163">
        <f>'将来負担比率（分子）の構造'!K$41</f>
        <v>41609</v>
      </c>
      <c r="I66" s="163"/>
      <c r="J66" s="163"/>
      <c r="K66" s="163">
        <f>'将来負担比率（分子）の構造'!L$41</f>
        <v>40630</v>
      </c>
      <c r="L66" s="163"/>
      <c r="M66" s="163"/>
      <c r="N66" s="163">
        <f>'将来負担比率（分子）の構造'!M$41</f>
        <v>43074</v>
      </c>
      <c r="O66" s="163"/>
      <c r="P66" s="163"/>
    </row>
    <row r="67" spans="1:16" x14ac:dyDescent="0.2">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6402</v>
      </c>
      <c r="C72" s="167">
        <f>基金残高に係る経年分析!G55</f>
        <v>6738</v>
      </c>
      <c r="D72" s="167">
        <f>基金残高に係る経年分析!H55</f>
        <v>7017</v>
      </c>
    </row>
    <row r="73" spans="1:16" x14ac:dyDescent="0.2">
      <c r="A73" s="166" t="s">
        <v>74</v>
      </c>
      <c r="B73" s="167">
        <f>基金残高に係る経年分析!F56</f>
        <v>3782</v>
      </c>
      <c r="C73" s="167">
        <f>基金残高に係る経年分析!G56</f>
        <v>4983</v>
      </c>
      <c r="D73" s="167">
        <f>基金残高に係る経年分析!H56</f>
        <v>4985</v>
      </c>
    </row>
    <row r="74" spans="1:16" x14ac:dyDescent="0.2">
      <c r="A74" s="166" t="s">
        <v>75</v>
      </c>
      <c r="B74" s="167">
        <f>基金残高に係る経年分析!F57</f>
        <v>7852</v>
      </c>
      <c r="C74" s="167">
        <f>基金残高に係る経年分析!G57</f>
        <v>7899</v>
      </c>
      <c r="D74" s="167">
        <f>基金残高に係る経年分析!H57</f>
        <v>8108</v>
      </c>
    </row>
  </sheetData>
  <sheetProtection algorithmName="SHA-512" hashValue="X7gJZ54BsbkoY+oBv7njX2iSTIDlNyuXkCzm/C1is0KHtfT0e2PrV3PY9FdzMqZC0X6BVUOsKkMENLyxaA8Bkg==" saltValue="tv1aNwQ/dgXqMATrftFeS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election activeCell="C1" sqref="C1"/>
    </sheetView>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201</v>
      </c>
      <c r="DI1" s="603"/>
      <c r="DJ1" s="603"/>
      <c r="DK1" s="603"/>
      <c r="DL1" s="603"/>
      <c r="DM1" s="603"/>
      <c r="DN1" s="604"/>
      <c r="DO1" s="202"/>
      <c r="DP1" s="602" t="s">
        <v>202</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203</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204</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205</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206</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207</v>
      </c>
      <c r="S4" s="606"/>
      <c r="T4" s="606"/>
      <c r="U4" s="606"/>
      <c r="V4" s="606"/>
      <c r="W4" s="606"/>
      <c r="X4" s="606"/>
      <c r="Y4" s="607"/>
      <c r="Z4" s="605" t="s">
        <v>208</v>
      </c>
      <c r="AA4" s="606"/>
      <c r="AB4" s="606"/>
      <c r="AC4" s="607"/>
      <c r="AD4" s="605" t="s">
        <v>209</v>
      </c>
      <c r="AE4" s="606"/>
      <c r="AF4" s="606"/>
      <c r="AG4" s="606"/>
      <c r="AH4" s="606"/>
      <c r="AI4" s="606"/>
      <c r="AJ4" s="606"/>
      <c r="AK4" s="607"/>
      <c r="AL4" s="605" t="s">
        <v>208</v>
      </c>
      <c r="AM4" s="606"/>
      <c r="AN4" s="606"/>
      <c r="AO4" s="607"/>
      <c r="AP4" s="608" t="s">
        <v>210</v>
      </c>
      <c r="AQ4" s="608"/>
      <c r="AR4" s="608"/>
      <c r="AS4" s="608"/>
      <c r="AT4" s="608"/>
      <c r="AU4" s="608"/>
      <c r="AV4" s="608"/>
      <c r="AW4" s="608"/>
      <c r="AX4" s="608"/>
      <c r="AY4" s="608"/>
      <c r="AZ4" s="608"/>
      <c r="BA4" s="608"/>
      <c r="BB4" s="608"/>
      <c r="BC4" s="608"/>
      <c r="BD4" s="608"/>
      <c r="BE4" s="608"/>
      <c r="BF4" s="608"/>
      <c r="BG4" s="608" t="s">
        <v>211</v>
      </c>
      <c r="BH4" s="608"/>
      <c r="BI4" s="608"/>
      <c r="BJ4" s="608"/>
      <c r="BK4" s="608"/>
      <c r="BL4" s="608"/>
      <c r="BM4" s="608"/>
      <c r="BN4" s="608"/>
      <c r="BO4" s="608" t="s">
        <v>208</v>
      </c>
      <c r="BP4" s="608"/>
      <c r="BQ4" s="608"/>
      <c r="BR4" s="608"/>
      <c r="BS4" s="608" t="s">
        <v>212</v>
      </c>
      <c r="BT4" s="608"/>
      <c r="BU4" s="608"/>
      <c r="BV4" s="608"/>
      <c r="BW4" s="608"/>
      <c r="BX4" s="608"/>
      <c r="BY4" s="608"/>
      <c r="BZ4" s="608"/>
      <c r="CA4" s="608"/>
      <c r="CB4" s="608"/>
      <c r="CD4" s="605" t="s">
        <v>213</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214</v>
      </c>
      <c r="C5" s="610"/>
      <c r="D5" s="610"/>
      <c r="E5" s="610"/>
      <c r="F5" s="610"/>
      <c r="G5" s="610"/>
      <c r="H5" s="610"/>
      <c r="I5" s="610"/>
      <c r="J5" s="610"/>
      <c r="K5" s="610"/>
      <c r="L5" s="610"/>
      <c r="M5" s="610"/>
      <c r="N5" s="610"/>
      <c r="O5" s="610"/>
      <c r="P5" s="610"/>
      <c r="Q5" s="611"/>
      <c r="R5" s="612">
        <v>25469252</v>
      </c>
      <c r="S5" s="613"/>
      <c r="T5" s="613"/>
      <c r="U5" s="613"/>
      <c r="V5" s="613"/>
      <c r="W5" s="613"/>
      <c r="X5" s="613"/>
      <c r="Y5" s="614"/>
      <c r="Z5" s="615">
        <v>39.4</v>
      </c>
      <c r="AA5" s="615"/>
      <c r="AB5" s="615"/>
      <c r="AC5" s="615"/>
      <c r="AD5" s="616">
        <v>23539356</v>
      </c>
      <c r="AE5" s="616"/>
      <c r="AF5" s="616"/>
      <c r="AG5" s="616"/>
      <c r="AH5" s="616"/>
      <c r="AI5" s="616"/>
      <c r="AJ5" s="616"/>
      <c r="AK5" s="616"/>
      <c r="AL5" s="617">
        <v>72.900000000000006</v>
      </c>
      <c r="AM5" s="618"/>
      <c r="AN5" s="618"/>
      <c r="AO5" s="619"/>
      <c r="AP5" s="609" t="s">
        <v>215</v>
      </c>
      <c r="AQ5" s="610"/>
      <c r="AR5" s="610"/>
      <c r="AS5" s="610"/>
      <c r="AT5" s="610"/>
      <c r="AU5" s="610"/>
      <c r="AV5" s="610"/>
      <c r="AW5" s="610"/>
      <c r="AX5" s="610"/>
      <c r="AY5" s="610"/>
      <c r="AZ5" s="610"/>
      <c r="BA5" s="610"/>
      <c r="BB5" s="610"/>
      <c r="BC5" s="610"/>
      <c r="BD5" s="610"/>
      <c r="BE5" s="610"/>
      <c r="BF5" s="611"/>
      <c r="BG5" s="623">
        <v>23536357</v>
      </c>
      <c r="BH5" s="624"/>
      <c r="BI5" s="624"/>
      <c r="BJ5" s="624"/>
      <c r="BK5" s="624"/>
      <c r="BL5" s="624"/>
      <c r="BM5" s="624"/>
      <c r="BN5" s="625"/>
      <c r="BO5" s="626">
        <v>92.4</v>
      </c>
      <c r="BP5" s="626"/>
      <c r="BQ5" s="626"/>
      <c r="BR5" s="626"/>
      <c r="BS5" s="627">
        <v>459302</v>
      </c>
      <c r="BT5" s="627"/>
      <c r="BU5" s="627"/>
      <c r="BV5" s="627"/>
      <c r="BW5" s="627"/>
      <c r="BX5" s="627"/>
      <c r="BY5" s="627"/>
      <c r="BZ5" s="627"/>
      <c r="CA5" s="627"/>
      <c r="CB5" s="631"/>
      <c r="CD5" s="605" t="s">
        <v>210</v>
      </c>
      <c r="CE5" s="606"/>
      <c r="CF5" s="606"/>
      <c r="CG5" s="606"/>
      <c r="CH5" s="606"/>
      <c r="CI5" s="606"/>
      <c r="CJ5" s="606"/>
      <c r="CK5" s="606"/>
      <c r="CL5" s="606"/>
      <c r="CM5" s="606"/>
      <c r="CN5" s="606"/>
      <c r="CO5" s="606"/>
      <c r="CP5" s="606"/>
      <c r="CQ5" s="607"/>
      <c r="CR5" s="605" t="s">
        <v>216</v>
      </c>
      <c r="CS5" s="606"/>
      <c r="CT5" s="606"/>
      <c r="CU5" s="606"/>
      <c r="CV5" s="606"/>
      <c r="CW5" s="606"/>
      <c r="CX5" s="606"/>
      <c r="CY5" s="607"/>
      <c r="CZ5" s="605" t="s">
        <v>208</v>
      </c>
      <c r="DA5" s="606"/>
      <c r="DB5" s="606"/>
      <c r="DC5" s="607"/>
      <c r="DD5" s="605" t="s">
        <v>217</v>
      </c>
      <c r="DE5" s="606"/>
      <c r="DF5" s="606"/>
      <c r="DG5" s="606"/>
      <c r="DH5" s="606"/>
      <c r="DI5" s="606"/>
      <c r="DJ5" s="606"/>
      <c r="DK5" s="606"/>
      <c r="DL5" s="606"/>
      <c r="DM5" s="606"/>
      <c r="DN5" s="606"/>
      <c r="DO5" s="606"/>
      <c r="DP5" s="607"/>
      <c r="DQ5" s="605" t="s">
        <v>218</v>
      </c>
      <c r="DR5" s="606"/>
      <c r="DS5" s="606"/>
      <c r="DT5" s="606"/>
      <c r="DU5" s="606"/>
      <c r="DV5" s="606"/>
      <c r="DW5" s="606"/>
      <c r="DX5" s="606"/>
      <c r="DY5" s="606"/>
      <c r="DZ5" s="606"/>
      <c r="EA5" s="606"/>
      <c r="EB5" s="606"/>
      <c r="EC5" s="607"/>
    </row>
    <row r="6" spans="2:143" ht="11.25" customHeight="1" x14ac:dyDescent="0.2">
      <c r="B6" s="620" t="s">
        <v>219</v>
      </c>
      <c r="C6" s="621"/>
      <c r="D6" s="621"/>
      <c r="E6" s="621"/>
      <c r="F6" s="621"/>
      <c r="G6" s="621"/>
      <c r="H6" s="621"/>
      <c r="I6" s="621"/>
      <c r="J6" s="621"/>
      <c r="K6" s="621"/>
      <c r="L6" s="621"/>
      <c r="M6" s="621"/>
      <c r="N6" s="621"/>
      <c r="O6" s="621"/>
      <c r="P6" s="621"/>
      <c r="Q6" s="622"/>
      <c r="R6" s="623">
        <v>330590</v>
      </c>
      <c r="S6" s="624"/>
      <c r="T6" s="624"/>
      <c r="U6" s="624"/>
      <c r="V6" s="624"/>
      <c r="W6" s="624"/>
      <c r="X6" s="624"/>
      <c r="Y6" s="625"/>
      <c r="Z6" s="626">
        <v>0.5</v>
      </c>
      <c r="AA6" s="626"/>
      <c r="AB6" s="626"/>
      <c r="AC6" s="626"/>
      <c r="AD6" s="627">
        <v>330590</v>
      </c>
      <c r="AE6" s="627"/>
      <c r="AF6" s="627"/>
      <c r="AG6" s="627"/>
      <c r="AH6" s="627"/>
      <c r="AI6" s="627"/>
      <c r="AJ6" s="627"/>
      <c r="AK6" s="627"/>
      <c r="AL6" s="628">
        <v>1</v>
      </c>
      <c r="AM6" s="629"/>
      <c r="AN6" s="629"/>
      <c r="AO6" s="630"/>
      <c r="AP6" s="620" t="s">
        <v>220</v>
      </c>
      <c r="AQ6" s="621"/>
      <c r="AR6" s="621"/>
      <c r="AS6" s="621"/>
      <c r="AT6" s="621"/>
      <c r="AU6" s="621"/>
      <c r="AV6" s="621"/>
      <c r="AW6" s="621"/>
      <c r="AX6" s="621"/>
      <c r="AY6" s="621"/>
      <c r="AZ6" s="621"/>
      <c r="BA6" s="621"/>
      <c r="BB6" s="621"/>
      <c r="BC6" s="621"/>
      <c r="BD6" s="621"/>
      <c r="BE6" s="621"/>
      <c r="BF6" s="622"/>
      <c r="BG6" s="623">
        <v>23536357</v>
      </c>
      <c r="BH6" s="624"/>
      <c r="BI6" s="624"/>
      <c r="BJ6" s="624"/>
      <c r="BK6" s="624"/>
      <c r="BL6" s="624"/>
      <c r="BM6" s="624"/>
      <c r="BN6" s="625"/>
      <c r="BO6" s="626">
        <v>92.4</v>
      </c>
      <c r="BP6" s="626"/>
      <c r="BQ6" s="626"/>
      <c r="BR6" s="626"/>
      <c r="BS6" s="627">
        <v>459302</v>
      </c>
      <c r="BT6" s="627"/>
      <c r="BU6" s="627"/>
      <c r="BV6" s="627"/>
      <c r="BW6" s="627"/>
      <c r="BX6" s="627"/>
      <c r="BY6" s="627"/>
      <c r="BZ6" s="627"/>
      <c r="CA6" s="627"/>
      <c r="CB6" s="631"/>
      <c r="CD6" s="609" t="s">
        <v>221</v>
      </c>
      <c r="CE6" s="610"/>
      <c r="CF6" s="610"/>
      <c r="CG6" s="610"/>
      <c r="CH6" s="610"/>
      <c r="CI6" s="610"/>
      <c r="CJ6" s="610"/>
      <c r="CK6" s="610"/>
      <c r="CL6" s="610"/>
      <c r="CM6" s="610"/>
      <c r="CN6" s="610"/>
      <c r="CO6" s="610"/>
      <c r="CP6" s="610"/>
      <c r="CQ6" s="611"/>
      <c r="CR6" s="623">
        <v>302011</v>
      </c>
      <c r="CS6" s="624"/>
      <c r="CT6" s="624"/>
      <c r="CU6" s="624"/>
      <c r="CV6" s="624"/>
      <c r="CW6" s="624"/>
      <c r="CX6" s="624"/>
      <c r="CY6" s="625"/>
      <c r="CZ6" s="617">
        <v>0.5</v>
      </c>
      <c r="DA6" s="618"/>
      <c r="DB6" s="618"/>
      <c r="DC6" s="634"/>
      <c r="DD6" s="632" t="s">
        <v>122</v>
      </c>
      <c r="DE6" s="624"/>
      <c r="DF6" s="624"/>
      <c r="DG6" s="624"/>
      <c r="DH6" s="624"/>
      <c r="DI6" s="624"/>
      <c r="DJ6" s="624"/>
      <c r="DK6" s="624"/>
      <c r="DL6" s="624"/>
      <c r="DM6" s="624"/>
      <c r="DN6" s="624"/>
      <c r="DO6" s="624"/>
      <c r="DP6" s="625"/>
      <c r="DQ6" s="632">
        <v>302006</v>
      </c>
      <c r="DR6" s="624"/>
      <c r="DS6" s="624"/>
      <c r="DT6" s="624"/>
      <c r="DU6" s="624"/>
      <c r="DV6" s="624"/>
      <c r="DW6" s="624"/>
      <c r="DX6" s="624"/>
      <c r="DY6" s="624"/>
      <c r="DZ6" s="624"/>
      <c r="EA6" s="624"/>
      <c r="EB6" s="624"/>
      <c r="EC6" s="633"/>
    </row>
    <row r="7" spans="2:143" ht="11.25" customHeight="1" x14ac:dyDescent="0.2">
      <c r="B7" s="620" t="s">
        <v>222</v>
      </c>
      <c r="C7" s="621"/>
      <c r="D7" s="621"/>
      <c r="E7" s="621"/>
      <c r="F7" s="621"/>
      <c r="G7" s="621"/>
      <c r="H7" s="621"/>
      <c r="I7" s="621"/>
      <c r="J7" s="621"/>
      <c r="K7" s="621"/>
      <c r="L7" s="621"/>
      <c r="M7" s="621"/>
      <c r="N7" s="621"/>
      <c r="O7" s="621"/>
      <c r="P7" s="621"/>
      <c r="Q7" s="622"/>
      <c r="R7" s="623">
        <v>13455</v>
      </c>
      <c r="S7" s="624"/>
      <c r="T7" s="624"/>
      <c r="U7" s="624"/>
      <c r="V7" s="624"/>
      <c r="W7" s="624"/>
      <c r="X7" s="624"/>
      <c r="Y7" s="625"/>
      <c r="Z7" s="626">
        <v>0</v>
      </c>
      <c r="AA7" s="626"/>
      <c r="AB7" s="626"/>
      <c r="AC7" s="626"/>
      <c r="AD7" s="627">
        <v>13455</v>
      </c>
      <c r="AE7" s="627"/>
      <c r="AF7" s="627"/>
      <c r="AG7" s="627"/>
      <c r="AH7" s="627"/>
      <c r="AI7" s="627"/>
      <c r="AJ7" s="627"/>
      <c r="AK7" s="627"/>
      <c r="AL7" s="628">
        <v>0</v>
      </c>
      <c r="AM7" s="629"/>
      <c r="AN7" s="629"/>
      <c r="AO7" s="630"/>
      <c r="AP7" s="620" t="s">
        <v>223</v>
      </c>
      <c r="AQ7" s="621"/>
      <c r="AR7" s="621"/>
      <c r="AS7" s="621"/>
      <c r="AT7" s="621"/>
      <c r="AU7" s="621"/>
      <c r="AV7" s="621"/>
      <c r="AW7" s="621"/>
      <c r="AX7" s="621"/>
      <c r="AY7" s="621"/>
      <c r="AZ7" s="621"/>
      <c r="BA7" s="621"/>
      <c r="BB7" s="621"/>
      <c r="BC7" s="621"/>
      <c r="BD7" s="621"/>
      <c r="BE7" s="621"/>
      <c r="BF7" s="622"/>
      <c r="BG7" s="623">
        <v>11677330</v>
      </c>
      <c r="BH7" s="624"/>
      <c r="BI7" s="624"/>
      <c r="BJ7" s="624"/>
      <c r="BK7" s="624"/>
      <c r="BL7" s="624"/>
      <c r="BM7" s="624"/>
      <c r="BN7" s="625"/>
      <c r="BO7" s="626">
        <v>45.8</v>
      </c>
      <c r="BP7" s="626"/>
      <c r="BQ7" s="626"/>
      <c r="BR7" s="626"/>
      <c r="BS7" s="627">
        <v>459302</v>
      </c>
      <c r="BT7" s="627"/>
      <c r="BU7" s="627"/>
      <c r="BV7" s="627"/>
      <c r="BW7" s="627"/>
      <c r="BX7" s="627"/>
      <c r="BY7" s="627"/>
      <c r="BZ7" s="627"/>
      <c r="CA7" s="627"/>
      <c r="CB7" s="631"/>
      <c r="CD7" s="620" t="s">
        <v>224</v>
      </c>
      <c r="CE7" s="621"/>
      <c r="CF7" s="621"/>
      <c r="CG7" s="621"/>
      <c r="CH7" s="621"/>
      <c r="CI7" s="621"/>
      <c r="CJ7" s="621"/>
      <c r="CK7" s="621"/>
      <c r="CL7" s="621"/>
      <c r="CM7" s="621"/>
      <c r="CN7" s="621"/>
      <c r="CO7" s="621"/>
      <c r="CP7" s="621"/>
      <c r="CQ7" s="622"/>
      <c r="CR7" s="623">
        <v>7044619</v>
      </c>
      <c r="CS7" s="624"/>
      <c r="CT7" s="624"/>
      <c r="CU7" s="624"/>
      <c r="CV7" s="624"/>
      <c r="CW7" s="624"/>
      <c r="CX7" s="624"/>
      <c r="CY7" s="625"/>
      <c r="CZ7" s="626">
        <v>11</v>
      </c>
      <c r="DA7" s="626"/>
      <c r="DB7" s="626"/>
      <c r="DC7" s="626"/>
      <c r="DD7" s="632">
        <v>466948</v>
      </c>
      <c r="DE7" s="624"/>
      <c r="DF7" s="624"/>
      <c r="DG7" s="624"/>
      <c r="DH7" s="624"/>
      <c r="DI7" s="624"/>
      <c r="DJ7" s="624"/>
      <c r="DK7" s="624"/>
      <c r="DL7" s="624"/>
      <c r="DM7" s="624"/>
      <c r="DN7" s="624"/>
      <c r="DO7" s="624"/>
      <c r="DP7" s="625"/>
      <c r="DQ7" s="632">
        <v>5361946</v>
      </c>
      <c r="DR7" s="624"/>
      <c r="DS7" s="624"/>
      <c r="DT7" s="624"/>
      <c r="DU7" s="624"/>
      <c r="DV7" s="624"/>
      <c r="DW7" s="624"/>
      <c r="DX7" s="624"/>
      <c r="DY7" s="624"/>
      <c r="DZ7" s="624"/>
      <c r="EA7" s="624"/>
      <c r="EB7" s="624"/>
      <c r="EC7" s="633"/>
    </row>
    <row r="8" spans="2:143" ht="11.25" customHeight="1" x14ac:dyDescent="0.2">
      <c r="B8" s="620" t="s">
        <v>225</v>
      </c>
      <c r="C8" s="621"/>
      <c r="D8" s="621"/>
      <c r="E8" s="621"/>
      <c r="F8" s="621"/>
      <c r="G8" s="621"/>
      <c r="H8" s="621"/>
      <c r="I8" s="621"/>
      <c r="J8" s="621"/>
      <c r="K8" s="621"/>
      <c r="L8" s="621"/>
      <c r="M8" s="621"/>
      <c r="N8" s="621"/>
      <c r="O8" s="621"/>
      <c r="P8" s="621"/>
      <c r="Q8" s="622"/>
      <c r="R8" s="623">
        <v>234673</v>
      </c>
      <c r="S8" s="624"/>
      <c r="T8" s="624"/>
      <c r="U8" s="624"/>
      <c r="V8" s="624"/>
      <c r="W8" s="624"/>
      <c r="X8" s="624"/>
      <c r="Y8" s="625"/>
      <c r="Z8" s="626">
        <v>0.4</v>
      </c>
      <c r="AA8" s="626"/>
      <c r="AB8" s="626"/>
      <c r="AC8" s="626"/>
      <c r="AD8" s="627">
        <v>234673</v>
      </c>
      <c r="AE8" s="627"/>
      <c r="AF8" s="627"/>
      <c r="AG8" s="627"/>
      <c r="AH8" s="627"/>
      <c r="AI8" s="627"/>
      <c r="AJ8" s="627"/>
      <c r="AK8" s="627"/>
      <c r="AL8" s="628">
        <v>0.7</v>
      </c>
      <c r="AM8" s="629"/>
      <c r="AN8" s="629"/>
      <c r="AO8" s="630"/>
      <c r="AP8" s="620" t="s">
        <v>226</v>
      </c>
      <c r="AQ8" s="621"/>
      <c r="AR8" s="621"/>
      <c r="AS8" s="621"/>
      <c r="AT8" s="621"/>
      <c r="AU8" s="621"/>
      <c r="AV8" s="621"/>
      <c r="AW8" s="621"/>
      <c r="AX8" s="621"/>
      <c r="AY8" s="621"/>
      <c r="AZ8" s="621"/>
      <c r="BA8" s="621"/>
      <c r="BB8" s="621"/>
      <c r="BC8" s="621"/>
      <c r="BD8" s="621"/>
      <c r="BE8" s="621"/>
      <c r="BF8" s="622"/>
      <c r="BG8" s="623">
        <v>220622</v>
      </c>
      <c r="BH8" s="624"/>
      <c r="BI8" s="624"/>
      <c r="BJ8" s="624"/>
      <c r="BK8" s="624"/>
      <c r="BL8" s="624"/>
      <c r="BM8" s="624"/>
      <c r="BN8" s="625"/>
      <c r="BO8" s="626">
        <v>0.9</v>
      </c>
      <c r="BP8" s="626"/>
      <c r="BQ8" s="626"/>
      <c r="BR8" s="626"/>
      <c r="BS8" s="627" t="s">
        <v>122</v>
      </c>
      <c r="BT8" s="627"/>
      <c r="BU8" s="627"/>
      <c r="BV8" s="627"/>
      <c r="BW8" s="627"/>
      <c r="BX8" s="627"/>
      <c r="BY8" s="627"/>
      <c r="BZ8" s="627"/>
      <c r="CA8" s="627"/>
      <c r="CB8" s="631"/>
      <c r="CD8" s="620" t="s">
        <v>227</v>
      </c>
      <c r="CE8" s="621"/>
      <c r="CF8" s="621"/>
      <c r="CG8" s="621"/>
      <c r="CH8" s="621"/>
      <c r="CI8" s="621"/>
      <c r="CJ8" s="621"/>
      <c r="CK8" s="621"/>
      <c r="CL8" s="621"/>
      <c r="CM8" s="621"/>
      <c r="CN8" s="621"/>
      <c r="CO8" s="621"/>
      <c r="CP8" s="621"/>
      <c r="CQ8" s="622"/>
      <c r="CR8" s="623">
        <v>28638910</v>
      </c>
      <c r="CS8" s="624"/>
      <c r="CT8" s="624"/>
      <c r="CU8" s="624"/>
      <c r="CV8" s="624"/>
      <c r="CW8" s="624"/>
      <c r="CX8" s="624"/>
      <c r="CY8" s="625"/>
      <c r="CZ8" s="626">
        <v>44.7</v>
      </c>
      <c r="DA8" s="626"/>
      <c r="DB8" s="626"/>
      <c r="DC8" s="626"/>
      <c r="DD8" s="632">
        <v>72478</v>
      </c>
      <c r="DE8" s="624"/>
      <c r="DF8" s="624"/>
      <c r="DG8" s="624"/>
      <c r="DH8" s="624"/>
      <c r="DI8" s="624"/>
      <c r="DJ8" s="624"/>
      <c r="DK8" s="624"/>
      <c r="DL8" s="624"/>
      <c r="DM8" s="624"/>
      <c r="DN8" s="624"/>
      <c r="DO8" s="624"/>
      <c r="DP8" s="625"/>
      <c r="DQ8" s="632">
        <v>12290175</v>
      </c>
      <c r="DR8" s="624"/>
      <c r="DS8" s="624"/>
      <c r="DT8" s="624"/>
      <c r="DU8" s="624"/>
      <c r="DV8" s="624"/>
      <c r="DW8" s="624"/>
      <c r="DX8" s="624"/>
      <c r="DY8" s="624"/>
      <c r="DZ8" s="624"/>
      <c r="EA8" s="624"/>
      <c r="EB8" s="624"/>
      <c r="EC8" s="633"/>
    </row>
    <row r="9" spans="2:143" ht="11.25" customHeight="1" x14ac:dyDescent="0.2">
      <c r="B9" s="620" t="s">
        <v>228</v>
      </c>
      <c r="C9" s="621"/>
      <c r="D9" s="621"/>
      <c r="E9" s="621"/>
      <c r="F9" s="621"/>
      <c r="G9" s="621"/>
      <c r="H9" s="621"/>
      <c r="I9" s="621"/>
      <c r="J9" s="621"/>
      <c r="K9" s="621"/>
      <c r="L9" s="621"/>
      <c r="M9" s="621"/>
      <c r="N9" s="621"/>
      <c r="O9" s="621"/>
      <c r="P9" s="621"/>
      <c r="Q9" s="622"/>
      <c r="R9" s="623">
        <v>291001</v>
      </c>
      <c r="S9" s="624"/>
      <c r="T9" s="624"/>
      <c r="U9" s="624"/>
      <c r="V9" s="624"/>
      <c r="W9" s="624"/>
      <c r="X9" s="624"/>
      <c r="Y9" s="625"/>
      <c r="Z9" s="626">
        <v>0.5</v>
      </c>
      <c r="AA9" s="626"/>
      <c r="AB9" s="626"/>
      <c r="AC9" s="626"/>
      <c r="AD9" s="627">
        <v>291001</v>
      </c>
      <c r="AE9" s="627"/>
      <c r="AF9" s="627"/>
      <c r="AG9" s="627"/>
      <c r="AH9" s="627"/>
      <c r="AI9" s="627"/>
      <c r="AJ9" s="627"/>
      <c r="AK9" s="627"/>
      <c r="AL9" s="628">
        <v>0.9</v>
      </c>
      <c r="AM9" s="629"/>
      <c r="AN9" s="629"/>
      <c r="AO9" s="630"/>
      <c r="AP9" s="620" t="s">
        <v>229</v>
      </c>
      <c r="AQ9" s="621"/>
      <c r="AR9" s="621"/>
      <c r="AS9" s="621"/>
      <c r="AT9" s="621"/>
      <c r="AU9" s="621"/>
      <c r="AV9" s="621"/>
      <c r="AW9" s="621"/>
      <c r="AX9" s="621"/>
      <c r="AY9" s="621"/>
      <c r="AZ9" s="621"/>
      <c r="BA9" s="621"/>
      <c r="BB9" s="621"/>
      <c r="BC9" s="621"/>
      <c r="BD9" s="621"/>
      <c r="BE9" s="621"/>
      <c r="BF9" s="622"/>
      <c r="BG9" s="623">
        <v>9319103</v>
      </c>
      <c r="BH9" s="624"/>
      <c r="BI9" s="624"/>
      <c r="BJ9" s="624"/>
      <c r="BK9" s="624"/>
      <c r="BL9" s="624"/>
      <c r="BM9" s="624"/>
      <c r="BN9" s="625"/>
      <c r="BO9" s="626">
        <v>36.6</v>
      </c>
      <c r="BP9" s="626"/>
      <c r="BQ9" s="626"/>
      <c r="BR9" s="626"/>
      <c r="BS9" s="627" t="s">
        <v>122</v>
      </c>
      <c r="BT9" s="627"/>
      <c r="BU9" s="627"/>
      <c r="BV9" s="627"/>
      <c r="BW9" s="627"/>
      <c r="BX9" s="627"/>
      <c r="BY9" s="627"/>
      <c r="BZ9" s="627"/>
      <c r="CA9" s="627"/>
      <c r="CB9" s="631"/>
      <c r="CD9" s="620" t="s">
        <v>230</v>
      </c>
      <c r="CE9" s="621"/>
      <c r="CF9" s="621"/>
      <c r="CG9" s="621"/>
      <c r="CH9" s="621"/>
      <c r="CI9" s="621"/>
      <c r="CJ9" s="621"/>
      <c r="CK9" s="621"/>
      <c r="CL9" s="621"/>
      <c r="CM9" s="621"/>
      <c r="CN9" s="621"/>
      <c r="CO9" s="621"/>
      <c r="CP9" s="621"/>
      <c r="CQ9" s="622"/>
      <c r="CR9" s="623">
        <v>3883955</v>
      </c>
      <c r="CS9" s="624"/>
      <c r="CT9" s="624"/>
      <c r="CU9" s="624"/>
      <c r="CV9" s="624"/>
      <c r="CW9" s="624"/>
      <c r="CX9" s="624"/>
      <c r="CY9" s="625"/>
      <c r="CZ9" s="626">
        <v>6.1</v>
      </c>
      <c r="DA9" s="626"/>
      <c r="DB9" s="626"/>
      <c r="DC9" s="626"/>
      <c r="DD9" s="632">
        <v>45598</v>
      </c>
      <c r="DE9" s="624"/>
      <c r="DF9" s="624"/>
      <c r="DG9" s="624"/>
      <c r="DH9" s="624"/>
      <c r="DI9" s="624"/>
      <c r="DJ9" s="624"/>
      <c r="DK9" s="624"/>
      <c r="DL9" s="624"/>
      <c r="DM9" s="624"/>
      <c r="DN9" s="624"/>
      <c r="DO9" s="624"/>
      <c r="DP9" s="625"/>
      <c r="DQ9" s="632">
        <v>2645494</v>
      </c>
      <c r="DR9" s="624"/>
      <c r="DS9" s="624"/>
      <c r="DT9" s="624"/>
      <c r="DU9" s="624"/>
      <c r="DV9" s="624"/>
      <c r="DW9" s="624"/>
      <c r="DX9" s="624"/>
      <c r="DY9" s="624"/>
      <c r="DZ9" s="624"/>
      <c r="EA9" s="624"/>
      <c r="EB9" s="624"/>
      <c r="EC9" s="633"/>
    </row>
    <row r="10" spans="2:143" ht="11.25" customHeight="1" x14ac:dyDescent="0.2">
      <c r="B10" s="620" t="s">
        <v>231</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232</v>
      </c>
      <c r="AQ10" s="621"/>
      <c r="AR10" s="621"/>
      <c r="AS10" s="621"/>
      <c r="AT10" s="621"/>
      <c r="AU10" s="621"/>
      <c r="AV10" s="621"/>
      <c r="AW10" s="621"/>
      <c r="AX10" s="621"/>
      <c r="AY10" s="621"/>
      <c r="AZ10" s="621"/>
      <c r="BA10" s="621"/>
      <c r="BB10" s="621"/>
      <c r="BC10" s="621"/>
      <c r="BD10" s="621"/>
      <c r="BE10" s="621"/>
      <c r="BF10" s="622"/>
      <c r="BG10" s="623">
        <v>509456</v>
      </c>
      <c r="BH10" s="624"/>
      <c r="BI10" s="624"/>
      <c r="BJ10" s="624"/>
      <c r="BK10" s="624"/>
      <c r="BL10" s="624"/>
      <c r="BM10" s="624"/>
      <c r="BN10" s="625"/>
      <c r="BO10" s="626">
        <v>2</v>
      </c>
      <c r="BP10" s="626"/>
      <c r="BQ10" s="626"/>
      <c r="BR10" s="626"/>
      <c r="BS10" s="627" t="s">
        <v>122</v>
      </c>
      <c r="BT10" s="627"/>
      <c r="BU10" s="627"/>
      <c r="BV10" s="627"/>
      <c r="BW10" s="627"/>
      <c r="BX10" s="627"/>
      <c r="BY10" s="627"/>
      <c r="BZ10" s="627"/>
      <c r="CA10" s="627"/>
      <c r="CB10" s="631"/>
      <c r="CD10" s="620" t="s">
        <v>233</v>
      </c>
      <c r="CE10" s="621"/>
      <c r="CF10" s="621"/>
      <c r="CG10" s="621"/>
      <c r="CH10" s="621"/>
      <c r="CI10" s="621"/>
      <c r="CJ10" s="621"/>
      <c r="CK10" s="621"/>
      <c r="CL10" s="621"/>
      <c r="CM10" s="621"/>
      <c r="CN10" s="621"/>
      <c r="CO10" s="621"/>
      <c r="CP10" s="621"/>
      <c r="CQ10" s="622"/>
      <c r="CR10" s="623">
        <v>84963</v>
      </c>
      <c r="CS10" s="624"/>
      <c r="CT10" s="624"/>
      <c r="CU10" s="624"/>
      <c r="CV10" s="624"/>
      <c r="CW10" s="624"/>
      <c r="CX10" s="624"/>
      <c r="CY10" s="625"/>
      <c r="CZ10" s="626">
        <v>0.1</v>
      </c>
      <c r="DA10" s="626"/>
      <c r="DB10" s="626"/>
      <c r="DC10" s="626"/>
      <c r="DD10" s="632" t="s">
        <v>122</v>
      </c>
      <c r="DE10" s="624"/>
      <c r="DF10" s="624"/>
      <c r="DG10" s="624"/>
      <c r="DH10" s="624"/>
      <c r="DI10" s="624"/>
      <c r="DJ10" s="624"/>
      <c r="DK10" s="624"/>
      <c r="DL10" s="624"/>
      <c r="DM10" s="624"/>
      <c r="DN10" s="624"/>
      <c r="DO10" s="624"/>
      <c r="DP10" s="625"/>
      <c r="DQ10" s="632">
        <v>69367</v>
      </c>
      <c r="DR10" s="624"/>
      <c r="DS10" s="624"/>
      <c r="DT10" s="624"/>
      <c r="DU10" s="624"/>
      <c r="DV10" s="624"/>
      <c r="DW10" s="624"/>
      <c r="DX10" s="624"/>
      <c r="DY10" s="624"/>
      <c r="DZ10" s="624"/>
      <c r="EA10" s="624"/>
      <c r="EB10" s="624"/>
      <c r="EC10" s="633"/>
    </row>
    <row r="11" spans="2:143" ht="11.25" customHeight="1" x14ac:dyDescent="0.2">
      <c r="B11" s="620" t="s">
        <v>234</v>
      </c>
      <c r="C11" s="621"/>
      <c r="D11" s="621"/>
      <c r="E11" s="621"/>
      <c r="F11" s="621"/>
      <c r="G11" s="621"/>
      <c r="H11" s="621"/>
      <c r="I11" s="621"/>
      <c r="J11" s="621"/>
      <c r="K11" s="621"/>
      <c r="L11" s="621"/>
      <c r="M11" s="621"/>
      <c r="N11" s="621"/>
      <c r="O11" s="621"/>
      <c r="P11" s="621"/>
      <c r="Q11" s="622"/>
      <c r="R11" s="623">
        <v>3719820</v>
      </c>
      <c r="S11" s="624"/>
      <c r="T11" s="624"/>
      <c r="U11" s="624"/>
      <c r="V11" s="624"/>
      <c r="W11" s="624"/>
      <c r="X11" s="624"/>
      <c r="Y11" s="625"/>
      <c r="Z11" s="628">
        <v>5.8</v>
      </c>
      <c r="AA11" s="629"/>
      <c r="AB11" s="629"/>
      <c r="AC11" s="635"/>
      <c r="AD11" s="632">
        <v>3719820</v>
      </c>
      <c r="AE11" s="624"/>
      <c r="AF11" s="624"/>
      <c r="AG11" s="624"/>
      <c r="AH11" s="624"/>
      <c r="AI11" s="624"/>
      <c r="AJ11" s="624"/>
      <c r="AK11" s="625"/>
      <c r="AL11" s="628">
        <v>11.5</v>
      </c>
      <c r="AM11" s="629"/>
      <c r="AN11" s="629"/>
      <c r="AO11" s="630"/>
      <c r="AP11" s="620" t="s">
        <v>235</v>
      </c>
      <c r="AQ11" s="621"/>
      <c r="AR11" s="621"/>
      <c r="AS11" s="621"/>
      <c r="AT11" s="621"/>
      <c r="AU11" s="621"/>
      <c r="AV11" s="621"/>
      <c r="AW11" s="621"/>
      <c r="AX11" s="621"/>
      <c r="AY11" s="621"/>
      <c r="AZ11" s="621"/>
      <c r="BA11" s="621"/>
      <c r="BB11" s="621"/>
      <c r="BC11" s="621"/>
      <c r="BD11" s="621"/>
      <c r="BE11" s="621"/>
      <c r="BF11" s="622"/>
      <c r="BG11" s="623">
        <v>1628149</v>
      </c>
      <c r="BH11" s="624"/>
      <c r="BI11" s="624"/>
      <c r="BJ11" s="624"/>
      <c r="BK11" s="624"/>
      <c r="BL11" s="624"/>
      <c r="BM11" s="624"/>
      <c r="BN11" s="625"/>
      <c r="BO11" s="626">
        <v>6.4</v>
      </c>
      <c r="BP11" s="626"/>
      <c r="BQ11" s="626"/>
      <c r="BR11" s="626"/>
      <c r="BS11" s="627">
        <v>459302</v>
      </c>
      <c r="BT11" s="627"/>
      <c r="BU11" s="627"/>
      <c r="BV11" s="627"/>
      <c r="BW11" s="627"/>
      <c r="BX11" s="627"/>
      <c r="BY11" s="627"/>
      <c r="BZ11" s="627"/>
      <c r="CA11" s="627"/>
      <c r="CB11" s="631"/>
      <c r="CD11" s="620" t="s">
        <v>236</v>
      </c>
      <c r="CE11" s="621"/>
      <c r="CF11" s="621"/>
      <c r="CG11" s="621"/>
      <c r="CH11" s="621"/>
      <c r="CI11" s="621"/>
      <c r="CJ11" s="621"/>
      <c r="CK11" s="621"/>
      <c r="CL11" s="621"/>
      <c r="CM11" s="621"/>
      <c r="CN11" s="621"/>
      <c r="CO11" s="621"/>
      <c r="CP11" s="621"/>
      <c r="CQ11" s="622"/>
      <c r="CR11" s="623">
        <v>437100</v>
      </c>
      <c r="CS11" s="624"/>
      <c r="CT11" s="624"/>
      <c r="CU11" s="624"/>
      <c r="CV11" s="624"/>
      <c r="CW11" s="624"/>
      <c r="CX11" s="624"/>
      <c r="CY11" s="625"/>
      <c r="CZ11" s="626">
        <v>0.7</v>
      </c>
      <c r="DA11" s="626"/>
      <c r="DB11" s="626"/>
      <c r="DC11" s="626"/>
      <c r="DD11" s="632">
        <v>147673</v>
      </c>
      <c r="DE11" s="624"/>
      <c r="DF11" s="624"/>
      <c r="DG11" s="624"/>
      <c r="DH11" s="624"/>
      <c r="DI11" s="624"/>
      <c r="DJ11" s="624"/>
      <c r="DK11" s="624"/>
      <c r="DL11" s="624"/>
      <c r="DM11" s="624"/>
      <c r="DN11" s="624"/>
      <c r="DO11" s="624"/>
      <c r="DP11" s="625"/>
      <c r="DQ11" s="632">
        <v>275300</v>
      </c>
      <c r="DR11" s="624"/>
      <c r="DS11" s="624"/>
      <c r="DT11" s="624"/>
      <c r="DU11" s="624"/>
      <c r="DV11" s="624"/>
      <c r="DW11" s="624"/>
      <c r="DX11" s="624"/>
      <c r="DY11" s="624"/>
      <c r="DZ11" s="624"/>
      <c r="EA11" s="624"/>
      <c r="EB11" s="624"/>
      <c r="EC11" s="633"/>
    </row>
    <row r="12" spans="2:143" ht="11.25" customHeight="1" x14ac:dyDescent="0.2">
      <c r="B12" s="620" t="s">
        <v>237</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238</v>
      </c>
      <c r="AQ12" s="621"/>
      <c r="AR12" s="621"/>
      <c r="AS12" s="621"/>
      <c r="AT12" s="621"/>
      <c r="AU12" s="621"/>
      <c r="AV12" s="621"/>
      <c r="AW12" s="621"/>
      <c r="AX12" s="621"/>
      <c r="AY12" s="621"/>
      <c r="AZ12" s="621"/>
      <c r="BA12" s="621"/>
      <c r="BB12" s="621"/>
      <c r="BC12" s="621"/>
      <c r="BD12" s="621"/>
      <c r="BE12" s="621"/>
      <c r="BF12" s="622"/>
      <c r="BG12" s="623">
        <v>10622285</v>
      </c>
      <c r="BH12" s="624"/>
      <c r="BI12" s="624"/>
      <c r="BJ12" s="624"/>
      <c r="BK12" s="624"/>
      <c r="BL12" s="624"/>
      <c r="BM12" s="624"/>
      <c r="BN12" s="625"/>
      <c r="BO12" s="626">
        <v>41.7</v>
      </c>
      <c r="BP12" s="626"/>
      <c r="BQ12" s="626"/>
      <c r="BR12" s="626"/>
      <c r="BS12" s="627" t="s">
        <v>122</v>
      </c>
      <c r="BT12" s="627"/>
      <c r="BU12" s="627"/>
      <c r="BV12" s="627"/>
      <c r="BW12" s="627"/>
      <c r="BX12" s="627"/>
      <c r="BY12" s="627"/>
      <c r="BZ12" s="627"/>
      <c r="CA12" s="627"/>
      <c r="CB12" s="631"/>
      <c r="CD12" s="620" t="s">
        <v>239</v>
      </c>
      <c r="CE12" s="621"/>
      <c r="CF12" s="621"/>
      <c r="CG12" s="621"/>
      <c r="CH12" s="621"/>
      <c r="CI12" s="621"/>
      <c r="CJ12" s="621"/>
      <c r="CK12" s="621"/>
      <c r="CL12" s="621"/>
      <c r="CM12" s="621"/>
      <c r="CN12" s="621"/>
      <c r="CO12" s="621"/>
      <c r="CP12" s="621"/>
      <c r="CQ12" s="622"/>
      <c r="CR12" s="623">
        <v>209686</v>
      </c>
      <c r="CS12" s="624"/>
      <c r="CT12" s="624"/>
      <c r="CU12" s="624"/>
      <c r="CV12" s="624"/>
      <c r="CW12" s="624"/>
      <c r="CX12" s="624"/>
      <c r="CY12" s="625"/>
      <c r="CZ12" s="626">
        <v>0.3</v>
      </c>
      <c r="DA12" s="626"/>
      <c r="DB12" s="626"/>
      <c r="DC12" s="626"/>
      <c r="DD12" s="632" t="s">
        <v>122</v>
      </c>
      <c r="DE12" s="624"/>
      <c r="DF12" s="624"/>
      <c r="DG12" s="624"/>
      <c r="DH12" s="624"/>
      <c r="DI12" s="624"/>
      <c r="DJ12" s="624"/>
      <c r="DK12" s="624"/>
      <c r="DL12" s="624"/>
      <c r="DM12" s="624"/>
      <c r="DN12" s="624"/>
      <c r="DO12" s="624"/>
      <c r="DP12" s="625"/>
      <c r="DQ12" s="632">
        <v>208634</v>
      </c>
      <c r="DR12" s="624"/>
      <c r="DS12" s="624"/>
      <c r="DT12" s="624"/>
      <c r="DU12" s="624"/>
      <c r="DV12" s="624"/>
      <c r="DW12" s="624"/>
      <c r="DX12" s="624"/>
      <c r="DY12" s="624"/>
      <c r="DZ12" s="624"/>
      <c r="EA12" s="624"/>
      <c r="EB12" s="624"/>
      <c r="EC12" s="633"/>
    </row>
    <row r="13" spans="2:143" ht="11.25" customHeight="1" x14ac:dyDescent="0.2">
      <c r="B13" s="620" t="s">
        <v>240</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241</v>
      </c>
      <c r="AQ13" s="621"/>
      <c r="AR13" s="621"/>
      <c r="AS13" s="621"/>
      <c r="AT13" s="621"/>
      <c r="AU13" s="621"/>
      <c r="AV13" s="621"/>
      <c r="AW13" s="621"/>
      <c r="AX13" s="621"/>
      <c r="AY13" s="621"/>
      <c r="AZ13" s="621"/>
      <c r="BA13" s="621"/>
      <c r="BB13" s="621"/>
      <c r="BC13" s="621"/>
      <c r="BD13" s="621"/>
      <c r="BE13" s="621"/>
      <c r="BF13" s="622"/>
      <c r="BG13" s="623">
        <v>10602966</v>
      </c>
      <c r="BH13" s="624"/>
      <c r="BI13" s="624"/>
      <c r="BJ13" s="624"/>
      <c r="BK13" s="624"/>
      <c r="BL13" s="624"/>
      <c r="BM13" s="624"/>
      <c r="BN13" s="625"/>
      <c r="BO13" s="626">
        <v>41.6</v>
      </c>
      <c r="BP13" s="626"/>
      <c r="BQ13" s="626"/>
      <c r="BR13" s="626"/>
      <c r="BS13" s="627" t="s">
        <v>122</v>
      </c>
      <c r="BT13" s="627"/>
      <c r="BU13" s="627"/>
      <c r="BV13" s="627"/>
      <c r="BW13" s="627"/>
      <c r="BX13" s="627"/>
      <c r="BY13" s="627"/>
      <c r="BZ13" s="627"/>
      <c r="CA13" s="627"/>
      <c r="CB13" s="631"/>
      <c r="CD13" s="620" t="s">
        <v>242</v>
      </c>
      <c r="CE13" s="621"/>
      <c r="CF13" s="621"/>
      <c r="CG13" s="621"/>
      <c r="CH13" s="621"/>
      <c r="CI13" s="621"/>
      <c r="CJ13" s="621"/>
      <c r="CK13" s="621"/>
      <c r="CL13" s="621"/>
      <c r="CM13" s="621"/>
      <c r="CN13" s="621"/>
      <c r="CO13" s="621"/>
      <c r="CP13" s="621"/>
      <c r="CQ13" s="622"/>
      <c r="CR13" s="623">
        <v>9386039</v>
      </c>
      <c r="CS13" s="624"/>
      <c r="CT13" s="624"/>
      <c r="CU13" s="624"/>
      <c r="CV13" s="624"/>
      <c r="CW13" s="624"/>
      <c r="CX13" s="624"/>
      <c r="CY13" s="625"/>
      <c r="CZ13" s="626">
        <v>14.6</v>
      </c>
      <c r="DA13" s="626"/>
      <c r="DB13" s="626"/>
      <c r="DC13" s="626"/>
      <c r="DD13" s="632">
        <v>5899072</v>
      </c>
      <c r="DE13" s="624"/>
      <c r="DF13" s="624"/>
      <c r="DG13" s="624"/>
      <c r="DH13" s="624"/>
      <c r="DI13" s="624"/>
      <c r="DJ13" s="624"/>
      <c r="DK13" s="624"/>
      <c r="DL13" s="624"/>
      <c r="DM13" s="624"/>
      <c r="DN13" s="624"/>
      <c r="DO13" s="624"/>
      <c r="DP13" s="625"/>
      <c r="DQ13" s="632">
        <v>3661846</v>
      </c>
      <c r="DR13" s="624"/>
      <c r="DS13" s="624"/>
      <c r="DT13" s="624"/>
      <c r="DU13" s="624"/>
      <c r="DV13" s="624"/>
      <c r="DW13" s="624"/>
      <c r="DX13" s="624"/>
      <c r="DY13" s="624"/>
      <c r="DZ13" s="624"/>
      <c r="EA13" s="624"/>
      <c r="EB13" s="624"/>
      <c r="EC13" s="633"/>
    </row>
    <row r="14" spans="2:143" ht="11.25" customHeight="1" x14ac:dyDescent="0.2">
      <c r="B14" s="620" t="s">
        <v>243</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244</v>
      </c>
      <c r="AQ14" s="621"/>
      <c r="AR14" s="621"/>
      <c r="AS14" s="621"/>
      <c r="AT14" s="621"/>
      <c r="AU14" s="621"/>
      <c r="AV14" s="621"/>
      <c r="AW14" s="621"/>
      <c r="AX14" s="621"/>
      <c r="AY14" s="621"/>
      <c r="AZ14" s="621"/>
      <c r="BA14" s="621"/>
      <c r="BB14" s="621"/>
      <c r="BC14" s="621"/>
      <c r="BD14" s="621"/>
      <c r="BE14" s="621"/>
      <c r="BF14" s="622"/>
      <c r="BG14" s="623">
        <v>333107</v>
      </c>
      <c r="BH14" s="624"/>
      <c r="BI14" s="624"/>
      <c r="BJ14" s="624"/>
      <c r="BK14" s="624"/>
      <c r="BL14" s="624"/>
      <c r="BM14" s="624"/>
      <c r="BN14" s="625"/>
      <c r="BO14" s="626">
        <v>1.3</v>
      </c>
      <c r="BP14" s="626"/>
      <c r="BQ14" s="626"/>
      <c r="BR14" s="626"/>
      <c r="BS14" s="627" t="s">
        <v>122</v>
      </c>
      <c r="BT14" s="627"/>
      <c r="BU14" s="627"/>
      <c r="BV14" s="627"/>
      <c r="BW14" s="627"/>
      <c r="BX14" s="627"/>
      <c r="BY14" s="627"/>
      <c r="BZ14" s="627"/>
      <c r="CA14" s="627"/>
      <c r="CB14" s="631"/>
      <c r="CD14" s="620" t="s">
        <v>245</v>
      </c>
      <c r="CE14" s="621"/>
      <c r="CF14" s="621"/>
      <c r="CG14" s="621"/>
      <c r="CH14" s="621"/>
      <c r="CI14" s="621"/>
      <c r="CJ14" s="621"/>
      <c r="CK14" s="621"/>
      <c r="CL14" s="621"/>
      <c r="CM14" s="621"/>
      <c r="CN14" s="621"/>
      <c r="CO14" s="621"/>
      <c r="CP14" s="621"/>
      <c r="CQ14" s="622"/>
      <c r="CR14" s="623">
        <v>1726286</v>
      </c>
      <c r="CS14" s="624"/>
      <c r="CT14" s="624"/>
      <c r="CU14" s="624"/>
      <c r="CV14" s="624"/>
      <c r="CW14" s="624"/>
      <c r="CX14" s="624"/>
      <c r="CY14" s="625"/>
      <c r="CZ14" s="626">
        <v>2.7</v>
      </c>
      <c r="DA14" s="626"/>
      <c r="DB14" s="626"/>
      <c r="DC14" s="626"/>
      <c r="DD14" s="632">
        <v>109671</v>
      </c>
      <c r="DE14" s="624"/>
      <c r="DF14" s="624"/>
      <c r="DG14" s="624"/>
      <c r="DH14" s="624"/>
      <c r="DI14" s="624"/>
      <c r="DJ14" s="624"/>
      <c r="DK14" s="624"/>
      <c r="DL14" s="624"/>
      <c r="DM14" s="624"/>
      <c r="DN14" s="624"/>
      <c r="DO14" s="624"/>
      <c r="DP14" s="625"/>
      <c r="DQ14" s="632">
        <v>1659182</v>
      </c>
      <c r="DR14" s="624"/>
      <c r="DS14" s="624"/>
      <c r="DT14" s="624"/>
      <c r="DU14" s="624"/>
      <c r="DV14" s="624"/>
      <c r="DW14" s="624"/>
      <c r="DX14" s="624"/>
      <c r="DY14" s="624"/>
      <c r="DZ14" s="624"/>
      <c r="EA14" s="624"/>
      <c r="EB14" s="624"/>
      <c r="EC14" s="633"/>
    </row>
    <row r="15" spans="2:143" ht="11.25" customHeight="1" x14ac:dyDescent="0.2">
      <c r="B15" s="620" t="s">
        <v>246</v>
      </c>
      <c r="C15" s="621"/>
      <c r="D15" s="621"/>
      <c r="E15" s="621"/>
      <c r="F15" s="621"/>
      <c r="G15" s="621"/>
      <c r="H15" s="621"/>
      <c r="I15" s="621"/>
      <c r="J15" s="621"/>
      <c r="K15" s="621"/>
      <c r="L15" s="621"/>
      <c r="M15" s="621"/>
      <c r="N15" s="621"/>
      <c r="O15" s="621"/>
      <c r="P15" s="621"/>
      <c r="Q15" s="622"/>
      <c r="R15" s="623">
        <v>62687</v>
      </c>
      <c r="S15" s="624"/>
      <c r="T15" s="624"/>
      <c r="U15" s="624"/>
      <c r="V15" s="624"/>
      <c r="W15" s="624"/>
      <c r="X15" s="624"/>
      <c r="Y15" s="625"/>
      <c r="Z15" s="626">
        <v>0.1</v>
      </c>
      <c r="AA15" s="626"/>
      <c r="AB15" s="626"/>
      <c r="AC15" s="626"/>
      <c r="AD15" s="627">
        <v>62687</v>
      </c>
      <c r="AE15" s="627"/>
      <c r="AF15" s="627"/>
      <c r="AG15" s="627"/>
      <c r="AH15" s="627"/>
      <c r="AI15" s="627"/>
      <c r="AJ15" s="627"/>
      <c r="AK15" s="627"/>
      <c r="AL15" s="628">
        <v>0.2</v>
      </c>
      <c r="AM15" s="629"/>
      <c r="AN15" s="629"/>
      <c r="AO15" s="630"/>
      <c r="AP15" s="620" t="s">
        <v>247</v>
      </c>
      <c r="AQ15" s="621"/>
      <c r="AR15" s="621"/>
      <c r="AS15" s="621"/>
      <c r="AT15" s="621"/>
      <c r="AU15" s="621"/>
      <c r="AV15" s="621"/>
      <c r="AW15" s="621"/>
      <c r="AX15" s="621"/>
      <c r="AY15" s="621"/>
      <c r="AZ15" s="621"/>
      <c r="BA15" s="621"/>
      <c r="BB15" s="621"/>
      <c r="BC15" s="621"/>
      <c r="BD15" s="621"/>
      <c r="BE15" s="621"/>
      <c r="BF15" s="622"/>
      <c r="BG15" s="623">
        <v>903635</v>
      </c>
      <c r="BH15" s="624"/>
      <c r="BI15" s="624"/>
      <c r="BJ15" s="624"/>
      <c r="BK15" s="624"/>
      <c r="BL15" s="624"/>
      <c r="BM15" s="624"/>
      <c r="BN15" s="625"/>
      <c r="BO15" s="626">
        <v>3.5</v>
      </c>
      <c r="BP15" s="626"/>
      <c r="BQ15" s="626"/>
      <c r="BR15" s="626"/>
      <c r="BS15" s="627" t="s">
        <v>122</v>
      </c>
      <c r="BT15" s="627"/>
      <c r="BU15" s="627"/>
      <c r="BV15" s="627"/>
      <c r="BW15" s="627"/>
      <c r="BX15" s="627"/>
      <c r="BY15" s="627"/>
      <c r="BZ15" s="627"/>
      <c r="CA15" s="627"/>
      <c r="CB15" s="631"/>
      <c r="CD15" s="620" t="s">
        <v>248</v>
      </c>
      <c r="CE15" s="621"/>
      <c r="CF15" s="621"/>
      <c r="CG15" s="621"/>
      <c r="CH15" s="621"/>
      <c r="CI15" s="621"/>
      <c r="CJ15" s="621"/>
      <c r="CK15" s="621"/>
      <c r="CL15" s="621"/>
      <c r="CM15" s="621"/>
      <c r="CN15" s="621"/>
      <c r="CO15" s="621"/>
      <c r="CP15" s="621"/>
      <c r="CQ15" s="622"/>
      <c r="CR15" s="623">
        <v>7981298</v>
      </c>
      <c r="CS15" s="624"/>
      <c r="CT15" s="624"/>
      <c r="CU15" s="624"/>
      <c r="CV15" s="624"/>
      <c r="CW15" s="624"/>
      <c r="CX15" s="624"/>
      <c r="CY15" s="625"/>
      <c r="CZ15" s="626">
        <v>12.5</v>
      </c>
      <c r="DA15" s="626"/>
      <c r="DB15" s="626"/>
      <c r="DC15" s="626"/>
      <c r="DD15" s="632">
        <v>2749308</v>
      </c>
      <c r="DE15" s="624"/>
      <c r="DF15" s="624"/>
      <c r="DG15" s="624"/>
      <c r="DH15" s="624"/>
      <c r="DI15" s="624"/>
      <c r="DJ15" s="624"/>
      <c r="DK15" s="624"/>
      <c r="DL15" s="624"/>
      <c r="DM15" s="624"/>
      <c r="DN15" s="624"/>
      <c r="DO15" s="624"/>
      <c r="DP15" s="625"/>
      <c r="DQ15" s="632">
        <v>4329319</v>
      </c>
      <c r="DR15" s="624"/>
      <c r="DS15" s="624"/>
      <c r="DT15" s="624"/>
      <c r="DU15" s="624"/>
      <c r="DV15" s="624"/>
      <c r="DW15" s="624"/>
      <c r="DX15" s="624"/>
      <c r="DY15" s="624"/>
      <c r="DZ15" s="624"/>
      <c r="EA15" s="624"/>
      <c r="EB15" s="624"/>
      <c r="EC15" s="633"/>
    </row>
    <row r="16" spans="2:143" ht="11.25" customHeight="1" x14ac:dyDescent="0.2">
      <c r="B16" s="620" t="s">
        <v>249</v>
      </c>
      <c r="C16" s="621"/>
      <c r="D16" s="621"/>
      <c r="E16" s="621"/>
      <c r="F16" s="621"/>
      <c r="G16" s="621"/>
      <c r="H16" s="621"/>
      <c r="I16" s="621"/>
      <c r="J16" s="621"/>
      <c r="K16" s="621"/>
      <c r="L16" s="621"/>
      <c r="M16" s="621"/>
      <c r="N16" s="621"/>
      <c r="O16" s="621"/>
      <c r="P16" s="621"/>
      <c r="Q16" s="622"/>
      <c r="R16" s="623">
        <v>503727</v>
      </c>
      <c r="S16" s="624"/>
      <c r="T16" s="624"/>
      <c r="U16" s="624"/>
      <c r="V16" s="624"/>
      <c r="W16" s="624"/>
      <c r="X16" s="624"/>
      <c r="Y16" s="625"/>
      <c r="Z16" s="626">
        <v>0.8</v>
      </c>
      <c r="AA16" s="626"/>
      <c r="AB16" s="626"/>
      <c r="AC16" s="626"/>
      <c r="AD16" s="627">
        <v>503727</v>
      </c>
      <c r="AE16" s="627"/>
      <c r="AF16" s="627"/>
      <c r="AG16" s="627"/>
      <c r="AH16" s="627"/>
      <c r="AI16" s="627"/>
      <c r="AJ16" s="627"/>
      <c r="AK16" s="627"/>
      <c r="AL16" s="628">
        <v>1.6</v>
      </c>
      <c r="AM16" s="629"/>
      <c r="AN16" s="629"/>
      <c r="AO16" s="630"/>
      <c r="AP16" s="620" t="s">
        <v>250</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251</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2">
      <c r="B17" s="620" t="s">
        <v>252</v>
      </c>
      <c r="C17" s="621"/>
      <c r="D17" s="621"/>
      <c r="E17" s="621"/>
      <c r="F17" s="621"/>
      <c r="G17" s="621"/>
      <c r="H17" s="621"/>
      <c r="I17" s="621"/>
      <c r="J17" s="621"/>
      <c r="K17" s="621"/>
      <c r="L17" s="621"/>
      <c r="M17" s="621"/>
      <c r="N17" s="621"/>
      <c r="O17" s="621"/>
      <c r="P17" s="621"/>
      <c r="Q17" s="622"/>
      <c r="R17" s="623">
        <v>854718</v>
      </c>
      <c r="S17" s="624"/>
      <c r="T17" s="624"/>
      <c r="U17" s="624"/>
      <c r="V17" s="624"/>
      <c r="W17" s="624"/>
      <c r="X17" s="624"/>
      <c r="Y17" s="625"/>
      <c r="Z17" s="626">
        <v>1.3</v>
      </c>
      <c r="AA17" s="626"/>
      <c r="AB17" s="626"/>
      <c r="AC17" s="626"/>
      <c r="AD17" s="627">
        <v>854718</v>
      </c>
      <c r="AE17" s="627"/>
      <c r="AF17" s="627"/>
      <c r="AG17" s="627"/>
      <c r="AH17" s="627"/>
      <c r="AI17" s="627"/>
      <c r="AJ17" s="627"/>
      <c r="AK17" s="627"/>
      <c r="AL17" s="628">
        <v>2.6</v>
      </c>
      <c r="AM17" s="629"/>
      <c r="AN17" s="629"/>
      <c r="AO17" s="630"/>
      <c r="AP17" s="620" t="s">
        <v>253</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254</v>
      </c>
      <c r="CE17" s="621"/>
      <c r="CF17" s="621"/>
      <c r="CG17" s="621"/>
      <c r="CH17" s="621"/>
      <c r="CI17" s="621"/>
      <c r="CJ17" s="621"/>
      <c r="CK17" s="621"/>
      <c r="CL17" s="621"/>
      <c r="CM17" s="621"/>
      <c r="CN17" s="621"/>
      <c r="CO17" s="621"/>
      <c r="CP17" s="621"/>
      <c r="CQ17" s="622"/>
      <c r="CR17" s="623">
        <v>4374350</v>
      </c>
      <c r="CS17" s="624"/>
      <c r="CT17" s="624"/>
      <c r="CU17" s="624"/>
      <c r="CV17" s="624"/>
      <c r="CW17" s="624"/>
      <c r="CX17" s="624"/>
      <c r="CY17" s="625"/>
      <c r="CZ17" s="626">
        <v>6.8</v>
      </c>
      <c r="DA17" s="626"/>
      <c r="DB17" s="626"/>
      <c r="DC17" s="626"/>
      <c r="DD17" s="632" t="s">
        <v>122</v>
      </c>
      <c r="DE17" s="624"/>
      <c r="DF17" s="624"/>
      <c r="DG17" s="624"/>
      <c r="DH17" s="624"/>
      <c r="DI17" s="624"/>
      <c r="DJ17" s="624"/>
      <c r="DK17" s="624"/>
      <c r="DL17" s="624"/>
      <c r="DM17" s="624"/>
      <c r="DN17" s="624"/>
      <c r="DO17" s="624"/>
      <c r="DP17" s="625"/>
      <c r="DQ17" s="632">
        <v>4351567</v>
      </c>
      <c r="DR17" s="624"/>
      <c r="DS17" s="624"/>
      <c r="DT17" s="624"/>
      <c r="DU17" s="624"/>
      <c r="DV17" s="624"/>
      <c r="DW17" s="624"/>
      <c r="DX17" s="624"/>
      <c r="DY17" s="624"/>
      <c r="DZ17" s="624"/>
      <c r="EA17" s="624"/>
      <c r="EB17" s="624"/>
      <c r="EC17" s="633"/>
    </row>
    <row r="18" spans="2:133" ht="11.25" customHeight="1" x14ac:dyDescent="0.2">
      <c r="B18" s="620" t="s">
        <v>255</v>
      </c>
      <c r="C18" s="621"/>
      <c r="D18" s="621"/>
      <c r="E18" s="621"/>
      <c r="F18" s="621"/>
      <c r="G18" s="621"/>
      <c r="H18" s="621"/>
      <c r="I18" s="621"/>
      <c r="J18" s="621"/>
      <c r="K18" s="621"/>
      <c r="L18" s="621"/>
      <c r="M18" s="621"/>
      <c r="N18" s="621"/>
      <c r="O18" s="621"/>
      <c r="P18" s="621"/>
      <c r="Q18" s="622"/>
      <c r="R18" s="623">
        <v>171474</v>
      </c>
      <c r="S18" s="624"/>
      <c r="T18" s="624"/>
      <c r="U18" s="624"/>
      <c r="V18" s="624"/>
      <c r="W18" s="624"/>
      <c r="X18" s="624"/>
      <c r="Y18" s="625"/>
      <c r="Z18" s="626">
        <v>0.3</v>
      </c>
      <c r="AA18" s="626"/>
      <c r="AB18" s="626"/>
      <c r="AC18" s="626"/>
      <c r="AD18" s="627">
        <v>171474</v>
      </c>
      <c r="AE18" s="627"/>
      <c r="AF18" s="627"/>
      <c r="AG18" s="627"/>
      <c r="AH18" s="627"/>
      <c r="AI18" s="627"/>
      <c r="AJ18" s="627"/>
      <c r="AK18" s="627"/>
      <c r="AL18" s="628">
        <v>0.5</v>
      </c>
      <c r="AM18" s="629"/>
      <c r="AN18" s="629"/>
      <c r="AO18" s="630"/>
      <c r="AP18" s="620" t="s">
        <v>256</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257</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258</v>
      </c>
      <c r="C19" s="621"/>
      <c r="D19" s="621"/>
      <c r="E19" s="621"/>
      <c r="F19" s="621"/>
      <c r="G19" s="621"/>
      <c r="H19" s="621"/>
      <c r="I19" s="621"/>
      <c r="J19" s="621"/>
      <c r="K19" s="621"/>
      <c r="L19" s="621"/>
      <c r="M19" s="621"/>
      <c r="N19" s="621"/>
      <c r="O19" s="621"/>
      <c r="P19" s="621"/>
      <c r="Q19" s="622"/>
      <c r="R19" s="623">
        <v>671072</v>
      </c>
      <c r="S19" s="624"/>
      <c r="T19" s="624"/>
      <c r="U19" s="624"/>
      <c r="V19" s="624"/>
      <c r="W19" s="624"/>
      <c r="X19" s="624"/>
      <c r="Y19" s="625"/>
      <c r="Z19" s="626">
        <v>1</v>
      </c>
      <c r="AA19" s="626"/>
      <c r="AB19" s="626"/>
      <c r="AC19" s="626"/>
      <c r="AD19" s="627">
        <v>671072</v>
      </c>
      <c r="AE19" s="627"/>
      <c r="AF19" s="627"/>
      <c r="AG19" s="627"/>
      <c r="AH19" s="627"/>
      <c r="AI19" s="627"/>
      <c r="AJ19" s="627"/>
      <c r="AK19" s="627"/>
      <c r="AL19" s="628">
        <v>2.1</v>
      </c>
      <c r="AM19" s="629"/>
      <c r="AN19" s="629"/>
      <c r="AO19" s="630"/>
      <c r="AP19" s="620" t="s">
        <v>259</v>
      </c>
      <c r="AQ19" s="621"/>
      <c r="AR19" s="621"/>
      <c r="AS19" s="621"/>
      <c r="AT19" s="621"/>
      <c r="AU19" s="621"/>
      <c r="AV19" s="621"/>
      <c r="AW19" s="621"/>
      <c r="AX19" s="621"/>
      <c r="AY19" s="621"/>
      <c r="AZ19" s="621"/>
      <c r="BA19" s="621"/>
      <c r="BB19" s="621"/>
      <c r="BC19" s="621"/>
      <c r="BD19" s="621"/>
      <c r="BE19" s="621"/>
      <c r="BF19" s="622"/>
      <c r="BG19" s="623">
        <v>1932895</v>
      </c>
      <c r="BH19" s="624"/>
      <c r="BI19" s="624"/>
      <c r="BJ19" s="624"/>
      <c r="BK19" s="624"/>
      <c r="BL19" s="624"/>
      <c r="BM19" s="624"/>
      <c r="BN19" s="625"/>
      <c r="BO19" s="626">
        <v>7.6</v>
      </c>
      <c r="BP19" s="626"/>
      <c r="BQ19" s="626"/>
      <c r="BR19" s="626"/>
      <c r="BS19" s="627" t="s">
        <v>122</v>
      </c>
      <c r="BT19" s="627"/>
      <c r="BU19" s="627"/>
      <c r="BV19" s="627"/>
      <c r="BW19" s="627"/>
      <c r="BX19" s="627"/>
      <c r="BY19" s="627"/>
      <c r="BZ19" s="627"/>
      <c r="CA19" s="627"/>
      <c r="CB19" s="631"/>
      <c r="CD19" s="620" t="s">
        <v>260</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261</v>
      </c>
      <c r="C20" s="637"/>
      <c r="D20" s="637"/>
      <c r="E20" s="637"/>
      <c r="F20" s="637"/>
      <c r="G20" s="637"/>
      <c r="H20" s="637"/>
      <c r="I20" s="637"/>
      <c r="J20" s="637"/>
      <c r="K20" s="637"/>
      <c r="L20" s="637"/>
      <c r="M20" s="637"/>
      <c r="N20" s="637"/>
      <c r="O20" s="637"/>
      <c r="P20" s="637"/>
      <c r="Q20" s="638"/>
      <c r="R20" s="623">
        <v>12172</v>
      </c>
      <c r="S20" s="624"/>
      <c r="T20" s="624"/>
      <c r="U20" s="624"/>
      <c r="V20" s="624"/>
      <c r="W20" s="624"/>
      <c r="X20" s="624"/>
      <c r="Y20" s="625"/>
      <c r="Z20" s="626">
        <v>0</v>
      </c>
      <c r="AA20" s="626"/>
      <c r="AB20" s="626"/>
      <c r="AC20" s="626"/>
      <c r="AD20" s="627">
        <v>12172</v>
      </c>
      <c r="AE20" s="627"/>
      <c r="AF20" s="627"/>
      <c r="AG20" s="627"/>
      <c r="AH20" s="627"/>
      <c r="AI20" s="627"/>
      <c r="AJ20" s="627"/>
      <c r="AK20" s="627"/>
      <c r="AL20" s="628">
        <v>0</v>
      </c>
      <c r="AM20" s="629"/>
      <c r="AN20" s="629"/>
      <c r="AO20" s="630"/>
      <c r="AP20" s="620" t="s">
        <v>262</v>
      </c>
      <c r="AQ20" s="621"/>
      <c r="AR20" s="621"/>
      <c r="AS20" s="621"/>
      <c r="AT20" s="621"/>
      <c r="AU20" s="621"/>
      <c r="AV20" s="621"/>
      <c r="AW20" s="621"/>
      <c r="AX20" s="621"/>
      <c r="AY20" s="621"/>
      <c r="AZ20" s="621"/>
      <c r="BA20" s="621"/>
      <c r="BB20" s="621"/>
      <c r="BC20" s="621"/>
      <c r="BD20" s="621"/>
      <c r="BE20" s="621"/>
      <c r="BF20" s="622"/>
      <c r="BG20" s="623">
        <v>1932895</v>
      </c>
      <c r="BH20" s="624"/>
      <c r="BI20" s="624"/>
      <c r="BJ20" s="624"/>
      <c r="BK20" s="624"/>
      <c r="BL20" s="624"/>
      <c r="BM20" s="624"/>
      <c r="BN20" s="625"/>
      <c r="BO20" s="626">
        <v>7.6</v>
      </c>
      <c r="BP20" s="626"/>
      <c r="BQ20" s="626"/>
      <c r="BR20" s="626"/>
      <c r="BS20" s="627" t="s">
        <v>122</v>
      </c>
      <c r="BT20" s="627"/>
      <c r="BU20" s="627"/>
      <c r="BV20" s="627"/>
      <c r="BW20" s="627"/>
      <c r="BX20" s="627"/>
      <c r="BY20" s="627"/>
      <c r="BZ20" s="627"/>
      <c r="CA20" s="627"/>
      <c r="CB20" s="631"/>
      <c r="CD20" s="620" t="s">
        <v>263</v>
      </c>
      <c r="CE20" s="621"/>
      <c r="CF20" s="621"/>
      <c r="CG20" s="621"/>
      <c r="CH20" s="621"/>
      <c r="CI20" s="621"/>
      <c r="CJ20" s="621"/>
      <c r="CK20" s="621"/>
      <c r="CL20" s="621"/>
      <c r="CM20" s="621"/>
      <c r="CN20" s="621"/>
      <c r="CO20" s="621"/>
      <c r="CP20" s="621"/>
      <c r="CQ20" s="622"/>
      <c r="CR20" s="623">
        <v>64069217</v>
      </c>
      <c r="CS20" s="624"/>
      <c r="CT20" s="624"/>
      <c r="CU20" s="624"/>
      <c r="CV20" s="624"/>
      <c r="CW20" s="624"/>
      <c r="CX20" s="624"/>
      <c r="CY20" s="625"/>
      <c r="CZ20" s="626">
        <v>100</v>
      </c>
      <c r="DA20" s="626"/>
      <c r="DB20" s="626"/>
      <c r="DC20" s="626"/>
      <c r="DD20" s="632">
        <v>9490748</v>
      </c>
      <c r="DE20" s="624"/>
      <c r="DF20" s="624"/>
      <c r="DG20" s="624"/>
      <c r="DH20" s="624"/>
      <c r="DI20" s="624"/>
      <c r="DJ20" s="624"/>
      <c r="DK20" s="624"/>
      <c r="DL20" s="624"/>
      <c r="DM20" s="624"/>
      <c r="DN20" s="624"/>
      <c r="DO20" s="624"/>
      <c r="DP20" s="625"/>
      <c r="DQ20" s="632">
        <v>35154836</v>
      </c>
      <c r="DR20" s="624"/>
      <c r="DS20" s="624"/>
      <c r="DT20" s="624"/>
      <c r="DU20" s="624"/>
      <c r="DV20" s="624"/>
      <c r="DW20" s="624"/>
      <c r="DX20" s="624"/>
      <c r="DY20" s="624"/>
      <c r="DZ20" s="624"/>
      <c r="EA20" s="624"/>
      <c r="EB20" s="624"/>
      <c r="EC20" s="633"/>
    </row>
    <row r="21" spans="2:133" ht="11.25" customHeight="1" x14ac:dyDescent="0.2">
      <c r="B21" s="620" t="s">
        <v>264</v>
      </c>
      <c r="C21" s="621"/>
      <c r="D21" s="621"/>
      <c r="E21" s="621"/>
      <c r="F21" s="621"/>
      <c r="G21" s="621"/>
      <c r="H21" s="621"/>
      <c r="I21" s="621"/>
      <c r="J21" s="621"/>
      <c r="K21" s="621"/>
      <c r="L21" s="621"/>
      <c r="M21" s="621"/>
      <c r="N21" s="621"/>
      <c r="O21" s="621"/>
      <c r="P21" s="621"/>
      <c r="Q21" s="622"/>
      <c r="R21" s="623">
        <v>2952867</v>
      </c>
      <c r="S21" s="624"/>
      <c r="T21" s="624"/>
      <c r="U21" s="624"/>
      <c r="V21" s="624"/>
      <c r="W21" s="624"/>
      <c r="X21" s="624"/>
      <c r="Y21" s="625"/>
      <c r="Z21" s="626">
        <v>4.5999999999999996</v>
      </c>
      <c r="AA21" s="626"/>
      <c r="AB21" s="626"/>
      <c r="AC21" s="626"/>
      <c r="AD21" s="627">
        <v>2527092</v>
      </c>
      <c r="AE21" s="627"/>
      <c r="AF21" s="627"/>
      <c r="AG21" s="627"/>
      <c r="AH21" s="627"/>
      <c r="AI21" s="627"/>
      <c r="AJ21" s="627"/>
      <c r="AK21" s="627"/>
      <c r="AL21" s="628">
        <v>7.8</v>
      </c>
      <c r="AM21" s="629"/>
      <c r="AN21" s="629"/>
      <c r="AO21" s="630"/>
      <c r="AP21" s="620" t="s">
        <v>265</v>
      </c>
      <c r="AQ21" s="639"/>
      <c r="AR21" s="639"/>
      <c r="AS21" s="639"/>
      <c r="AT21" s="639"/>
      <c r="AU21" s="639"/>
      <c r="AV21" s="639"/>
      <c r="AW21" s="639"/>
      <c r="AX21" s="639"/>
      <c r="AY21" s="639"/>
      <c r="AZ21" s="639"/>
      <c r="BA21" s="639"/>
      <c r="BB21" s="639"/>
      <c r="BC21" s="639"/>
      <c r="BD21" s="639"/>
      <c r="BE21" s="639"/>
      <c r="BF21" s="640"/>
      <c r="BG21" s="623">
        <v>2999</v>
      </c>
      <c r="BH21" s="624"/>
      <c r="BI21" s="624"/>
      <c r="BJ21" s="624"/>
      <c r="BK21" s="624"/>
      <c r="BL21" s="624"/>
      <c r="BM21" s="624"/>
      <c r="BN21" s="625"/>
      <c r="BO21" s="626">
        <v>0</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266</v>
      </c>
      <c r="C22" s="621"/>
      <c r="D22" s="621"/>
      <c r="E22" s="621"/>
      <c r="F22" s="621"/>
      <c r="G22" s="621"/>
      <c r="H22" s="621"/>
      <c r="I22" s="621"/>
      <c r="J22" s="621"/>
      <c r="K22" s="621"/>
      <c r="L22" s="621"/>
      <c r="M22" s="621"/>
      <c r="N22" s="621"/>
      <c r="O22" s="621"/>
      <c r="P22" s="621"/>
      <c r="Q22" s="622"/>
      <c r="R22" s="623">
        <v>2527092</v>
      </c>
      <c r="S22" s="624"/>
      <c r="T22" s="624"/>
      <c r="U22" s="624"/>
      <c r="V22" s="624"/>
      <c r="W22" s="624"/>
      <c r="X22" s="624"/>
      <c r="Y22" s="625"/>
      <c r="Z22" s="626">
        <v>3.9</v>
      </c>
      <c r="AA22" s="626"/>
      <c r="AB22" s="626"/>
      <c r="AC22" s="626"/>
      <c r="AD22" s="627">
        <v>2527092</v>
      </c>
      <c r="AE22" s="627"/>
      <c r="AF22" s="627"/>
      <c r="AG22" s="627"/>
      <c r="AH22" s="627"/>
      <c r="AI22" s="627"/>
      <c r="AJ22" s="627"/>
      <c r="AK22" s="627"/>
      <c r="AL22" s="628">
        <v>7.8</v>
      </c>
      <c r="AM22" s="629"/>
      <c r="AN22" s="629"/>
      <c r="AO22" s="630"/>
      <c r="AP22" s="620" t="s">
        <v>267</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268</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269</v>
      </c>
      <c r="C23" s="621"/>
      <c r="D23" s="621"/>
      <c r="E23" s="621"/>
      <c r="F23" s="621"/>
      <c r="G23" s="621"/>
      <c r="H23" s="621"/>
      <c r="I23" s="621"/>
      <c r="J23" s="621"/>
      <c r="K23" s="621"/>
      <c r="L23" s="621"/>
      <c r="M23" s="621"/>
      <c r="N23" s="621"/>
      <c r="O23" s="621"/>
      <c r="P23" s="621"/>
      <c r="Q23" s="622"/>
      <c r="R23" s="623">
        <v>425775</v>
      </c>
      <c r="S23" s="624"/>
      <c r="T23" s="624"/>
      <c r="U23" s="624"/>
      <c r="V23" s="624"/>
      <c r="W23" s="624"/>
      <c r="X23" s="624"/>
      <c r="Y23" s="625"/>
      <c r="Z23" s="626">
        <v>0.7</v>
      </c>
      <c r="AA23" s="626"/>
      <c r="AB23" s="626"/>
      <c r="AC23" s="626"/>
      <c r="AD23" s="627" t="s">
        <v>122</v>
      </c>
      <c r="AE23" s="627"/>
      <c r="AF23" s="627"/>
      <c r="AG23" s="627"/>
      <c r="AH23" s="627"/>
      <c r="AI23" s="627"/>
      <c r="AJ23" s="627"/>
      <c r="AK23" s="627"/>
      <c r="AL23" s="628" t="s">
        <v>122</v>
      </c>
      <c r="AM23" s="629"/>
      <c r="AN23" s="629"/>
      <c r="AO23" s="630"/>
      <c r="AP23" s="620" t="s">
        <v>270</v>
      </c>
      <c r="AQ23" s="639"/>
      <c r="AR23" s="639"/>
      <c r="AS23" s="639"/>
      <c r="AT23" s="639"/>
      <c r="AU23" s="639"/>
      <c r="AV23" s="639"/>
      <c r="AW23" s="639"/>
      <c r="AX23" s="639"/>
      <c r="AY23" s="639"/>
      <c r="AZ23" s="639"/>
      <c r="BA23" s="639"/>
      <c r="BB23" s="639"/>
      <c r="BC23" s="639"/>
      <c r="BD23" s="639"/>
      <c r="BE23" s="639"/>
      <c r="BF23" s="640"/>
      <c r="BG23" s="623">
        <v>1929896</v>
      </c>
      <c r="BH23" s="624"/>
      <c r="BI23" s="624"/>
      <c r="BJ23" s="624"/>
      <c r="BK23" s="624"/>
      <c r="BL23" s="624"/>
      <c r="BM23" s="624"/>
      <c r="BN23" s="625"/>
      <c r="BO23" s="626">
        <v>7.6</v>
      </c>
      <c r="BP23" s="626"/>
      <c r="BQ23" s="626"/>
      <c r="BR23" s="626"/>
      <c r="BS23" s="627" t="s">
        <v>122</v>
      </c>
      <c r="BT23" s="627"/>
      <c r="BU23" s="627"/>
      <c r="BV23" s="627"/>
      <c r="BW23" s="627"/>
      <c r="BX23" s="627"/>
      <c r="BY23" s="627"/>
      <c r="BZ23" s="627"/>
      <c r="CA23" s="627"/>
      <c r="CB23" s="631"/>
      <c r="CD23" s="605" t="s">
        <v>210</v>
      </c>
      <c r="CE23" s="606"/>
      <c r="CF23" s="606"/>
      <c r="CG23" s="606"/>
      <c r="CH23" s="606"/>
      <c r="CI23" s="606"/>
      <c r="CJ23" s="606"/>
      <c r="CK23" s="606"/>
      <c r="CL23" s="606"/>
      <c r="CM23" s="606"/>
      <c r="CN23" s="606"/>
      <c r="CO23" s="606"/>
      <c r="CP23" s="606"/>
      <c r="CQ23" s="607"/>
      <c r="CR23" s="605" t="s">
        <v>271</v>
      </c>
      <c r="CS23" s="606"/>
      <c r="CT23" s="606"/>
      <c r="CU23" s="606"/>
      <c r="CV23" s="606"/>
      <c r="CW23" s="606"/>
      <c r="CX23" s="606"/>
      <c r="CY23" s="607"/>
      <c r="CZ23" s="605" t="s">
        <v>272</v>
      </c>
      <c r="DA23" s="606"/>
      <c r="DB23" s="606"/>
      <c r="DC23" s="607"/>
      <c r="DD23" s="605" t="s">
        <v>273</v>
      </c>
      <c r="DE23" s="606"/>
      <c r="DF23" s="606"/>
      <c r="DG23" s="606"/>
      <c r="DH23" s="606"/>
      <c r="DI23" s="606"/>
      <c r="DJ23" s="606"/>
      <c r="DK23" s="607"/>
      <c r="DL23" s="650" t="s">
        <v>274</v>
      </c>
      <c r="DM23" s="651"/>
      <c r="DN23" s="651"/>
      <c r="DO23" s="651"/>
      <c r="DP23" s="651"/>
      <c r="DQ23" s="651"/>
      <c r="DR23" s="651"/>
      <c r="DS23" s="651"/>
      <c r="DT23" s="651"/>
      <c r="DU23" s="651"/>
      <c r="DV23" s="652"/>
      <c r="DW23" s="605" t="s">
        <v>275</v>
      </c>
      <c r="DX23" s="606"/>
      <c r="DY23" s="606"/>
      <c r="DZ23" s="606"/>
      <c r="EA23" s="606"/>
      <c r="EB23" s="606"/>
      <c r="EC23" s="607"/>
    </row>
    <row r="24" spans="2:133" ht="11.25" customHeight="1" x14ac:dyDescent="0.2">
      <c r="B24" s="620" t="s">
        <v>276</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277</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278</v>
      </c>
      <c r="CE24" s="610"/>
      <c r="CF24" s="610"/>
      <c r="CG24" s="610"/>
      <c r="CH24" s="610"/>
      <c r="CI24" s="610"/>
      <c r="CJ24" s="610"/>
      <c r="CK24" s="610"/>
      <c r="CL24" s="610"/>
      <c r="CM24" s="610"/>
      <c r="CN24" s="610"/>
      <c r="CO24" s="610"/>
      <c r="CP24" s="610"/>
      <c r="CQ24" s="611"/>
      <c r="CR24" s="612">
        <v>32549449</v>
      </c>
      <c r="CS24" s="613"/>
      <c r="CT24" s="613"/>
      <c r="CU24" s="613"/>
      <c r="CV24" s="613"/>
      <c r="CW24" s="613"/>
      <c r="CX24" s="613"/>
      <c r="CY24" s="614"/>
      <c r="CZ24" s="617">
        <v>50.8</v>
      </c>
      <c r="DA24" s="618"/>
      <c r="DB24" s="618"/>
      <c r="DC24" s="634"/>
      <c r="DD24" s="655">
        <v>17072485</v>
      </c>
      <c r="DE24" s="613"/>
      <c r="DF24" s="613"/>
      <c r="DG24" s="613"/>
      <c r="DH24" s="613"/>
      <c r="DI24" s="613"/>
      <c r="DJ24" s="613"/>
      <c r="DK24" s="614"/>
      <c r="DL24" s="655">
        <v>16715834</v>
      </c>
      <c r="DM24" s="613"/>
      <c r="DN24" s="613"/>
      <c r="DO24" s="613"/>
      <c r="DP24" s="613"/>
      <c r="DQ24" s="613"/>
      <c r="DR24" s="613"/>
      <c r="DS24" s="613"/>
      <c r="DT24" s="613"/>
      <c r="DU24" s="613"/>
      <c r="DV24" s="614"/>
      <c r="DW24" s="617">
        <v>51.6</v>
      </c>
      <c r="DX24" s="618"/>
      <c r="DY24" s="618"/>
      <c r="DZ24" s="618"/>
      <c r="EA24" s="618"/>
      <c r="EB24" s="618"/>
      <c r="EC24" s="619"/>
    </row>
    <row r="25" spans="2:133" ht="11.25" customHeight="1" x14ac:dyDescent="0.2">
      <c r="B25" s="620" t="s">
        <v>279</v>
      </c>
      <c r="C25" s="621"/>
      <c r="D25" s="621"/>
      <c r="E25" s="621"/>
      <c r="F25" s="621"/>
      <c r="G25" s="621"/>
      <c r="H25" s="621"/>
      <c r="I25" s="621"/>
      <c r="J25" s="621"/>
      <c r="K25" s="621"/>
      <c r="L25" s="621"/>
      <c r="M25" s="621"/>
      <c r="N25" s="621"/>
      <c r="O25" s="621"/>
      <c r="P25" s="621"/>
      <c r="Q25" s="622"/>
      <c r="R25" s="623">
        <v>34432790</v>
      </c>
      <c r="S25" s="624"/>
      <c r="T25" s="624"/>
      <c r="U25" s="624"/>
      <c r="V25" s="624"/>
      <c r="W25" s="624"/>
      <c r="X25" s="624"/>
      <c r="Y25" s="625"/>
      <c r="Z25" s="626">
        <v>53.3</v>
      </c>
      <c r="AA25" s="626"/>
      <c r="AB25" s="626"/>
      <c r="AC25" s="626"/>
      <c r="AD25" s="627">
        <v>32077119</v>
      </c>
      <c r="AE25" s="627"/>
      <c r="AF25" s="627"/>
      <c r="AG25" s="627"/>
      <c r="AH25" s="627"/>
      <c r="AI25" s="627"/>
      <c r="AJ25" s="627"/>
      <c r="AK25" s="627"/>
      <c r="AL25" s="628">
        <v>99.3</v>
      </c>
      <c r="AM25" s="629"/>
      <c r="AN25" s="629"/>
      <c r="AO25" s="630"/>
      <c r="AP25" s="620" t="s">
        <v>280</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281</v>
      </c>
      <c r="CE25" s="621"/>
      <c r="CF25" s="621"/>
      <c r="CG25" s="621"/>
      <c r="CH25" s="621"/>
      <c r="CI25" s="621"/>
      <c r="CJ25" s="621"/>
      <c r="CK25" s="621"/>
      <c r="CL25" s="621"/>
      <c r="CM25" s="621"/>
      <c r="CN25" s="621"/>
      <c r="CO25" s="621"/>
      <c r="CP25" s="621"/>
      <c r="CQ25" s="622"/>
      <c r="CR25" s="623">
        <v>8971116</v>
      </c>
      <c r="CS25" s="656"/>
      <c r="CT25" s="656"/>
      <c r="CU25" s="656"/>
      <c r="CV25" s="656"/>
      <c r="CW25" s="656"/>
      <c r="CX25" s="656"/>
      <c r="CY25" s="657"/>
      <c r="CZ25" s="628">
        <v>14</v>
      </c>
      <c r="DA25" s="653"/>
      <c r="DB25" s="653"/>
      <c r="DC25" s="658"/>
      <c r="DD25" s="632">
        <v>7850875</v>
      </c>
      <c r="DE25" s="656"/>
      <c r="DF25" s="656"/>
      <c r="DG25" s="656"/>
      <c r="DH25" s="656"/>
      <c r="DI25" s="656"/>
      <c r="DJ25" s="656"/>
      <c r="DK25" s="657"/>
      <c r="DL25" s="632">
        <v>7654177</v>
      </c>
      <c r="DM25" s="656"/>
      <c r="DN25" s="656"/>
      <c r="DO25" s="656"/>
      <c r="DP25" s="656"/>
      <c r="DQ25" s="656"/>
      <c r="DR25" s="656"/>
      <c r="DS25" s="656"/>
      <c r="DT25" s="656"/>
      <c r="DU25" s="656"/>
      <c r="DV25" s="657"/>
      <c r="DW25" s="628">
        <v>23.6</v>
      </c>
      <c r="DX25" s="653"/>
      <c r="DY25" s="653"/>
      <c r="DZ25" s="653"/>
      <c r="EA25" s="653"/>
      <c r="EB25" s="653"/>
      <c r="EC25" s="654"/>
    </row>
    <row r="26" spans="2:133" ht="11.25" customHeight="1" x14ac:dyDescent="0.2">
      <c r="B26" s="620" t="s">
        <v>282</v>
      </c>
      <c r="C26" s="621"/>
      <c r="D26" s="621"/>
      <c r="E26" s="621"/>
      <c r="F26" s="621"/>
      <c r="G26" s="621"/>
      <c r="H26" s="621"/>
      <c r="I26" s="621"/>
      <c r="J26" s="621"/>
      <c r="K26" s="621"/>
      <c r="L26" s="621"/>
      <c r="M26" s="621"/>
      <c r="N26" s="621"/>
      <c r="O26" s="621"/>
      <c r="P26" s="621"/>
      <c r="Q26" s="622"/>
      <c r="R26" s="623">
        <v>13826</v>
      </c>
      <c r="S26" s="624"/>
      <c r="T26" s="624"/>
      <c r="U26" s="624"/>
      <c r="V26" s="624"/>
      <c r="W26" s="624"/>
      <c r="X26" s="624"/>
      <c r="Y26" s="625"/>
      <c r="Z26" s="626">
        <v>0</v>
      </c>
      <c r="AA26" s="626"/>
      <c r="AB26" s="626"/>
      <c r="AC26" s="626"/>
      <c r="AD26" s="627">
        <v>13826</v>
      </c>
      <c r="AE26" s="627"/>
      <c r="AF26" s="627"/>
      <c r="AG26" s="627"/>
      <c r="AH26" s="627"/>
      <c r="AI26" s="627"/>
      <c r="AJ26" s="627"/>
      <c r="AK26" s="627"/>
      <c r="AL26" s="628">
        <v>0</v>
      </c>
      <c r="AM26" s="629"/>
      <c r="AN26" s="629"/>
      <c r="AO26" s="630"/>
      <c r="AP26" s="620" t="s">
        <v>283</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284</v>
      </c>
      <c r="CE26" s="621"/>
      <c r="CF26" s="621"/>
      <c r="CG26" s="621"/>
      <c r="CH26" s="621"/>
      <c r="CI26" s="621"/>
      <c r="CJ26" s="621"/>
      <c r="CK26" s="621"/>
      <c r="CL26" s="621"/>
      <c r="CM26" s="621"/>
      <c r="CN26" s="621"/>
      <c r="CO26" s="621"/>
      <c r="CP26" s="621"/>
      <c r="CQ26" s="622"/>
      <c r="CR26" s="623">
        <v>5192596</v>
      </c>
      <c r="CS26" s="624"/>
      <c r="CT26" s="624"/>
      <c r="CU26" s="624"/>
      <c r="CV26" s="624"/>
      <c r="CW26" s="624"/>
      <c r="CX26" s="624"/>
      <c r="CY26" s="625"/>
      <c r="CZ26" s="628">
        <v>8.1</v>
      </c>
      <c r="DA26" s="653"/>
      <c r="DB26" s="653"/>
      <c r="DC26" s="658"/>
      <c r="DD26" s="632">
        <v>4543655</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2">
      <c r="B27" s="620" t="s">
        <v>285</v>
      </c>
      <c r="C27" s="621"/>
      <c r="D27" s="621"/>
      <c r="E27" s="621"/>
      <c r="F27" s="621"/>
      <c r="G27" s="621"/>
      <c r="H27" s="621"/>
      <c r="I27" s="621"/>
      <c r="J27" s="621"/>
      <c r="K27" s="621"/>
      <c r="L27" s="621"/>
      <c r="M27" s="621"/>
      <c r="N27" s="621"/>
      <c r="O27" s="621"/>
      <c r="P27" s="621"/>
      <c r="Q27" s="622"/>
      <c r="R27" s="623">
        <v>305471</v>
      </c>
      <c r="S27" s="624"/>
      <c r="T27" s="624"/>
      <c r="U27" s="624"/>
      <c r="V27" s="624"/>
      <c r="W27" s="624"/>
      <c r="X27" s="624"/>
      <c r="Y27" s="625"/>
      <c r="Z27" s="626">
        <v>0.5</v>
      </c>
      <c r="AA27" s="626"/>
      <c r="AB27" s="626"/>
      <c r="AC27" s="626"/>
      <c r="AD27" s="627" t="s">
        <v>122</v>
      </c>
      <c r="AE27" s="627"/>
      <c r="AF27" s="627"/>
      <c r="AG27" s="627"/>
      <c r="AH27" s="627"/>
      <c r="AI27" s="627"/>
      <c r="AJ27" s="627"/>
      <c r="AK27" s="627"/>
      <c r="AL27" s="628" t="s">
        <v>122</v>
      </c>
      <c r="AM27" s="629"/>
      <c r="AN27" s="629"/>
      <c r="AO27" s="630"/>
      <c r="AP27" s="620" t="s">
        <v>286</v>
      </c>
      <c r="AQ27" s="621"/>
      <c r="AR27" s="621"/>
      <c r="AS27" s="621"/>
      <c r="AT27" s="621"/>
      <c r="AU27" s="621"/>
      <c r="AV27" s="621"/>
      <c r="AW27" s="621"/>
      <c r="AX27" s="621"/>
      <c r="AY27" s="621"/>
      <c r="AZ27" s="621"/>
      <c r="BA27" s="621"/>
      <c r="BB27" s="621"/>
      <c r="BC27" s="621"/>
      <c r="BD27" s="621"/>
      <c r="BE27" s="621"/>
      <c r="BF27" s="622"/>
      <c r="BG27" s="623">
        <v>25469252</v>
      </c>
      <c r="BH27" s="624"/>
      <c r="BI27" s="624"/>
      <c r="BJ27" s="624"/>
      <c r="BK27" s="624"/>
      <c r="BL27" s="624"/>
      <c r="BM27" s="624"/>
      <c r="BN27" s="625"/>
      <c r="BO27" s="626">
        <v>100</v>
      </c>
      <c r="BP27" s="626"/>
      <c r="BQ27" s="626"/>
      <c r="BR27" s="626"/>
      <c r="BS27" s="627">
        <v>459302</v>
      </c>
      <c r="BT27" s="627"/>
      <c r="BU27" s="627"/>
      <c r="BV27" s="627"/>
      <c r="BW27" s="627"/>
      <c r="BX27" s="627"/>
      <c r="BY27" s="627"/>
      <c r="BZ27" s="627"/>
      <c r="CA27" s="627"/>
      <c r="CB27" s="631"/>
      <c r="CD27" s="620" t="s">
        <v>287</v>
      </c>
      <c r="CE27" s="621"/>
      <c r="CF27" s="621"/>
      <c r="CG27" s="621"/>
      <c r="CH27" s="621"/>
      <c r="CI27" s="621"/>
      <c r="CJ27" s="621"/>
      <c r="CK27" s="621"/>
      <c r="CL27" s="621"/>
      <c r="CM27" s="621"/>
      <c r="CN27" s="621"/>
      <c r="CO27" s="621"/>
      <c r="CP27" s="621"/>
      <c r="CQ27" s="622"/>
      <c r="CR27" s="623">
        <v>19203983</v>
      </c>
      <c r="CS27" s="656"/>
      <c r="CT27" s="656"/>
      <c r="CU27" s="656"/>
      <c r="CV27" s="656"/>
      <c r="CW27" s="656"/>
      <c r="CX27" s="656"/>
      <c r="CY27" s="657"/>
      <c r="CZ27" s="628">
        <v>30</v>
      </c>
      <c r="DA27" s="653"/>
      <c r="DB27" s="653"/>
      <c r="DC27" s="658"/>
      <c r="DD27" s="632">
        <v>4870043</v>
      </c>
      <c r="DE27" s="656"/>
      <c r="DF27" s="656"/>
      <c r="DG27" s="656"/>
      <c r="DH27" s="656"/>
      <c r="DI27" s="656"/>
      <c r="DJ27" s="656"/>
      <c r="DK27" s="657"/>
      <c r="DL27" s="632">
        <v>4710090</v>
      </c>
      <c r="DM27" s="656"/>
      <c r="DN27" s="656"/>
      <c r="DO27" s="656"/>
      <c r="DP27" s="656"/>
      <c r="DQ27" s="656"/>
      <c r="DR27" s="656"/>
      <c r="DS27" s="656"/>
      <c r="DT27" s="656"/>
      <c r="DU27" s="656"/>
      <c r="DV27" s="657"/>
      <c r="DW27" s="628">
        <v>14.5</v>
      </c>
      <c r="DX27" s="653"/>
      <c r="DY27" s="653"/>
      <c r="DZ27" s="653"/>
      <c r="EA27" s="653"/>
      <c r="EB27" s="653"/>
      <c r="EC27" s="654"/>
    </row>
    <row r="28" spans="2:133" ht="11.25" customHeight="1" x14ac:dyDescent="0.2">
      <c r="B28" s="620" t="s">
        <v>288</v>
      </c>
      <c r="C28" s="621"/>
      <c r="D28" s="621"/>
      <c r="E28" s="621"/>
      <c r="F28" s="621"/>
      <c r="G28" s="621"/>
      <c r="H28" s="621"/>
      <c r="I28" s="621"/>
      <c r="J28" s="621"/>
      <c r="K28" s="621"/>
      <c r="L28" s="621"/>
      <c r="M28" s="621"/>
      <c r="N28" s="621"/>
      <c r="O28" s="621"/>
      <c r="P28" s="621"/>
      <c r="Q28" s="622"/>
      <c r="R28" s="623">
        <v>777917</v>
      </c>
      <c r="S28" s="624"/>
      <c r="T28" s="624"/>
      <c r="U28" s="624"/>
      <c r="V28" s="624"/>
      <c r="W28" s="624"/>
      <c r="X28" s="624"/>
      <c r="Y28" s="625"/>
      <c r="Z28" s="626">
        <v>1.2</v>
      </c>
      <c r="AA28" s="626"/>
      <c r="AB28" s="626"/>
      <c r="AC28" s="626"/>
      <c r="AD28" s="627">
        <v>87856</v>
      </c>
      <c r="AE28" s="627"/>
      <c r="AF28" s="627"/>
      <c r="AG28" s="627"/>
      <c r="AH28" s="627"/>
      <c r="AI28" s="627"/>
      <c r="AJ28" s="627"/>
      <c r="AK28" s="627"/>
      <c r="AL28" s="628">
        <v>0.3</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289</v>
      </c>
      <c r="CE28" s="621"/>
      <c r="CF28" s="621"/>
      <c r="CG28" s="621"/>
      <c r="CH28" s="621"/>
      <c r="CI28" s="621"/>
      <c r="CJ28" s="621"/>
      <c r="CK28" s="621"/>
      <c r="CL28" s="621"/>
      <c r="CM28" s="621"/>
      <c r="CN28" s="621"/>
      <c r="CO28" s="621"/>
      <c r="CP28" s="621"/>
      <c r="CQ28" s="622"/>
      <c r="CR28" s="623">
        <v>4374350</v>
      </c>
      <c r="CS28" s="624"/>
      <c r="CT28" s="624"/>
      <c r="CU28" s="624"/>
      <c r="CV28" s="624"/>
      <c r="CW28" s="624"/>
      <c r="CX28" s="624"/>
      <c r="CY28" s="625"/>
      <c r="CZ28" s="628">
        <v>6.8</v>
      </c>
      <c r="DA28" s="653"/>
      <c r="DB28" s="653"/>
      <c r="DC28" s="658"/>
      <c r="DD28" s="632">
        <v>4351567</v>
      </c>
      <c r="DE28" s="624"/>
      <c r="DF28" s="624"/>
      <c r="DG28" s="624"/>
      <c r="DH28" s="624"/>
      <c r="DI28" s="624"/>
      <c r="DJ28" s="624"/>
      <c r="DK28" s="625"/>
      <c r="DL28" s="632">
        <v>4351567</v>
      </c>
      <c r="DM28" s="624"/>
      <c r="DN28" s="624"/>
      <c r="DO28" s="624"/>
      <c r="DP28" s="624"/>
      <c r="DQ28" s="624"/>
      <c r="DR28" s="624"/>
      <c r="DS28" s="624"/>
      <c r="DT28" s="624"/>
      <c r="DU28" s="624"/>
      <c r="DV28" s="625"/>
      <c r="DW28" s="628">
        <v>13.4</v>
      </c>
      <c r="DX28" s="653"/>
      <c r="DY28" s="653"/>
      <c r="DZ28" s="653"/>
      <c r="EA28" s="653"/>
      <c r="EB28" s="653"/>
      <c r="EC28" s="654"/>
    </row>
    <row r="29" spans="2:133" ht="11.25" customHeight="1" x14ac:dyDescent="0.2">
      <c r="B29" s="620" t="s">
        <v>290</v>
      </c>
      <c r="C29" s="621"/>
      <c r="D29" s="621"/>
      <c r="E29" s="621"/>
      <c r="F29" s="621"/>
      <c r="G29" s="621"/>
      <c r="H29" s="621"/>
      <c r="I29" s="621"/>
      <c r="J29" s="621"/>
      <c r="K29" s="621"/>
      <c r="L29" s="621"/>
      <c r="M29" s="621"/>
      <c r="N29" s="621"/>
      <c r="O29" s="621"/>
      <c r="P29" s="621"/>
      <c r="Q29" s="622"/>
      <c r="R29" s="623">
        <v>452645</v>
      </c>
      <c r="S29" s="624"/>
      <c r="T29" s="624"/>
      <c r="U29" s="624"/>
      <c r="V29" s="624"/>
      <c r="W29" s="624"/>
      <c r="X29" s="624"/>
      <c r="Y29" s="625"/>
      <c r="Z29" s="626">
        <v>0.7</v>
      </c>
      <c r="AA29" s="626"/>
      <c r="AB29" s="626"/>
      <c r="AC29" s="626"/>
      <c r="AD29" s="627">
        <v>1942</v>
      </c>
      <c r="AE29" s="627"/>
      <c r="AF29" s="627"/>
      <c r="AG29" s="627"/>
      <c r="AH29" s="627"/>
      <c r="AI29" s="627"/>
      <c r="AJ29" s="627"/>
      <c r="AK29" s="627"/>
      <c r="AL29" s="628">
        <v>0</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291</v>
      </c>
      <c r="CE29" s="662"/>
      <c r="CF29" s="620" t="s">
        <v>66</v>
      </c>
      <c r="CG29" s="621"/>
      <c r="CH29" s="621"/>
      <c r="CI29" s="621"/>
      <c r="CJ29" s="621"/>
      <c r="CK29" s="621"/>
      <c r="CL29" s="621"/>
      <c r="CM29" s="621"/>
      <c r="CN29" s="621"/>
      <c r="CO29" s="621"/>
      <c r="CP29" s="621"/>
      <c r="CQ29" s="622"/>
      <c r="CR29" s="623">
        <v>4373551</v>
      </c>
      <c r="CS29" s="656"/>
      <c r="CT29" s="656"/>
      <c r="CU29" s="656"/>
      <c r="CV29" s="656"/>
      <c r="CW29" s="656"/>
      <c r="CX29" s="656"/>
      <c r="CY29" s="657"/>
      <c r="CZ29" s="628">
        <v>6.8</v>
      </c>
      <c r="DA29" s="653"/>
      <c r="DB29" s="653"/>
      <c r="DC29" s="658"/>
      <c r="DD29" s="632">
        <v>4350768</v>
      </c>
      <c r="DE29" s="656"/>
      <c r="DF29" s="656"/>
      <c r="DG29" s="656"/>
      <c r="DH29" s="656"/>
      <c r="DI29" s="656"/>
      <c r="DJ29" s="656"/>
      <c r="DK29" s="657"/>
      <c r="DL29" s="632">
        <v>4350768</v>
      </c>
      <c r="DM29" s="656"/>
      <c r="DN29" s="656"/>
      <c r="DO29" s="656"/>
      <c r="DP29" s="656"/>
      <c r="DQ29" s="656"/>
      <c r="DR29" s="656"/>
      <c r="DS29" s="656"/>
      <c r="DT29" s="656"/>
      <c r="DU29" s="656"/>
      <c r="DV29" s="657"/>
      <c r="DW29" s="628">
        <v>13.4</v>
      </c>
      <c r="DX29" s="653"/>
      <c r="DY29" s="653"/>
      <c r="DZ29" s="653"/>
      <c r="EA29" s="653"/>
      <c r="EB29" s="653"/>
      <c r="EC29" s="654"/>
    </row>
    <row r="30" spans="2:133" ht="11.25" customHeight="1" x14ac:dyDescent="0.2">
      <c r="B30" s="620" t="s">
        <v>292</v>
      </c>
      <c r="C30" s="621"/>
      <c r="D30" s="621"/>
      <c r="E30" s="621"/>
      <c r="F30" s="621"/>
      <c r="G30" s="621"/>
      <c r="H30" s="621"/>
      <c r="I30" s="621"/>
      <c r="J30" s="621"/>
      <c r="K30" s="621"/>
      <c r="L30" s="621"/>
      <c r="M30" s="621"/>
      <c r="N30" s="621"/>
      <c r="O30" s="621"/>
      <c r="P30" s="621"/>
      <c r="Q30" s="622"/>
      <c r="R30" s="623">
        <v>12813903</v>
      </c>
      <c r="S30" s="624"/>
      <c r="T30" s="624"/>
      <c r="U30" s="624"/>
      <c r="V30" s="624"/>
      <c r="W30" s="624"/>
      <c r="X30" s="624"/>
      <c r="Y30" s="625"/>
      <c r="Z30" s="626">
        <v>19.8</v>
      </c>
      <c r="AA30" s="626"/>
      <c r="AB30" s="626"/>
      <c r="AC30" s="626"/>
      <c r="AD30" s="627" t="s">
        <v>122</v>
      </c>
      <c r="AE30" s="627"/>
      <c r="AF30" s="627"/>
      <c r="AG30" s="627"/>
      <c r="AH30" s="627"/>
      <c r="AI30" s="627"/>
      <c r="AJ30" s="627"/>
      <c r="AK30" s="627"/>
      <c r="AL30" s="628" t="s">
        <v>122</v>
      </c>
      <c r="AM30" s="629"/>
      <c r="AN30" s="629"/>
      <c r="AO30" s="630"/>
      <c r="AP30" s="605" t="s">
        <v>210</v>
      </c>
      <c r="AQ30" s="606"/>
      <c r="AR30" s="606"/>
      <c r="AS30" s="606"/>
      <c r="AT30" s="606"/>
      <c r="AU30" s="606"/>
      <c r="AV30" s="606"/>
      <c r="AW30" s="606"/>
      <c r="AX30" s="606"/>
      <c r="AY30" s="606"/>
      <c r="AZ30" s="606"/>
      <c r="BA30" s="606"/>
      <c r="BB30" s="606"/>
      <c r="BC30" s="606"/>
      <c r="BD30" s="606"/>
      <c r="BE30" s="606"/>
      <c r="BF30" s="607"/>
      <c r="BG30" s="605" t="s">
        <v>293</v>
      </c>
      <c r="BH30" s="659"/>
      <c r="BI30" s="659"/>
      <c r="BJ30" s="659"/>
      <c r="BK30" s="659"/>
      <c r="BL30" s="659"/>
      <c r="BM30" s="659"/>
      <c r="BN30" s="659"/>
      <c r="BO30" s="659"/>
      <c r="BP30" s="659"/>
      <c r="BQ30" s="660"/>
      <c r="BR30" s="605" t="s">
        <v>294</v>
      </c>
      <c r="BS30" s="659"/>
      <c r="BT30" s="659"/>
      <c r="BU30" s="659"/>
      <c r="BV30" s="659"/>
      <c r="BW30" s="659"/>
      <c r="BX30" s="659"/>
      <c r="BY30" s="659"/>
      <c r="BZ30" s="659"/>
      <c r="CA30" s="659"/>
      <c r="CB30" s="660"/>
      <c r="CD30" s="663"/>
      <c r="CE30" s="664"/>
      <c r="CF30" s="620" t="s">
        <v>295</v>
      </c>
      <c r="CG30" s="621"/>
      <c r="CH30" s="621"/>
      <c r="CI30" s="621"/>
      <c r="CJ30" s="621"/>
      <c r="CK30" s="621"/>
      <c r="CL30" s="621"/>
      <c r="CM30" s="621"/>
      <c r="CN30" s="621"/>
      <c r="CO30" s="621"/>
      <c r="CP30" s="621"/>
      <c r="CQ30" s="622"/>
      <c r="CR30" s="623">
        <v>4263149</v>
      </c>
      <c r="CS30" s="624"/>
      <c r="CT30" s="624"/>
      <c r="CU30" s="624"/>
      <c r="CV30" s="624"/>
      <c r="CW30" s="624"/>
      <c r="CX30" s="624"/>
      <c r="CY30" s="625"/>
      <c r="CZ30" s="628">
        <v>6.7</v>
      </c>
      <c r="DA30" s="653"/>
      <c r="DB30" s="653"/>
      <c r="DC30" s="658"/>
      <c r="DD30" s="632">
        <v>4240366</v>
      </c>
      <c r="DE30" s="624"/>
      <c r="DF30" s="624"/>
      <c r="DG30" s="624"/>
      <c r="DH30" s="624"/>
      <c r="DI30" s="624"/>
      <c r="DJ30" s="624"/>
      <c r="DK30" s="625"/>
      <c r="DL30" s="632">
        <v>4240366</v>
      </c>
      <c r="DM30" s="624"/>
      <c r="DN30" s="624"/>
      <c r="DO30" s="624"/>
      <c r="DP30" s="624"/>
      <c r="DQ30" s="624"/>
      <c r="DR30" s="624"/>
      <c r="DS30" s="624"/>
      <c r="DT30" s="624"/>
      <c r="DU30" s="624"/>
      <c r="DV30" s="625"/>
      <c r="DW30" s="628">
        <v>13.1</v>
      </c>
      <c r="DX30" s="653"/>
      <c r="DY30" s="653"/>
      <c r="DZ30" s="653"/>
      <c r="EA30" s="653"/>
      <c r="EB30" s="653"/>
      <c r="EC30" s="654"/>
    </row>
    <row r="31" spans="2:133" ht="11.25" customHeight="1" x14ac:dyDescent="0.2">
      <c r="B31" s="636" t="s">
        <v>296</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297</v>
      </c>
      <c r="AQ31" s="672"/>
      <c r="AR31" s="672"/>
      <c r="AS31" s="672"/>
      <c r="AT31" s="677" t="s">
        <v>298</v>
      </c>
      <c r="AU31" s="206"/>
      <c r="AV31" s="206"/>
      <c r="AW31" s="206"/>
      <c r="AX31" s="609" t="s">
        <v>176</v>
      </c>
      <c r="AY31" s="610"/>
      <c r="AZ31" s="610"/>
      <c r="BA31" s="610"/>
      <c r="BB31" s="610"/>
      <c r="BC31" s="610"/>
      <c r="BD31" s="610"/>
      <c r="BE31" s="610"/>
      <c r="BF31" s="611"/>
      <c r="BG31" s="670">
        <v>99.4</v>
      </c>
      <c r="BH31" s="667"/>
      <c r="BI31" s="667"/>
      <c r="BJ31" s="667"/>
      <c r="BK31" s="667"/>
      <c r="BL31" s="667"/>
      <c r="BM31" s="618">
        <v>97.5</v>
      </c>
      <c r="BN31" s="667"/>
      <c r="BO31" s="667"/>
      <c r="BP31" s="667"/>
      <c r="BQ31" s="668"/>
      <c r="BR31" s="670">
        <v>99.3</v>
      </c>
      <c r="BS31" s="667"/>
      <c r="BT31" s="667"/>
      <c r="BU31" s="667"/>
      <c r="BV31" s="667"/>
      <c r="BW31" s="667"/>
      <c r="BX31" s="618">
        <v>97.5</v>
      </c>
      <c r="BY31" s="667"/>
      <c r="BZ31" s="667"/>
      <c r="CA31" s="667"/>
      <c r="CB31" s="668"/>
      <c r="CD31" s="663"/>
      <c r="CE31" s="664"/>
      <c r="CF31" s="620" t="s">
        <v>299</v>
      </c>
      <c r="CG31" s="621"/>
      <c r="CH31" s="621"/>
      <c r="CI31" s="621"/>
      <c r="CJ31" s="621"/>
      <c r="CK31" s="621"/>
      <c r="CL31" s="621"/>
      <c r="CM31" s="621"/>
      <c r="CN31" s="621"/>
      <c r="CO31" s="621"/>
      <c r="CP31" s="621"/>
      <c r="CQ31" s="622"/>
      <c r="CR31" s="623">
        <v>110402</v>
      </c>
      <c r="CS31" s="656"/>
      <c r="CT31" s="656"/>
      <c r="CU31" s="656"/>
      <c r="CV31" s="656"/>
      <c r="CW31" s="656"/>
      <c r="CX31" s="656"/>
      <c r="CY31" s="657"/>
      <c r="CZ31" s="628">
        <v>0.2</v>
      </c>
      <c r="DA31" s="653"/>
      <c r="DB31" s="653"/>
      <c r="DC31" s="658"/>
      <c r="DD31" s="632">
        <v>110402</v>
      </c>
      <c r="DE31" s="656"/>
      <c r="DF31" s="656"/>
      <c r="DG31" s="656"/>
      <c r="DH31" s="656"/>
      <c r="DI31" s="656"/>
      <c r="DJ31" s="656"/>
      <c r="DK31" s="657"/>
      <c r="DL31" s="632">
        <v>110402</v>
      </c>
      <c r="DM31" s="656"/>
      <c r="DN31" s="656"/>
      <c r="DO31" s="656"/>
      <c r="DP31" s="656"/>
      <c r="DQ31" s="656"/>
      <c r="DR31" s="656"/>
      <c r="DS31" s="656"/>
      <c r="DT31" s="656"/>
      <c r="DU31" s="656"/>
      <c r="DV31" s="657"/>
      <c r="DW31" s="628">
        <v>0.3</v>
      </c>
      <c r="DX31" s="653"/>
      <c r="DY31" s="653"/>
      <c r="DZ31" s="653"/>
      <c r="EA31" s="653"/>
      <c r="EB31" s="653"/>
      <c r="EC31" s="654"/>
    </row>
    <row r="32" spans="2:133" ht="11.25" customHeight="1" x14ac:dyDescent="0.2">
      <c r="B32" s="620" t="s">
        <v>300</v>
      </c>
      <c r="C32" s="621"/>
      <c r="D32" s="621"/>
      <c r="E32" s="621"/>
      <c r="F32" s="621"/>
      <c r="G32" s="621"/>
      <c r="H32" s="621"/>
      <c r="I32" s="621"/>
      <c r="J32" s="621"/>
      <c r="K32" s="621"/>
      <c r="L32" s="621"/>
      <c r="M32" s="621"/>
      <c r="N32" s="621"/>
      <c r="O32" s="621"/>
      <c r="P32" s="621"/>
      <c r="Q32" s="622"/>
      <c r="R32" s="623">
        <v>5121418</v>
      </c>
      <c r="S32" s="624"/>
      <c r="T32" s="624"/>
      <c r="U32" s="624"/>
      <c r="V32" s="624"/>
      <c r="W32" s="624"/>
      <c r="X32" s="624"/>
      <c r="Y32" s="625"/>
      <c r="Z32" s="626">
        <v>7.9</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02" t="s">
        <v>301</v>
      </c>
      <c r="AX32" s="620" t="s">
        <v>302</v>
      </c>
      <c r="AY32" s="621"/>
      <c r="AZ32" s="621"/>
      <c r="BA32" s="621"/>
      <c r="BB32" s="621"/>
      <c r="BC32" s="621"/>
      <c r="BD32" s="621"/>
      <c r="BE32" s="621"/>
      <c r="BF32" s="622"/>
      <c r="BG32" s="680">
        <v>99.3</v>
      </c>
      <c r="BH32" s="656"/>
      <c r="BI32" s="656"/>
      <c r="BJ32" s="656"/>
      <c r="BK32" s="656"/>
      <c r="BL32" s="656"/>
      <c r="BM32" s="629">
        <v>97.3</v>
      </c>
      <c r="BN32" s="656"/>
      <c r="BO32" s="656"/>
      <c r="BP32" s="656"/>
      <c r="BQ32" s="669"/>
      <c r="BR32" s="680">
        <v>99.2</v>
      </c>
      <c r="BS32" s="656"/>
      <c r="BT32" s="656"/>
      <c r="BU32" s="656"/>
      <c r="BV32" s="656"/>
      <c r="BW32" s="656"/>
      <c r="BX32" s="629">
        <v>97.2</v>
      </c>
      <c r="BY32" s="656"/>
      <c r="BZ32" s="656"/>
      <c r="CA32" s="656"/>
      <c r="CB32" s="669"/>
      <c r="CD32" s="665"/>
      <c r="CE32" s="666"/>
      <c r="CF32" s="620" t="s">
        <v>303</v>
      </c>
      <c r="CG32" s="621"/>
      <c r="CH32" s="621"/>
      <c r="CI32" s="621"/>
      <c r="CJ32" s="621"/>
      <c r="CK32" s="621"/>
      <c r="CL32" s="621"/>
      <c r="CM32" s="621"/>
      <c r="CN32" s="621"/>
      <c r="CO32" s="621"/>
      <c r="CP32" s="621"/>
      <c r="CQ32" s="622"/>
      <c r="CR32" s="623">
        <v>799</v>
      </c>
      <c r="CS32" s="624"/>
      <c r="CT32" s="624"/>
      <c r="CU32" s="624"/>
      <c r="CV32" s="624"/>
      <c r="CW32" s="624"/>
      <c r="CX32" s="624"/>
      <c r="CY32" s="625"/>
      <c r="CZ32" s="628">
        <v>0</v>
      </c>
      <c r="DA32" s="653"/>
      <c r="DB32" s="653"/>
      <c r="DC32" s="658"/>
      <c r="DD32" s="632">
        <v>799</v>
      </c>
      <c r="DE32" s="624"/>
      <c r="DF32" s="624"/>
      <c r="DG32" s="624"/>
      <c r="DH32" s="624"/>
      <c r="DI32" s="624"/>
      <c r="DJ32" s="624"/>
      <c r="DK32" s="625"/>
      <c r="DL32" s="632">
        <v>799</v>
      </c>
      <c r="DM32" s="624"/>
      <c r="DN32" s="624"/>
      <c r="DO32" s="624"/>
      <c r="DP32" s="624"/>
      <c r="DQ32" s="624"/>
      <c r="DR32" s="624"/>
      <c r="DS32" s="624"/>
      <c r="DT32" s="624"/>
      <c r="DU32" s="624"/>
      <c r="DV32" s="625"/>
      <c r="DW32" s="628">
        <v>0</v>
      </c>
      <c r="DX32" s="653"/>
      <c r="DY32" s="653"/>
      <c r="DZ32" s="653"/>
      <c r="EA32" s="653"/>
      <c r="EB32" s="653"/>
      <c r="EC32" s="654"/>
    </row>
    <row r="33" spans="2:133" ht="11.25" customHeight="1" x14ac:dyDescent="0.2">
      <c r="B33" s="620" t="s">
        <v>304</v>
      </c>
      <c r="C33" s="621"/>
      <c r="D33" s="621"/>
      <c r="E33" s="621"/>
      <c r="F33" s="621"/>
      <c r="G33" s="621"/>
      <c r="H33" s="621"/>
      <c r="I33" s="621"/>
      <c r="J33" s="621"/>
      <c r="K33" s="621"/>
      <c r="L33" s="621"/>
      <c r="M33" s="621"/>
      <c r="N33" s="621"/>
      <c r="O33" s="621"/>
      <c r="P33" s="621"/>
      <c r="Q33" s="622"/>
      <c r="R33" s="623">
        <v>136777</v>
      </c>
      <c r="S33" s="624"/>
      <c r="T33" s="624"/>
      <c r="U33" s="624"/>
      <c r="V33" s="624"/>
      <c r="W33" s="624"/>
      <c r="X33" s="624"/>
      <c r="Y33" s="625"/>
      <c r="Z33" s="626">
        <v>0.2</v>
      </c>
      <c r="AA33" s="626"/>
      <c r="AB33" s="626"/>
      <c r="AC33" s="626"/>
      <c r="AD33" s="627">
        <v>83871</v>
      </c>
      <c r="AE33" s="627"/>
      <c r="AF33" s="627"/>
      <c r="AG33" s="627"/>
      <c r="AH33" s="627"/>
      <c r="AI33" s="627"/>
      <c r="AJ33" s="627"/>
      <c r="AK33" s="627"/>
      <c r="AL33" s="628">
        <v>0.3</v>
      </c>
      <c r="AM33" s="629"/>
      <c r="AN33" s="629"/>
      <c r="AO33" s="630"/>
      <c r="AP33" s="675"/>
      <c r="AQ33" s="676"/>
      <c r="AR33" s="676"/>
      <c r="AS33" s="676"/>
      <c r="AT33" s="679"/>
      <c r="AU33" s="207"/>
      <c r="AV33" s="207"/>
      <c r="AW33" s="207"/>
      <c r="AX33" s="644" t="s">
        <v>305</v>
      </c>
      <c r="AY33" s="645"/>
      <c r="AZ33" s="645"/>
      <c r="BA33" s="645"/>
      <c r="BB33" s="645"/>
      <c r="BC33" s="645"/>
      <c r="BD33" s="645"/>
      <c r="BE33" s="645"/>
      <c r="BF33" s="646"/>
      <c r="BG33" s="681">
        <v>99.4</v>
      </c>
      <c r="BH33" s="682"/>
      <c r="BI33" s="682"/>
      <c r="BJ33" s="682"/>
      <c r="BK33" s="682"/>
      <c r="BL33" s="682"/>
      <c r="BM33" s="683">
        <v>97.6</v>
      </c>
      <c r="BN33" s="682"/>
      <c r="BO33" s="682"/>
      <c r="BP33" s="682"/>
      <c r="BQ33" s="684"/>
      <c r="BR33" s="681">
        <v>99.5</v>
      </c>
      <c r="BS33" s="682"/>
      <c r="BT33" s="682"/>
      <c r="BU33" s="682"/>
      <c r="BV33" s="682"/>
      <c r="BW33" s="682"/>
      <c r="BX33" s="683">
        <v>97.6</v>
      </c>
      <c r="BY33" s="682"/>
      <c r="BZ33" s="682"/>
      <c r="CA33" s="682"/>
      <c r="CB33" s="684"/>
      <c r="CD33" s="620" t="s">
        <v>306</v>
      </c>
      <c r="CE33" s="621"/>
      <c r="CF33" s="621"/>
      <c r="CG33" s="621"/>
      <c r="CH33" s="621"/>
      <c r="CI33" s="621"/>
      <c r="CJ33" s="621"/>
      <c r="CK33" s="621"/>
      <c r="CL33" s="621"/>
      <c r="CM33" s="621"/>
      <c r="CN33" s="621"/>
      <c r="CO33" s="621"/>
      <c r="CP33" s="621"/>
      <c r="CQ33" s="622"/>
      <c r="CR33" s="623">
        <v>22029020</v>
      </c>
      <c r="CS33" s="656"/>
      <c r="CT33" s="656"/>
      <c r="CU33" s="656"/>
      <c r="CV33" s="656"/>
      <c r="CW33" s="656"/>
      <c r="CX33" s="656"/>
      <c r="CY33" s="657"/>
      <c r="CZ33" s="628">
        <v>34.4</v>
      </c>
      <c r="DA33" s="653"/>
      <c r="DB33" s="653"/>
      <c r="DC33" s="658"/>
      <c r="DD33" s="632">
        <v>16197711</v>
      </c>
      <c r="DE33" s="656"/>
      <c r="DF33" s="656"/>
      <c r="DG33" s="656"/>
      <c r="DH33" s="656"/>
      <c r="DI33" s="656"/>
      <c r="DJ33" s="656"/>
      <c r="DK33" s="657"/>
      <c r="DL33" s="632">
        <v>12606773</v>
      </c>
      <c r="DM33" s="656"/>
      <c r="DN33" s="656"/>
      <c r="DO33" s="656"/>
      <c r="DP33" s="656"/>
      <c r="DQ33" s="656"/>
      <c r="DR33" s="656"/>
      <c r="DS33" s="656"/>
      <c r="DT33" s="656"/>
      <c r="DU33" s="656"/>
      <c r="DV33" s="657"/>
      <c r="DW33" s="628">
        <v>38.9</v>
      </c>
      <c r="DX33" s="653"/>
      <c r="DY33" s="653"/>
      <c r="DZ33" s="653"/>
      <c r="EA33" s="653"/>
      <c r="EB33" s="653"/>
      <c r="EC33" s="654"/>
    </row>
    <row r="34" spans="2:133" ht="11.25" customHeight="1" x14ac:dyDescent="0.2">
      <c r="B34" s="620" t="s">
        <v>307</v>
      </c>
      <c r="C34" s="621"/>
      <c r="D34" s="621"/>
      <c r="E34" s="621"/>
      <c r="F34" s="621"/>
      <c r="G34" s="621"/>
      <c r="H34" s="621"/>
      <c r="I34" s="621"/>
      <c r="J34" s="621"/>
      <c r="K34" s="621"/>
      <c r="L34" s="621"/>
      <c r="M34" s="621"/>
      <c r="N34" s="621"/>
      <c r="O34" s="621"/>
      <c r="P34" s="621"/>
      <c r="Q34" s="622"/>
      <c r="R34" s="623">
        <v>875177</v>
      </c>
      <c r="S34" s="624"/>
      <c r="T34" s="624"/>
      <c r="U34" s="624"/>
      <c r="V34" s="624"/>
      <c r="W34" s="624"/>
      <c r="X34" s="624"/>
      <c r="Y34" s="625"/>
      <c r="Z34" s="626">
        <v>1.4</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308</v>
      </c>
      <c r="CE34" s="621"/>
      <c r="CF34" s="621"/>
      <c r="CG34" s="621"/>
      <c r="CH34" s="621"/>
      <c r="CI34" s="621"/>
      <c r="CJ34" s="621"/>
      <c r="CK34" s="621"/>
      <c r="CL34" s="621"/>
      <c r="CM34" s="621"/>
      <c r="CN34" s="621"/>
      <c r="CO34" s="621"/>
      <c r="CP34" s="621"/>
      <c r="CQ34" s="622"/>
      <c r="CR34" s="623">
        <v>9309456</v>
      </c>
      <c r="CS34" s="624"/>
      <c r="CT34" s="624"/>
      <c r="CU34" s="624"/>
      <c r="CV34" s="624"/>
      <c r="CW34" s="624"/>
      <c r="CX34" s="624"/>
      <c r="CY34" s="625"/>
      <c r="CZ34" s="628">
        <v>14.5</v>
      </c>
      <c r="DA34" s="653"/>
      <c r="DB34" s="653"/>
      <c r="DC34" s="658"/>
      <c r="DD34" s="632">
        <v>6263484</v>
      </c>
      <c r="DE34" s="624"/>
      <c r="DF34" s="624"/>
      <c r="DG34" s="624"/>
      <c r="DH34" s="624"/>
      <c r="DI34" s="624"/>
      <c r="DJ34" s="624"/>
      <c r="DK34" s="625"/>
      <c r="DL34" s="632">
        <v>5101555</v>
      </c>
      <c r="DM34" s="624"/>
      <c r="DN34" s="624"/>
      <c r="DO34" s="624"/>
      <c r="DP34" s="624"/>
      <c r="DQ34" s="624"/>
      <c r="DR34" s="624"/>
      <c r="DS34" s="624"/>
      <c r="DT34" s="624"/>
      <c r="DU34" s="624"/>
      <c r="DV34" s="625"/>
      <c r="DW34" s="628">
        <v>15.7</v>
      </c>
      <c r="DX34" s="653"/>
      <c r="DY34" s="653"/>
      <c r="DZ34" s="653"/>
      <c r="EA34" s="653"/>
      <c r="EB34" s="653"/>
      <c r="EC34" s="654"/>
    </row>
    <row r="35" spans="2:133" ht="11.25" customHeight="1" x14ac:dyDescent="0.2">
      <c r="B35" s="620" t="s">
        <v>309</v>
      </c>
      <c r="C35" s="621"/>
      <c r="D35" s="621"/>
      <c r="E35" s="621"/>
      <c r="F35" s="621"/>
      <c r="G35" s="621"/>
      <c r="H35" s="621"/>
      <c r="I35" s="621"/>
      <c r="J35" s="621"/>
      <c r="K35" s="621"/>
      <c r="L35" s="621"/>
      <c r="M35" s="621"/>
      <c r="N35" s="621"/>
      <c r="O35" s="621"/>
      <c r="P35" s="621"/>
      <c r="Q35" s="622"/>
      <c r="R35" s="623">
        <v>1063735</v>
      </c>
      <c r="S35" s="624"/>
      <c r="T35" s="624"/>
      <c r="U35" s="624"/>
      <c r="V35" s="624"/>
      <c r="W35" s="624"/>
      <c r="X35" s="624"/>
      <c r="Y35" s="625"/>
      <c r="Z35" s="626">
        <v>1.6</v>
      </c>
      <c r="AA35" s="626"/>
      <c r="AB35" s="626"/>
      <c r="AC35" s="626"/>
      <c r="AD35" s="627" t="s">
        <v>122</v>
      </c>
      <c r="AE35" s="627"/>
      <c r="AF35" s="627"/>
      <c r="AG35" s="627"/>
      <c r="AH35" s="627"/>
      <c r="AI35" s="627"/>
      <c r="AJ35" s="627"/>
      <c r="AK35" s="627"/>
      <c r="AL35" s="628" t="s">
        <v>122</v>
      </c>
      <c r="AM35" s="629"/>
      <c r="AN35" s="629"/>
      <c r="AO35" s="630"/>
      <c r="AP35" s="210"/>
      <c r="AQ35" s="605" t="s">
        <v>310</v>
      </c>
      <c r="AR35" s="606"/>
      <c r="AS35" s="606"/>
      <c r="AT35" s="606"/>
      <c r="AU35" s="606"/>
      <c r="AV35" s="606"/>
      <c r="AW35" s="606"/>
      <c r="AX35" s="606"/>
      <c r="AY35" s="606"/>
      <c r="AZ35" s="606"/>
      <c r="BA35" s="606"/>
      <c r="BB35" s="606"/>
      <c r="BC35" s="606"/>
      <c r="BD35" s="606"/>
      <c r="BE35" s="606"/>
      <c r="BF35" s="607"/>
      <c r="BG35" s="605" t="s">
        <v>311</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312</v>
      </c>
      <c r="CE35" s="621"/>
      <c r="CF35" s="621"/>
      <c r="CG35" s="621"/>
      <c r="CH35" s="621"/>
      <c r="CI35" s="621"/>
      <c r="CJ35" s="621"/>
      <c r="CK35" s="621"/>
      <c r="CL35" s="621"/>
      <c r="CM35" s="621"/>
      <c r="CN35" s="621"/>
      <c r="CO35" s="621"/>
      <c r="CP35" s="621"/>
      <c r="CQ35" s="622"/>
      <c r="CR35" s="623">
        <v>391486</v>
      </c>
      <c r="CS35" s="656"/>
      <c r="CT35" s="656"/>
      <c r="CU35" s="656"/>
      <c r="CV35" s="656"/>
      <c r="CW35" s="656"/>
      <c r="CX35" s="656"/>
      <c r="CY35" s="657"/>
      <c r="CZ35" s="628">
        <v>0.6</v>
      </c>
      <c r="DA35" s="653"/>
      <c r="DB35" s="653"/>
      <c r="DC35" s="658"/>
      <c r="DD35" s="632">
        <v>372508</v>
      </c>
      <c r="DE35" s="656"/>
      <c r="DF35" s="656"/>
      <c r="DG35" s="656"/>
      <c r="DH35" s="656"/>
      <c r="DI35" s="656"/>
      <c r="DJ35" s="656"/>
      <c r="DK35" s="657"/>
      <c r="DL35" s="632">
        <v>372508</v>
      </c>
      <c r="DM35" s="656"/>
      <c r="DN35" s="656"/>
      <c r="DO35" s="656"/>
      <c r="DP35" s="656"/>
      <c r="DQ35" s="656"/>
      <c r="DR35" s="656"/>
      <c r="DS35" s="656"/>
      <c r="DT35" s="656"/>
      <c r="DU35" s="656"/>
      <c r="DV35" s="657"/>
      <c r="DW35" s="628">
        <v>1.1000000000000001</v>
      </c>
      <c r="DX35" s="653"/>
      <c r="DY35" s="653"/>
      <c r="DZ35" s="653"/>
      <c r="EA35" s="653"/>
      <c r="EB35" s="653"/>
      <c r="EC35" s="654"/>
    </row>
    <row r="36" spans="2:133" ht="11.25" customHeight="1" x14ac:dyDescent="0.2">
      <c r="B36" s="620" t="s">
        <v>313</v>
      </c>
      <c r="C36" s="621"/>
      <c r="D36" s="621"/>
      <c r="E36" s="621"/>
      <c r="F36" s="621"/>
      <c r="G36" s="621"/>
      <c r="H36" s="621"/>
      <c r="I36" s="621"/>
      <c r="J36" s="621"/>
      <c r="K36" s="621"/>
      <c r="L36" s="621"/>
      <c r="M36" s="621"/>
      <c r="N36" s="621"/>
      <c r="O36" s="621"/>
      <c r="P36" s="621"/>
      <c r="Q36" s="622"/>
      <c r="R36" s="623">
        <v>634320</v>
      </c>
      <c r="S36" s="624"/>
      <c r="T36" s="624"/>
      <c r="U36" s="624"/>
      <c r="V36" s="624"/>
      <c r="W36" s="624"/>
      <c r="X36" s="624"/>
      <c r="Y36" s="625"/>
      <c r="Z36" s="626">
        <v>1</v>
      </c>
      <c r="AA36" s="626"/>
      <c r="AB36" s="626"/>
      <c r="AC36" s="626"/>
      <c r="AD36" s="627" t="s">
        <v>122</v>
      </c>
      <c r="AE36" s="627"/>
      <c r="AF36" s="627"/>
      <c r="AG36" s="627"/>
      <c r="AH36" s="627"/>
      <c r="AI36" s="627"/>
      <c r="AJ36" s="627"/>
      <c r="AK36" s="627"/>
      <c r="AL36" s="628" t="s">
        <v>122</v>
      </c>
      <c r="AM36" s="629"/>
      <c r="AN36" s="629"/>
      <c r="AO36" s="630"/>
      <c r="AP36" s="210"/>
      <c r="AQ36" s="689" t="s">
        <v>314</v>
      </c>
      <c r="AR36" s="690"/>
      <c r="AS36" s="690"/>
      <c r="AT36" s="690"/>
      <c r="AU36" s="690"/>
      <c r="AV36" s="690"/>
      <c r="AW36" s="690"/>
      <c r="AX36" s="690"/>
      <c r="AY36" s="691"/>
      <c r="AZ36" s="612">
        <v>5410751</v>
      </c>
      <c r="BA36" s="613"/>
      <c r="BB36" s="613"/>
      <c r="BC36" s="613"/>
      <c r="BD36" s="613"/>
      <c r="BE36" s="613"/>
      <c r="BF36" s="685"/>
      <c r="BG36" s="609" t="s">
        <v>315</v>
      </c>
      <c r="BH36" s="610"/>
      <c r="BI36" s="610"/>
      <c r="BJ36" s="610"/>
      <c r="BK36" s="610"/>
      <c r="BL36" s="610"/>
      <c r="BM36" s="610"/>
      <c r="BN36" s="610"/>
      <c r="BO36" s="610"/>
      <c r="BP36" s="610"/>
      <c r="BQ36" s="610"/>
      <c r="BR36" s="610"/>
      <c r="BS36" s="610"/>
      <c r="BT36" s="610"/>
      <c r="BU36" s="611"/>
      <c r="BV36" s="612">
        <v>85245</v>
      </c>
      <c r="BW36" s="613"/>
      <c r="BX36" s="613"/>
      <c r="BY36" s="613"/>
      <c r="BZ36" s="613"/>
      <c r="CA36" s="613"/>
      <c r="CB36" s="685"/>
      <c r="CD36" s="620" t="s">
        <v>316</v>
      </c>
      <c r="CE36" s="621"/>
      <c r="CF36" s="621"/>
      <c r="CG36" s="621"/>
      <c r="CH36" s="621"/>
      <c r="CI36" s="621"/>
      <c r="CJ36" s="621"/>
      <c r="CK36" s="621"/>
      <c r="CL36" s="621"/>
      <c r="CM36" s="621"/>
      <c r="CN36" s="621"/>
      <c r="CO36" s="621"/>
      <c r="CP36" s="621"/>
      <c r="CQ36" s="622"/>
      <c r="CR36" s="623">
        <v>6047283</v>
      </c>
      <c r="CS36" s="624"/>
      <c r="CT36" s="624"/>
      <c r="CU36" s="624"/>
      <c r="CV36" s="624"/>
      <c r="CW36" s="624"/>
      <c r="CX36" s="624"/>
      <c r="CY36" s="625"/>
      <c r="CZ36" s="628">
        <v>9.4</v>
      </c>
      <c r="DA36" s="653"/>
      <c r="DB36" s="653"/>
      <c r="DC36" s="658"/>
      <c r="DD36" s="632">
        <v>5045107</v>
      </c>
      <c r="DE36" s="624"/>
      <c r="DF36" s="624"/>
      <c r="DG36" s="624"/>
      <c r="DH36" s="624"/>
      <c r="DI36" s="624"/>
      <c r="DJ36" s="624"/>
      <c r="DK36" s="625"/>
      <c r="DL36" s="632">
        <v>3780410</v>
      </c>
      <c r="DM36" s="624"/>
      <c r="DN36" s="624"/>
      <c r="DO36" s="624"/>
      <c r="DP36" s="624"/>
      <c r="DQ36" s="624"/>
      <c r="DR36" s="624"/>
      <c r="DS36" s="624"/>
      <c r="DT36" s="624"/>
      <c r="DU36" s="624"/>
      <c r="DV36" s="625"/>
      <c r="DW36" s="628">
        <v>11.7</v>
      </c>
      <c r="DX36" s="653"/>
      <c r="DY36" s="653"/>
      <c r="DZ36" s="653"/>
      <c r="EA36" s="653"/>
      <c r="EB36" s="653"/>
      <c r="EC36" s="654"/>
    </row>
    <row r="37" spans="2:133" ht="11.25" customHeight="1" x14ac:dyDescent="0.2">
      <c r="B37" s="620" t="s">
        <v>317</v>
      </c>
      <c r="C37" s="621"/>
      <c r="D37" s="621"/>
      <c r="E37" s="621"/>
      <c r="F37" s="621"/>
      <c r="G37" s="621"/>
      <c r="H37" s="621"/>
      <c r="I37" s="621"/>
      <c r="J37" s="621"/>
      <c r="K37" s="621"/>
      <c r="L37" s="621"/>
      <c r="M37" s="621"/>
      <c r="N37" s="621"/>
      <c r="O37" s="621"/>
      <c r="P37" s="621"/>
      <c r="Q37" s="622"/>
      <c r="R37" s="623">
        <v>1278843</v>
      </c>
      <c r="S37" s="624"/>
      <c r="T37" s="624"/>
      <c r="U37" s="624"/>
      <c r="V37" s="624"/>
      <c r="W37" s="624"/>
      <c r="X37" s="624"/>
      <c r="Y37" s="625"/>
      <c r="Z37" s="626">
        <v>2</v>
      </c>
      <c r="AA37" s="626"/>
      <c r="AB37" s="626"/>
      <c r="AC37" s="626"/>
      <c r="AD37" s="627">
        <v>44909</v>
      </c>
      <c r="AE37" s="627"/>
      <c r="AF37" s="627"/>
      <c r="AG37" s="627"/>
      <c r="AH37" s="627"/>
      <c r="AI37" s="627"/>
      <c r="AJ37" s="627"/>
      <c r="AK37" s="627"/>
      <c r="AL37" s="628">
        <v>0.1</v>
      </c>
      <c r="AM37" s="629"/>
      <c r="AN37" s="629"/>
      <c r="AO37" s="630"/>
      <c r="AQ37" s="686" t="s">
        <v>318</v>
      </c>
      <c r="AR37" s="687"/>
      <c r="AS37" s="687"/>
      <c r="AT37" s="687"/>
      <c r="AU37" s="687"/>
      <c r="AV37" s="687"/>
      <c r="AW37" s="687"/>
      <c r="AX37" s="687"/>
      <c r="AY37" s="688"/>
      <c r="AZ37" s="623">
        <v>933787</v>
      </c>
      <c r="BA37" s="624"/>
      <c r="BB37" s="624"/>
      <c r="BC37" s="624"/>
      <c r="BD37" s="656"/>
      <c r="BE37" s="656"/>
      <c r="BF37" s="669"/>
      <c r="BG37" s="620" t="s">
        <v>319</v>
      </c>
      <c r="BH37" s="621"/>
      <c r="BI37" s="621"/>
      <c r="BJ37" s="621"/>
      <c r="BK37" s="621"/>
      <c r="BL37" s="621"/>
      <c r="BM37" s="621"/>
      <c r="BN37" s="621"/>
      <c r="BO37" s="621"/>
      <c r="BP37" s="621"/>
      <c r="BQ37" s="621"/>
      <c r="BR37" s="621"/>
      <c r="BS37" s="621"/>
      <c r="BT37" s="621"/>
      <c r="BU37" s="622"/>
      <c r="BV37" s="623">
        <v>-89478</v>
      </c>
      <c r="BW37" s="624"/>
      <c r="BX37" s="624"/>
      <c r="BY37" s="624"/>
      <c r="BZ37" s="624"/>
      <c r="CA37" s="624"/>
      <c r="CB37" s="633"/>
      <c r="CD37" s="620" t="s">
        <v>320</v>
      </c>
      <c r="CE37" s="621"/>
      <c r="CF37" s="621"/>
      <c r="CG37" s="621"/>
      <c r="CH37" s="621"/>
      <c r="CI37" s="621"/>
      <c r="CJ37" s="621"/>
      <c r="CK37" s="621"/>
      <c r="CL37" s="621"/>
      <c r="CM37" s="621"/>
      <c r="CN37" s="621"/>
      <c r="CO37" s="621"/>
      <c r="CP37" s="621"/>
      <c r="CQ37" s="622"/>
      <c r="CR37" s="623">
        <v>1732434</v>
      </c>
      <c r="CS37" s="656"/>
      <c r="CT37" s="656"/>
      <c r="CU37" s="656"/>
      <c r="CV37" s="656"/>
      <c r="CW37" s="656"/>
      <c r="CX37" s="656"/>
      <c r="CY37" s="657"/>
      <c r="CZ37" s="628">
        <v>2.7</v>
      </c>
      <c r="DA37" s="653"/>
      <c r="DB37" s="653"/>
      <c r="DC37" s="658"/>
      <c r="DD37" s="632">
        <v>1702434</v>
      </c>
      <c r="DE37" s="656"/>
      <c r="DF37" s="656"/>
      <c r="DG37" s="656"/>
      <c r="DH37" s="656"/>
      <c r="DI37" s="656"/>
      <c r="DJ37" s="656"/>
      <c r="DK37" s="657"/>
      <c r="DL37" s="632">
        <v>1608899</v>
      </c>
      <c r="DM37" s="656"/>
      <c r="DN37" s="656"/>
      <c r="DO37" s="656"/>
      <c r="DP37" s="656"/>
      <c r="DQ37" s="656"/>
      <c r="DR37" s="656"/>
      <c r="DS37" s="656"/>
      <c r="DT37" s="656"/>
      <c r="DU37" s="656"/>
      <c r="DV37" s="657"/>
      <c r="DW37" s="628">
        <v>5</v>
      </c>
      <c r="DX37" s="653"/>
      <c r="DY37" s="653"/>
      <c r="DZ37" s="653"/>
      <c r="EA37" s="653"/>
      <c r="EB37" s="653"/>
      <c r="EC37" s="654"/>
    </row>
    <row r="38" spans="2:133" ht="11.25" customHeight="1" x14ac:dyDescent="0.2">
      <c r="B38" s="620" t="s">
        <v>321</v>
      </c>
      <c r="C38" s="621"/>
      <c r="D38" s="621"/>
      <c r="E38" s="621"/>
      <c r="F38" s="621"/>
      <c r="G38" s="621"/>
      <c r="H38" s="621"/>
      <c r="I38" s="621"/>
      <c r="J38" s="621"/>
      <c r="K38" s="621"/>
      <c r="L38" s="621"/>
      <c r="M38" s="621"/>
      <c r="N38" s="621"/>
      <c r="O38" s="621"/>
      <c r="P38" s="621"/>
      <c r="Q38" s="622"/>
      <c r="R38" s="623">
        <v>6706759</v>
      </c>
      <c r="S38" s="624"/>
      <c r="T38" s="624"/>
      <c r="U38" s="624"/>
      <c r="V38" s="624"/>
      <c r="W38" s="624"/>
      <c r="X38" s="624"/>
      <c r="Y38" s="625"/>
      <c r="Z38" s="626">
        <v>10.4</v>
      </c>
      <c r="AA38" s="626"/>
      <c r="AB38" s="626"/>
      <c r="AC38" s="626"/>
      <c r="AD38" s="627" t="s">
        <v>122</v>
      </c>
      <c r="AE38" s="627"/>
      <c r="AF38" s="627"/>
      <c r="AG38" s="627"/>
      <c r="AH38" s="627"/>
      <c r="AI38" s="627"/>
      <c r="AJ38" s="627"/>
      <c r="AK38" s="627"/>
      <c r="AL38" s="628" t="s">
        <v>122</v>
      </c>
      <c r="AM38" s="629"/>
      <c r="AN38" s="629"/>
      <c r="AO38" s="630"/>
      <c r="AQ38" s="686" t="s">
        <v>322</v>
      </c>
      <c r="AR38" s="687"/>
      <c r="AS38" s="687"/>
      <c r="AT38" s="687"/>
      <c r="AU38" s="687"/>
      <c r="AV38" s="687"/>
      <c r="AW38" s="687"/>
      <c r="AX38" s="687"/>
      <c r="AY38" s="688"/>
      <c r="AZ38" s="623">
        <v>163048</v>
      </c>
      <c r="BA38" s="624"/>
      <c r="BB38" s="624"/>
      <c r="BC38" s="624"/>
      <c r="BD38" s="656"/>
      <c r="BE38" s="656"/>
      <c r="BF38" s="669"/>
      <c r="BG38" s="620" t="s">
        <v>323</v>
      </c>
      <c r="BH38" s="621"/>
      <c r="BI38" s="621"/>
      <c r="BJ38" s="621"/>
      <c r="BK38" s="621"/>
      <c r="BL38" s="621"/>
      <c r="BM38" s="621"/>
      <c r="BN38" s="621"/>
      <c r="BO38" s="621"/>
      <c r="BP38" s="621"/>
      <c r="BQ38" s="621"/>
      <c r="BR38" s="621"/>
      <c r="BS38" s="621"/>
      <c r="BT38" s="621"/>
      <c r="BU38" s="622"/>
      <c r="BV38" s="623">
        <v>13536</v>
      </c>
      <c r="BW38" s="624"/>
      <c r="BX38" s="624"/>
      <c r="BY38" s="624"/>
      <c r="BZ38" s="624"/>
      <c r="CA38" s="624"/>
      <c r="CB38" s="633"/>
      <c r="CD38" s="620" t="s">
        <v>324</v>
      </c>
      <c r="CE38" s="621"/>
      <c r="CF38" s="621"/>
      <c r="CG38" s="621"/>
      <c r="CH38" s="621"/>
      <c r="CI38" s="621"/>
      <c r="CJ38" s="621"/>
      <c r="CK38" s="621"/>
      <c r="CL38" s="621"/>
      <c r="CM38" s="621"/>
      <c r="CN38" s="621"/>
      <c r="CO38" s="621"/>
      <c r="CP38" s="621"/>
      <c r="CQ38" s="622"/>
      <c r="CR38" s="623">
        <v>4313916</v>
      </c>
      <c r="CS38" s="624"/>
      <c r="CT38" s="624"/>
      <c r="CU38" s="624"/>
      <c r="CV38" s="624"/>
      <c r="CW38" s="624"/>
      <c r="CX38" s="624"/>
      <c r="CY38" s="625"/>
      <c r="CZ38" s="628">
        <v>6.7</v>
      </c>
      <c r="DA38" s="653"/>
      <c r="DB38" s="653"/>
      <c r="DC38" s="658"/>
      <c r="DD38" s="632">
        <v>3585202</v>
      </c>
      <c r="DE38" s="624"/>
      <c r="DF38" s="624"/>
      <c r="DG38" s="624"/>
      <c r="DH38" s="624"/>
      <c r="DI38" s="624"/>
      <c r="DJ38" s="624"/>
      <c r="DK38" s="625"/>
      <c r="DL38" s="632">
        <v>3352300</v>
      </c>
      <c r="DM38" s="624"/>
      <c r="DN38" s="624"/>
      <c r="DO38" s="624"/>
      <c r="DP38" s="624"/>
      <c r="DQ38" s="624"/>
      <c r="DR38" s="624"/>
      <c r="DS38" s="624"/>
      <c r="DT38" s="624"/>
      <c r="DU38" s="624"/>
      <c r="DV38" s="625"/>
      <c r="DW38" s="628">
        <v>10.3</v>
      </c>
      <c r="DX38" s="653"/>
      <c r="DY38" s="653"/>
      <c r="DZ38" s="653"/>
      <c r="EA38" s="653"/>
      <c r="EB38" s="653"/>
      <c r="EC38" s="654"/>
    </row>
    <row r="39" spans="2:133" ht="11.25" customHeight="1" x14ac:dyDescent="0.2">
      <c r="B39" s="620" t="s">
        <v>325</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326</v>
      </c>
      <c r="AR39" s="687"/>
      <c r="AS39" s="687"/>
      <c r="AT39" s="687"/>
      <c r="AU39" s="687"/>
      <c r="AV39" s="687"/>
      <c r="AW39" s="687"/>
      <c r="AX39" s="687"/>
      <c r="AY39" s="688"/>
      <c r="AZ39" s="623" t="s">
        <v>122</v>
      </c>
      <c r="BA39" s="624"/>
      <c r="BB39" s="624"/>
      <c r="BC39" s="624"/>
      <c r="BD39" s="656"/>
      <c r="BE39" s="656"/>
      <c r="BF39" s="669"/>
      <c r="BG39" s="620" t="s">
        <v>327</v>
      </c>
      <c r="BH39" s="621"/>
      <c r="BI39" s="621"/>
      <c r="BJ39" s="621"/>
      <c r="BK39" s="621"/>
      <c r="BL39" s="621"/>
      <c r="BM39" s="621"/>
      <c r="BN39" s="621"/>
      <c r="BO39" s="621"/>
      <c r="BP39" s="621"/>
      <c r="BQ39" s="621"/>
      <c r="BR39" s="621"/>
      <c r="BS39" s="621"/>
      <c r="BT39" s="621"/>
      <c r="BU39" s="622"/>
      <c r="BV39" s="623">
        <v>19762</v>
      </c>
      <c r="BW39" s="624"/>
      <c r="BX39" s="624"/>
      <c r="BY39" s="624"/>
      <c r="BZ39" s="624"/>
      <c r="CA39" s="624"/>
      <c r="CB39" s="633"/>
      <c r="CD39" s="620" t="s">
        <v>328</v>
      </c>
      <c r="CE39" s="621"/>
      <c r="CF39" s="621"/>
      <c r="CG39" s="621"/>
      <c r="CH39" s="621"/>
      <c r="CI39" s="621"/>
      <c r="CJ39" s="621"/>
      <c r="CK39" s="621"/>
      <c r="CL39" s="621"/>
      <c r="CM39" s="621"/>
      <c r="CN39" s="621"/>
      <c r="CO39" s="621"/>
      <c r="CP39" s="621"/>
      <c r="CQ39" s="622"/>
      <c r="CR39" s="623">
        <v>1458915</v>
      </c>
      <c r="CS39" s="656"/>
      <c r="CT39" s="656"/>
      <c r="CU39" s="656"/>
      <c r="CV39" s="656"/>
      <c r="CW39" s="656"/>
      <c r="CX39" s="656"/>
      <c r="CY39" s="657"/>
      <c r="CZ39" s="628">
        <v>2.2999999999999998</v>
      </c>
      <c r="DA39" s="653"/>
      <c r="DB39" s="653"/>
      <c r="DC39" s="658"/>
      <c r="DD39" s="632">
        <v>576146</v>
      </c>
      <c r="DE39" s="656"/>
      <c r="DF39" s="656"/>
      <c r="DG39" s="656"/>
      <c r="DH39" s="656"/>
      <c r="DI39" s="656"/>
      <c r="DJ39" s="656"/>
      <c r="DK39" s="657"/>
      <c r="DL39" s="632" t="s">
        <v>122</v>
      </c>
      <c r="DM39" s="656"/>
      <c r="DN39" s="656"/>
      <c r="DO39" s="656"/>
      <c r="DP39" s="656"/>
      <c r="DQ39" s="656"/>
      <c r="DR39" s="656"/>
      <c r="DS39" s="656"/>
      <c r="DT39" s="656"/>
      <c r="DU39" s="656"/>
      <c r="DV39" s="657"/>
      <c r="DW39" s="628" t="s">
        <v>122</v>
      </c>
      <c r="DX39" s="653"/>
      <c r="DY39" s="653"/>
      <c r="DZ39" s="653"/>
      <c r="EA39" s="653"/>
      <c r="EB39" s="653"/>
      <c r="EC39" s="654"/>
    </row>
    <row r="40" spans="2:133" ht="11.25" customHeight="1" x14ac:dyDescent="0.2">
      <c r="B40" s="620" t="s">
        <v>329</v>
      </c>
      <c r="C40" s="621"/>
      <c r="D40" s="621"/>
      <c r="E40" s="621"/>
      <c r="F40" s="621"/>
      <c r="G40" s="621"/>
      <c r="H40" s="621"/>
      <c r="I40" s="621"/>
      <c r="J40" s="621"/>
      <c r="K40" s="621"/>
      <c r="L40" s="621"/>
      <c r="M40" s="621"/>
      <c r="N40" s="621"/>
      <c r="O40" s="621"/>
      <c r="P40" s="621"/>
      <c r="Q40" s="622"/>
      <c r="R40" s="623">
        <v>96459</v>
      </c>
      <c r="S40" s="624"/>
      <c r="T40" s="624"/>
      <c r="U40" s="624"/>
      <c r="V40" s="624"/>
      <c r="W40" s="624"/>
      <c r="X40" s="624"/>
      <c r="Y40" s="625"/>
      <c r="Z40" s="626">
        <v>0.1</v>
      </c>
      <c r="AA40" s="626"/>
      <c r="AB40" s="626"/>
      <c r="AC40" s="626"/>
      <c r="AD40" s="627" t="s">
        <v>122</v>
      </c>
      <c r="AE40" s="627"/>
      <c r="AF40" s="627"/>
      <c r="AG40" s="627"/>
      <c r="AH40" s="627"/>
      <c r="AI40" s="627"/>
      <c r="AJ40" s="627"/>
      <c r="AK40" s="627"/>
      <c r="AL40" s="628" t="s">
        <v>122</v>
      </c>
      <c r="AM40" s="629"/>
      <c r="AN40" s="629"/>
      <c r="AO40" s="630"/>
      <c r="AQ40" s="686" t="s">
        <v>330</v>
      </c>
      <c r="AR40" s="687"/>
      <c r="AS40" s="687"/>
      <c r="AT40" s="687"/>
      <c r="AU40" s="687"/>
      <c r="AV40" s="687"/>
      <c r="AW40" s="687"/>
      <c r="AX40" s="687"/>
      <c r="AY40" s="688"/>
      <c r="AZ40" s="623" t="s">
        <v>122</v>
      </c>
      <c r="BA40" s="624"/>
      <c r="BB40" s="624"/>
      <c r="BC40" s="624"/>
      <c r="BD40" s="656"/>
      <c r="BE40" s="656"/>
      <c r="BF40" s="669"/>
      <c r="BG40" s="673" t="s">
        <v>331</v>
      </c>
      <c r="BH40" s="674"/>
      <c r="BI40" s="674"/>
      <c r="BJ40" s="674"/>
      <c r="BK40" s="674"/>
      <c r="BL40" s="211"/>
      <c r="BM40" s="621" t="s">
        <v>332</v>
      </c>
      <c r="BN40" s="621"/>
      <c r="BO40" s="621"/>
      <c r="BP40" s="621"/>
      <c r="BQ40" s="621"/>
      <c r="BR40" s="621"/>
      <c r="BS40" s="621"/>
      <c r="BT40" s="621"/>
      <c r="BU40" s="622"/>
      <c r="BV40" s="623">
        <v>102</v>
      </c>
      <c r="BW40" s="624"/>
      <c r="BX40" s="624"/>
      <c r="BY40" s="624"/>
      <c r="BZ40" s="624"/>
      <c r="CA40" s="624"/>
      <c r="CB40" s="633"/>
      <c r="CD40" s="620" t="s">
        <v>333</v>
      </c>
      <c r="CE40" s="621"/>
      <c r="CF40" s="621"/>
      <c r="CG40" s="621"/>
      <c r="CH40" s="621"/>
      <c r="CI40" s="621"/>
      <c r="CJ40" s="621"/>
      <c r="CK40" s="621"/>
      <c r="CL40" s="621"/>
      <c r="CM40" s="621"/>
      <c r="CN40" s="621"/>
      <c r="CO40" s="621"/>
      <c r="CP40" s="621"/>
      <c r="CQ40" s="622"/>
      <c r="CR40" s="623">
        <v>507964</v>
      </c>
      <c r="CS40" s="624"/>
      <c r="CT40" s="624"/>
      <c r="CU40" s="624"/>
      <c r="CV40" s="624"/>
      <c r="CW40" s="624"/>
      <c r="CX40" s="624"/>
      <c r="CY40" s="625"/>
      <c r="CZ40" s="628">
        <v>0.8</v>
      </c>
      <c r="DA40" s="653"/>
      <c r="DB40" s="653"/>
      <c r="DC40" s="658"/>
      <c r="DD40" s="632">
        <v>355264</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3"/>
      <c r="DY40" s="653"/>
      <c r="DZ40" s="653"/>
      <c r="EA40" s="653"/>
      <c r="EB40" s="653"/>
      <c r="EC40" s="654"/>
    </row>
    <row r="41" spans="2:133" ht="11.25" customHeight="1" x14ac:dyDescent="0.2">
      <c r="B41" s="644" t="s">
        <v>334</v>
      </c>
      <c r="C41" s="645"/>
      <c r="D41" s="645"/>
      <c r="E41" s="645"/>
      <c r="F41" s="645"/>
      <c r="G41" s="645"/>
      <c r="H41" s="645"/>
      <c r="I41" s="645"/>
      <c r="J41" s="645"/>
      <c r="K41" s="645"/>
      <c r="L41" s="645"/>
      <c r="M41" s="645"/>
      <c r="N41" s="645"/>
      <c r="O41" s="645"/>
      <c r="P41" s="645"/>
      <c r="Q41" s="646"/>
      <c r="R41" s="695">
        <v>64613581</v>
      </c>
      <c r="S41" s="696"/>
      <c r="T41" s="696"/>
      <c r="U41" s="696"/>
      <c r="V41" s="696"/>
      <c r="W41" s="696"/>
      <c r="X41" s="696"/>
      <c r="Y41" s="700"/>
      <c r="Z41" s="701">
        <v>100</v>
      </c>
      <c r="AA41" s="701"/>
      <c r="AB41" s="701"/>
      <c r="AC41" s="701"/>
      <c r="AD41" s="702">
        <v>32309523</v>
      </c>
      <c r="AE41" s="702"/>
      <c r="AF41" s="702"/>
      <c r="AG41" s="702"/>
      <c r="AH41" s="702"/>
      <c r="AI41" s="702"/>
      <c r="AJ41" s="702"/>
      <c r="AK41" s="702"/>
      <c r="AL41" s="703">
        <v>100</v>
      </c>
      <c r="AM41" s="683"/>
      <c r="AN41" s="683"/>
      <c r="AO41" s="704"/>
      <c r="AQ41" s="686" t="s">
        <v>335</v>
      </c>
      <c r="AR41" s="687"/>
      <c r="AS41" s="687"/>
      <c r="AT41" s="687"/>
      <c r="AU41" s="687"/>
      <c r="AV41" s="687"/>
      <c r="AW41" s="687"/>
      <c r="AX41" s="687"/>
      <c r="AY41" s="688"/>
      <c r="AZ41" s="623">
        <v>1009493</v>
      </c>
      <c r="BA41" s="624"/>
      <c r="BB41" s="624"/>
      <c r="BC41" s="624"/>
      <c r="BD41" s="656"/>
      <c r="BE41" s="656"/>
      <c r="BF41" s="669"/>
      <c r="BG41" s="673"/>
      <c r="BH41" s="674"/>
      <c r="BI41" s="674"/>
      <c r="BJ41" s="674"/>
      <c r="BK41" s="674"/>
      <c r="BL41" s="211"/>
      <c r="BM41" s="621" t="s">
        <v>336</v>
      </c>
      <c r="BN41" s="621"/>
      <c r="BO41" s="621"/>
      <c r="BP41" s="621"/>
      <c r="BQ41" s="621"/>
      <c r="BR41" s="621"/>
      <c r="BS41" s="621"/>
      <c r="BT41" s="621"/>
      <c r="BU41" s="622"/>
      <c r="BV41" s="623" t="s">
        <v>122</v>
      </c>
      <c r="BW41" s="624"/>
      <c r="BX41" s="624"/>
      <c r="BY41" s="624"/>
      <c r="BZ41" s="624"/>
      <c r="CA41" s="624"/>
      <c r="CB41" s="633"/>
      <c r="CD41" s="620" t="s">
        <v>337</v>
      </c>
      <c r="CE41" s="621"/>
      <c r="CF41" s="621"/>
      <c r="CG41" s="621"/>
      <c r="CH41" s="621"/>
      <c r="CI41" s="621"/>
      <c r="CJ41" s="621"/>
      <c r="CK41" s="621"/>
      <c r="CL41" s="621"/>
      <c r="CM41" s="621"/>
      <c r="CN41" s="621"/>
      <c r="CO41" s="621"/>
      <c r="CP41" s="621"/>
      <c r="CQ41" s="622"/>
      <c r="CR41" s="623" t="s">
        <v>122</v>
      </c>
      <c r="CS41" s="656"/>
      <c r="CT41" s="656"/>
      <c r="CU41" s="656"/>
      <c r="CV41" s="656"/>
      <c r="CW41" s="656"/>
      <c r="CX41" s="656"/>
      <c r="CY41" s="657"/>
      <c r="CZ41" s="628" t="s">
        <v>122</v>
      </c>
      <c r="DA41" s="653"/>
      <c r="DB41" s="653"/>
      <c r="DC41" s="658"/>
      <c r="DD41" s="632" t="s">
        <v>122</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338</v>
      </c>
      <c r="AR42" s="693"/>
      <c r="AS42" s="693"/>
      <c r="AT42" s="693"/>
      <c r="AU42" s="693"/>
      <c r="AV42" s="693"/>
      <c r="AW42" s="693"/>
      <c r="AX42" s="693"/>
      <c r="AY42" s="694"/>
      <c r="AZ42" s="695">
        <v>3304423</v>
      </c>
      <c r="BA42" s="696"/>
      <c r="BB42" s="696"/>
      <c r="BC42" s="696"/>
      <c r="BD42" s="682"/>
      <c r="BE42" s="682"/>
      <c r="BF42" s="684"/>
      <c r="BG42" s="675"/>
      <c r="BH42" s="676"/>
      <c r="BI42" s="676"/>
      <c r="BJ42" s="676"/>
      <c r="BK42" s="676"/>
      <c r="BL42" s="212"/>
      <c r="BM42" s="645" t="s">
        <v>339</v>
      </c>
      <c r="BN42" s="645"/>
      <c r="BO42" s="645"/>
      <c r="BP42" s="645"/>
      <c r="BQ42" s="645"/>
      <c r="BR42" s="645"/>
      <c r="BS42" s="645"/>
      <c r="BT42" s="645"/>
      <c r="BU42" s="646"/>
      <c r="BV42" s="695">
        <v>386</v>
      </c>
      <c r="BW42" s="696"/>
      <c r="BX42" s="696"/>
      <c r="BY42" s="696"/>
      <c r="BZ42" s="696"/>
      <c r="CA42" s="696"/>
      <c r="CB42" s="705"/>
      <c r="CD42" s="620" t="s">
        <v>340</v>
      </c>
      <c r="CE42" s="621"/>
      <c r="CF42" s="621"/>
      <c r="CG42" s="621"/>
      <c r="CH42" s="621"/>
      <c r="CI42" s="621"/>
      <c r="CJ42" s="621"/>
      <c r="CK42" s="621"/>
      <c r="CL42" s="621"/>
      <c r="CM42" s="621"/>
      <c r="CN42" s="621"/>
      <c r="CO42" s="621"/>
      <c r="CP42" s="621"/>
      <c r="CQ42" s="622"/>
      <c r="CR42" s="623">
        <v>9490748</v>
      </c>
      <c r="CS42" s="656"/>
      <c r="CT42" s="656"/>
      <c r="CU42" s="656"/>
      <c r="CV42" s="656"/>
      <c r="CW42" s="656"/>
      <c r="CX42" s="656"/>
      <c r="CY42" s="657"/>
      <c r="CZ42" s="628">
        <v>14.8</v>
      </c>
      <c r="DA42" s="653"/>
      <c r="DB42" s="653"/>
      <c r="DC42" s="658"/>
      <c r="DD42" s="632">
        <v>1884640</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02" t="s">
        <v>341</v>
      </c>
      <c r="CD43" s="620" t="s">
        <v>342</v>
      </c>
      <c r="CE43" s="621"/>
      <c r="CF43" s="621"/>
      <c r="CG43" s="621"/>
      <c r="CH43" s="621"/>
      <c r="CI43" s="621"/>
      <c r="CJ43" s="621"/>
      <c r="CK43" s="621"/>
      <c r="CL43" s="621"/>
      <c r="CM43" s="621"/>
      <c r="CN43" s="621"/>
      <c r="CO43" s="621"/>
      <c r="CP43" s="621"/>
      <c r="CQ43" s="622"/>
      <c r="CR43" s="623">
        <v>400686</v>
      </c>
      <c r="CS43" s="656"/>
      <c r="CT43" s="656"/>
      <c r="CU43" s="656"/>
      <c r="CV43" s="656"/>
      <c r="CW43" s="656"/>
      <c r="CX43" s="656"/>
      <c r="CY43" s="657"/>
      <c r="CZ43" s="628">
        <v>0.6</v>
      </c>
      <c r="DA43" s="653"/>
      <c r="DB43" s="653"/>
      <c r="DC43" s="658"/>
      <c r="DD43" s="632">
        <v>201862</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343</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291</v>
      </c>
      <c r="CE44" s="662"/>
      <c r="CF44" s="620" t="s">
        <v>344</v>
      </c>
      <c r="CG44" s="621"/>
      <c r="CH44" s="621"/>
      <c r="CI44" s="621"/>
      <c r="CJ44" s="621"/>
      <c r="CK44" s="621"/>
      <c r="CL44" s="621"/>
      <c r="CM44" s="621"/>
      <c r="CN44" s="621"/>
      <c r="CO44" s="621"/>
      <c r="CP44" s="621"/>
      <c r="CQ44" s="622"/>
      <c r="CR44" s="623">
        <v>9490748</v>
      </c>
      <c r="CS44" s="624"/>
      <c r="CT44" s="624"/>
      <c r="CU44" s="624"/>
      <c r="CV44" s="624"/>
      <c r="CW44" s="624"/>
      <c r="CX44" s="624"/>
      <c r="CY44" s="625"/>
      <c r="CZ44" s="628">
        <v>14.8</v>
      </c>
      <c r="DA44" s="629"/>
      <c r="DB44" s="629"/>
      <c r="DC44" s="635"/>
      <c r="DD44" s="632">
        <v>1884640</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345</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346</v>
      </c>
      <c r="CG45" s="621"/>
      <c r="CH45" s="621"/>
      <c r="CI45" s="621"/>
      <c r="CJ45" s="621"/>
      <c r="CK45" s="621"/>
      <c r="CL45" s="621"/>
      <c r="CM45" s="621"/>
      <c r="CN45" s="621"/>
      <c r="CO45" s="621"/>
      <c r="CP45" s="621"/>
      <c r="CQ45" s="622"/>
      <c r="CR45" s="623">
        <v>5421241</v>
      </c>
      <c r="CS45" s="656"/>
      <c r="CT45" s="656"/>
      <c r="CU45" s="656"/>
      <c r="CV45" s="656"/>
      <c r="CW45" s="656"/>
      <c r="CX45" s="656"/>
      <c r="CY45" s="657"/>
      <c r="CZ45" s="628">
        <v>8.5</v>
      </c>
      <c r="DA45" s="653"/>
      <c r="DB45" s="653"/>
      <c r="DC45" s="658"/>
      <c r="DD45" s="632">
        <v>493907</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13"/>
      <c r="CD46" s="663"/>
      <c r="CE46" s="664"/>
      <c r="CF46" s="620" t="s">
        <v>347</v>
      </c>
      <c r="CG46" s="621"/>
      <c r="CH46" s="621"/>
      <c r="CI46" s="621"/>
      <c r="CJ46" s="621"/>
      <c r="CK46" s="621"/>
      <c r="CL46" s="621"/>
      <c r="CM46" s="621"/>
      <c r="CN46" s="621"/>
      <c r="CO46" s="621"/>
      <c r="CP46" s="621"/>
      <c r="CQ46" s="622"/>
      <c r="CR46" s="623">
        <v>3989647</v>
      </c>
      <c r="CS46" s="624"/>
      <c r="CT46" s="624"/>
      <c r="CU46" s="624"/>
      <c r="CV46" s="624"/>
      <c r="CW46" s="624"/>
      <c r="CX46" s="624"/>
      <c r="CY46" s="625"/>
      <c r="CZ46" s="628">
        <v>6.2</v>
      </c>
      <c r="DA46" s="629"/>
      <c r="DB46" s="629"/>
      <c r="DC46" s="635"/>
      <c r="DD46" s="632">
        <v>1379973</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13"/>
      <c r="CD47" s="663"/>
      <c r="CE47" s="664"/>
      <c r="CF47" s="620" t="s">
        <v>348</v>
      </c>
      <c r="CG47" s="621"/>
      <c r="CH47" s="621"/>
      <c r="CI47" s="621"/>
      <c r="CJ47" s="621"/>
      <c r="CK47" s="621"/>
      <c r="CL47" s="621"/>
      <c r="CM47" s="621"/>
      <c r="CN47" s="621"/>
      <c r="CO47" s="621"/>
      <c r="CP47" s="621"/>
      <c r="CQ47" s="622"/>
      <c r="CR47" s="623" t="s">
        <v>122</v>
      </c>
      <c r="CS47" s="656"/>
      <c r="CT47" s="656"/>
      <c r="CU47" s="656"/>
      <c r="CV47" s="656"/>
      <c r="CW47" s="656"/>
      <c r="CX47" s="656"/>
      <c r="CY47" s="657"/>
      <c r="CZ47" s="628" t="s">
        <v>122</v>
      </c>
      <c r="DA47" s="653"/>
      <c r="DB47" s="653"/>
      <c r="DC47" s="658"/>
      <c r="DD47" s="632" t="s">
        <v>122</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13"/>
      <c r="CD48" s="665"/>
      <c r="CE48" s="666"/>
      <c r="CF48" s="620" t="s">
        <v>349</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13"/>
      <c r="CD49" s="644" t="s">
        <v>350</v>
      </c>
      <c r="CE49" s="645"/>
      <c r="CF49" s="645"/>
      <c r="CG49" s="645"/>
      <c r="CH49" s="645"/>
      <c r="CI49" s="645"/>
      <c r="CJ49" s="645"/>
      <c r="CK49" s="645"/>
      <c r="CL49" s="645"/>
      <c r="CM49" s="645"/>
      <c r="CN49" s="645"/>
      <c r="CO49" s="645"/>
      <c r="CP49" s="645"/>
      <c r="CQ49" s="646"/>
      <c r="CR49" s="695">
        <v>64069217</v>
      </c>
      <c r="CS49" s="682"/>
      <c r="CT49" s="682"/>
      <c r="CU49" s="682"/>
      <c r="CV49" s="682"/>
      <c r="CW49" s="682"/>
      <c r="CX49" s="682"/>
      <c r="CY49" s="711"/>
      <c r="CZ49" s="703">
        <v>100</v>
      </c>
      <c r="DA49" s="712"/>
      <c r="DB49" s="712"/>
      <c r="DC49" s="713"/>
      <c r="DD49" s="714">
        <v>35154836</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OHEKWbu9i50u1rOVLfT+NHGzlTvsgYQixEjXxkiWmAv62mVgowLe0uVrX6tpEJQq6hFoVl3996MKpPyDwT5gAQ==" saltValue="DzJckbdcF4fdlYR5S9o10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election activeCell="A2" sqref="A2:BI2"/>
    </sheetView>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351</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352</v>
      </c>
      <c r="DK2" s="723"/>
      <c r="DL2" s="723"/>
      <c r="DM2" s="723"/>
      <c r="DN2" s="723"/>
      <c r="DO2" s="724"/>
      <c r="DP2" s="216"/>
      <c r="DQ2" s="722" t="s">
        <v>353</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354</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355</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356</v>
      </c>
      <c r="B5" s="728"/>
      <c r="C5" s="728"/>
      <c r="D5" s="728"/>
      <c r="E5" s="728"/>
      <c r="F5" s="728"/>
      <c r="G5" s="728"/>
      <c r="H5" s="728"/>
      <c r="I5" s="728"/>
      <c r="J5" s="728"/>
      <c r="K5" s="728"/>
      <c r="L5" s="728"/>
      <c r="M5" s="728"/>
      <c r="N5" s="728"/>
      <c r="O5" s="728"/>
      <c r="P5" s="729"/>
      <c r="Q5" s="733" t="s">
        <v>357</v>
      </c>
      <c r="R5" s="734"/>
      <c r="S5" s="734"/>
      <c r="T5" s="734"/>
      <c r="U5" s="735"/>
      <c r="V5" s="733" t="s">
        <v>358</v>
      </c>
      <c r="W5" s="734"/>
      <c r="X5" s="734"/>
      <c r="Y5" s="734"/>
      <c r="Z5" s="735"/>
      <c r="AA5" s="733" t="s">
        <v>359</v>
      </c>
      <c r="AB5" s="734"/>
      <c r="AC5" s="734"/>
      <c r="AD5" s="734"/>
      <c r="AE5" s="734"/>
      <c r="AF5" s="739" t="s">
        <v>360</v>
      </c>
      <c r="AG5" s="734"/>
      <c r="AH5" s="734"/>
      <c r="AI5" s="734"/>
      <c r="AJ5" s="740"/>
      <c r="AK5" s="734" t="s">
        <v>361</v>
      </c>
      <c r="AL5" s="734"/>
      <c r="AM5" s="734"/>
      <c r="AN5" s="734"/>
      <c r="AO5" s="735"/>
      <c r="AP5" s="733" t="s">
        <v>362</v>
      </c>
      <c r="AQ5" s="734"/>
      <c r="AR5" s="734"/>
      <c r="AS5" s="734"/>
      <c r="AT5" s="735"/>
      <c r="AU5" s="733" t="s">
        <v>363</v>
      </c>
      <c r="AV5" s="734"/>
      <c r="AW5" s="734"/>
      <c r="AX5" s="734"/>
      <c r="AY5" s="740"/>
      <c r="AZ5" s="220"/>
      <c r="BA5" s="220"/>
      <c r="BB5" s="220"/>
      <c r="BC5" s="220"/>
      <c r="BD5" s="220"/>
      <c r="BE5" s="221"/>
      <c r="BF5" s="221"/>
      <c r="BG5" s="221"/>
      <c r="BH5" s="221"/>
      <c r="BI5" s="221"/>
      <c r="BJ5" s="221"/>
      <c r="BK5" s="221"/>
      <c r="BL5" s="221"/>
      <c r="BM5" s="221"/>
      <c r="BN5" s="221"/>
      <c r="BO5" s="221"/>
      <c r="BP5" s="221"/>
      <c r="BQ5" s="727" t="s">
        <v>364</v>
      </c>
      <c r="BR5" s="728"/>
      <c r="BS5" s="728"/>
      <c r="BT5" s="728"/>
      <c r="BU5" s="728"/>
      <c r="BV5" s="728"/>
      <c r="BW5" s="728"/>
      <c r="BX5" s="728"/>
      <c r="BY5" s="728"/>
      <c r="BZ5" s="728"/>
      <c r="CA5" s="728"/>
      <c r="CB5" s="728"/>
      <c r="CC5" s="728"/>
      <c r="CD5" s="728"/>
      <c r="CE5" s="728"/>
      <c r="CF5" s="728"/>
      <c r="CG5" s="729"/>
      <c r="CH5" s="733" t="s">
        <v>365</v>
      </c>
      <c r="CI5" s="734"/>
      <c r="CJ5" s="734"/>
      <c r="CK5" s="734"/>
      <c r="CL5" s="735"/>
      <c r="CM5" s="733" t="s">
        <v>366</v>
      </c>
      <c r="CN5" s="734"/>
      <c r="CO5" s="734"/>
      <c r="CP5" s="734"/>
      <c r="CQ5" s="735"/>
      <c r="CR5" s="733" t="s">
        <v>367</v>
      </c>
      <c r="CS5" s="734"/>
      <c r="CT5" s="734"/>
      <c r="CU5" s="734"/>
      <c r="CV5" s="735"/>
      <c r="CW5" s="733" t="s">
        <v>368</v>
      </c>
      <c r="CX5" s="734"/>
      <c r="CY5" s="734"/>
      <c r="CZ5" s="734"/>
      <c r="DA5" s="735"/>
      <c r="DB5" s="733" t="s">
        <v>369</v>
      </c>
      <c r="DC5" s="734"/>
      <c r="DD5" s="734"/>
      <c r="DE5" s="734"/>
      <c r="DF5" s="735"/>
      <c r="DG5" s="763" t="s">
        <v>370</v>
      </c>
      <c r="DH5" s="764"/>
      <c r="DI5" s="764"/>
      <c r="DJ5" s="764"/>
      <c r="DK5" s="765"/>
      <c r="DL5" s="763" t="s">
        <v>371</v>
      </c>
      <c r="DM5" s="764"/>
      <c r="DN5" s="764"/>
      <c r="DO5" s="764"/>
      <c r="DP5" s="765"/>
      <c r="DQ5" s="733" t="s">
        <v>372</v>
      </c>
      <c r="DR5" s="734"/>
      <c r="DS5" s="734"/>
      <c r="DT5" s="734"/>
      <c r="DU5" s="735"/>
      <c r="DV5" s="733" t="s">
        <v>363</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373</v>
      </c>
      <c r="C7" s="750"/>
      <c r="D7" s="750"/>
      <c r="E7" s="750"/>
      <c r="F7" s="750"/>
      <c r="G7" s="750"/>
      <c r="H7" s="750"/>
      <c r="I7" s="750"/>
      <c r="J7" s="750"/>
      <c r="K7" s="750"/>
      <c r="L7" s="750"/>
      <c r="M7" s="750"/>
      <c r="N7" s="750"/>
      <c r="O7" s="750"/>
      <c r="P7" s="751"/>
      <c r="Q7" s="752">
        <f>64281-1</f>
        <v>64280</v>
      </c>
      <c r="R7" s="753"/>
      <c r="S7" s="753"/>
      <c r="T7" s="753"/>
      <c r="U7" s="753"/>
      <c r="V7" s="753">
        <v>63736</v>
      </c>
      <c r="W7" s="753"/>
      <c r="X7" s="753"/>
      <c r="Y7" s="753"/>
      <c r="Z7" s="753"/>
      <c r="AA7" s="753">
        <f>Q7-V7</f>
        <v>544</v>
      </c>
      <c r="AB7" s="753"/>
      <c r="AC7" s="753"/>
      <c r="AD7" s="753"/>
      <c r="AE7" s="754"/>
      <c r="AF7" s="755">
        <v>465</v>
      </c>
      <c r="AG7" s="756"/>
      <c r="AH7" s="756"/>
      <c r="AI7" s="756"/>
      <c r="AJ7" s="757"/>
      <c r="AK7" s="758">
        <v>94</v>
      </c>
      <c r="AL7" s="759"/>
      <c r="AM7" s="759"/>
      <c r="AN7" s="759"/>
      <c r="AO7" s="759"/>
      <c r="AP7" s="759">
        <v>43074</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550</v>
      </c>
      <c r="BT7" s="747"/>
      <c r="BU7" s="747"/>
      <c r="BV7" s="747"/>
      <c r="BW7" s="747"/>
      <c r="BX7" s="747"/>
      <c r="BY7" s="747"/>
      <c r="BZ7" s="747"/>
      <c r="CA7" s="747"/>
      <c r="CB7" s="747"/>
      <c r="CC7" s="747"/>
      <c r="CD7" s="747"/>
      <c r="CE7" s="747"/>
      <c r="CF7" s="747"/>
      <c r="CG7" s="762"/>
      <c r="CH7" s="743">
        <v>-10</v>
      </c>
      <c r="CI7" s="744"/>
      <c r="CJ7" s="744"/>
      <c r="CK7" s="744"/>
      <c r="CL7" s="745"/>
      <c r="CM7" s="743">
        <v>1266</v>
      </c>
      <c r="CN7" s="744"/>
      <c r="CO7" s="744"/>
      <c r="CP7" s="744"/>
      <c r="CQ7" s="745"/>
      <c r="CR7" s="743">
        <v>10</v>
      </c>
      <c r="CS7" s="744"/>
      <c r="CT7" s="744"/>
      <c r="CU7" s="744"/>
      <c r="CV7" s="745"/>
      <c r="CW7" s="743" t="s">
        <v>549</v>
      </c>
      <c r="CX7" s="744"/>
      <c r="CY7" s="744"/>
      <c r="CZ7" s="744"/>
      <c r="DA7" s="745"/>
      <c r="DB7" s="743" t="s">
        <v>549</v>
      </c>
      <c r="DC7" s="744"/>
      <c r="DD7" s="744"/>
      <c r="DE7" s="744"/>
      <c r="DF7" s="745"/>
      <c r="DG7" s="743">
        <v>1414</v>
      </c>
      <c r="DH7" s="744"/>
      <c r="DI7" s="744"/>
      <c r="DJ7" s="744"/>
      <c r="DK7" s="745"/>
      <c r="DL7" s="743" t="s">
        <v>549</v>
      </c>
      <c r="DM7" s="744"/>
      <c r="DN7" s="744"/>
      <c r="DO7" s="744"/>
      <c r="DP7" s="745"/>
      <c r="DQ7" s="743" t="s">
        <v>549</v>
      </c>
      <c r="DR7" s="744"/>
      <c r="DS7" s="744"/>
      <c r="DT7" s="744"/>
      <c r="DU7" s="745"/>
      <c r="DV7" s="746"/>
      <c r="DW7" s="747"/>
      <c r="DX7" s="747"/>
      <c r="DY7" s="747"/>
      <c r="DZ7" s="748"/>
      <c r="EA7" s="222"/>
    </row>
    <row r="8" spans="1:131" s="223" customFormat="1" ht="26.25" customHeight="1" x14ac:dyDescent="0.2">
      <c r="A8" s="226">
        <v>2</v>
      </c>
      <c r="B8" s="780" t="s">
        <v>374</v>
      </c>
      <c r="C8" s="781"/>
      <c r="D8" s="781"/>
      <c r="E8" s="781"/>
      <c r="F8" s="781"/>
      <c r="G8" s="781"/>
      <c r="H8" s="781"/>
      <c r="I8" s="781"/>
      <c r="J8" s="781"/>
      <c r="K8" s="781"/>
      <c r="L8" s="781"/>
      <c r="M8" s="781"/>
      <c r="N8" s="781"/>
      <c r="O8" s="781"/>
      <c r="P8" s="782"/>
      <c r="Q8" s="783">
        <v>1156</v>
      </c>
      <c r="R8" s="784"/>
      <c r="S8" s="784"/>
      <c r="T8" s="784"/>
      <c r="U8" s="784"/>
      <c r="V8" s="784">
        <v>1156</v>
      </c>
      <c r="W8" s="784"/>
      <c r="X8" s="784"/>
      <c r="Y8" s="784"/>
      <c r="Z8" s="784"/>
      <c r="AA8" s="785">
        <f>Q8-V8</f>
        <v>0</v>
      </c>
      <c r="AB8" s="787"/>
      <c r="AC8" s="787"/>
      <c r="AD8" s="787"/>
      <c r="AE8" s="788"/>
      <c r="AF8" s="786" t="s">
        <v>122</v>
      </c>
      <c r="AG8" s="787"/>
      <c r="AH8" s="787"/>
      <c r="AI8" s="787"/>
      <c r="AJ8" s="788"/>
      <c r="AK8" s="769">
        <v>748</v>
      </c>
      <c r="AL8" s="770"/>
      <c r="AM8" s="770"/>
      <c r="AN8" s="770"/>
      <c r="AO8" s="770"/>
      <c r="AP8" s="770" t="s">
        <v>543</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551</v>
      </c>
      <c r="BT8" s="774"/>
      <c r="BU8" s="774"/>
      <c r="BV8" s="774"/>
      <c r="BW8" s="774"/>
      <c r="BX8" s="774"/>
      <c r="BY8" s="774"/>
      <c r="BZ8" s="774"/>
      <c r="CA8" s="774"/>
      <c r="CB8" s="774"/>
      <c r="CC8" s="774"/>
      <c r="CD8" s="774"/>
      <c r="CE8" s="774"/>
      <c r="CF8" s="774"/>
      <c r="CG8" s="775"/>
      <c r="CH8" s="776">
        <v>-6</v>
      </c>
      <c r="CI8" s="777"/>
      <c r="CJ8" s="777"/>
      <c r="CK8" s="777"/>
      <c r="CL8" s="778"/>
      <c r="CM8" s="776">
        <v>251</v>
      </c>
      <c r="CN8" s="777"/>
      <c r="CO8" s="777"/>
      <c r="CP8" s="777"/>
      <c r="CQ8" s="778"/>
      <c r="CR8" s="776">
        <v>10</v>
      </c>
      <c r="CS8" s="777"/>
      <c r="CT8" s="777"/>
      <c r="CU8" s="777"/>
      <c r="CV8" s="778"/>
      <c r="CW8" s="776">
        <v>97</v>
      </c>
      <c r="CX8" s="777"/>
      <c r="CY8" s="777"/>
      <c r="CZ8" s="777"/>
      <c r="DA8" s="778"/>
      <c r="DB8" s="776" t="s">
        <v>549</v>
      </c>
      <c r="DC8" s="777"/>
      <c r="DD8" s="777"/>
      <c r="DE8" s="777"/>
      <c r="DF8" s="778"/>
      <c r="DG8" s="776" t="s">
        <v>549</v>
      </c>
      <c r="DH8" s="777"/>
      <c r="DI8" s="777"/>
      <c r="DJ8" s="777"/>
      <c r="DK8" s="778"/>
      <c r="DL8" s="776" t="s">
        <v>549</v>
      </c>
      <c r="DM8" s="777"/>
      <c r="DN8" s="777"/>
      <c r="DO8" s="777"/>
      <c r="DP8" s="778"/>
      <c r="DQ8" s="776" t="s">
        <v>549</v>
      </c>
      <c r="DR8" s="777"/>
      <c r="DS8" s="777"/>
      <c r="DT8" s="777"/>
      <c r="DU8" s="778"/>
      <c r="DV8" s="773"/>
      <c r="DW8" s="774"/>
      <c r="DX8" s="774"/>
      <c r="DY8" s="774"/>
      <c r="DZ8" s="779"/>
      <c r="EA8" s="222"/>
    </row>
    <row r="9" spans="1:131" s="223" customFormat="1" ht="26.25" customHeight="1" x14ac:dyDescent="0.2">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t="s">
        <v>552</v>
      </c>
      <c r="BT9" s="774"/>
      <c r="BU9" s="774"/>
      <c r="BV9" s="774"/>
      <c r="BW9" s="774"/>
      <c r="BX9" s="774"/>
      <c r="BY9" s="774"/>
      <c r="BZ9" s="774"/>
      <c r="CA9" s="774"/>
      <c r="CB9" s="774"/>
      <c r="CC9" s="774"/>
      <c r="CD9" s="774"/>
      <c r="CE9" s="774"/>
      <c r="CF9" s="774"/>
      <c r="CG9" s="775"/>
      <c r="CH9" s="776">
        <v>59</v>
      </c>
      <c r="CI9" s="777"/>
      <c r="CJ9" s="777"/>
      <c r="CK9" s="777"/>
      <c r="CL9" s="778"/>
      <c r="CM9" s="776">
        <v>757</v>
      </c>
      <c r="CN9" s="777"/>
      <c r="CO9" s="777"/>
      <c r="CP9" s="777"/>
      <c r="CQ9" s="778"/>
      <c r="CR9" s="776">
        <v>22</v>
      </c>
      <c r="CS9" s="777"/>
      <c r="CT9" s="777"/>
      <c r="CU9" s="777"/>
      <c r="CV9" s="778"/>
      <c r="CW9" s="776" t="s">
        <v>549</v>
      </c>
      <c r="CX9" s="777"/>
      <c r="CY9" s="777"/>
      <c r="CZ9" s="777"/>
      <c r="DA9" s="778"/>
      <c r="DB9" s="776" t="s">
        <v>549</v>
      </c>
      <c r="DC9" s="777"/>
      <c r="DD9" s="777"/>
      <c r="DE9" s="777"/>
      <c r="DF9" s="778"/>
      <c r="DG9" s="776" t="s">
        <v>549</v>
      </c>
      <c r="DH9" s="777"/>
      <c r="DI9" s="777"/>
      <c r="DJ9" s="777"/>
      <c r="DK9" s="778"/>
      <c r="DL9" s="776" t="s">
        <v>549</v>
      </c>
      <c r="DM9" s="777"/>
      <c r="DN9" s="777"/>
      <c r="DO9" s="777"/>
      <c r="DP9" s="778"/>
      <c r="DQ9" s="776" t="s">
        <v>549</v>
      </c>
      <c r="DR9" s="777"/>
      <c r="DS9" s="777"/>
      <c r="DT9" s="777"/>
      <c r="DU9" s="778"/>
      <c r="DV9" s="773"/>
      <c r="DW9" s="774"/>
      <c r="DX9" s="774"/>
      <c r="DY9" s="774"/>
      <c r="DZ9" s="779"/>
      <c r="EA9" s="222"/>
    </row>
    <row r="10" spans="1:131" s="223" customFormat="1" ht="26.25" customHeight="1" x14ac:dyDescent="0.2">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t="s">
        <v>553</v>
      </c>
      <c r="BT10" s="774"/>
      <c r="BU10" s="774"/>
      <c r="BV10" s="774"/>
      <c r="BW10" s="774"/>
      <c r="BX10" s="774"/>
      <c r="BY10" s="774"/>
      <c r="BZ10" s="774"/>
      <c r="CA10" s="774"/>
      <c r="CB10" s="774"/>
      <c r="CC10" s="774"/>
      <c r="CD10" s="774"/>
      <c r="CE10" s="774"/>
      <c r="CF10" s="774"/>
      <c r="CG10" s="775"/>
      <c r="CH10" s="776">
        <v>53</v>
      </c>
      <c r="CI10" s="777"/>
      <c r="CJ10" s="777"/>
      <c r="CK10" s="777"/>
      <c r="CL10" s="778"/>
      <c r="CM10" s="776">
        <v>107</v>
      </c>
      <c r="CN10" s="777"/>
      <c r="CO10" s="777"/>
      <c r="CP10" s="777"/>
      <c r="CQ10" s="778"/>
      <c r="CR10" s="776">
        <v>10</v>
      </c>
      <c r="CS10" s="777"/>
      <c r="CT10" s="777"/>
      <c r="CU10" s="777"/>
      <c r="CV10" s="778"/>
      <c r="CW10" s="776" t="s">
        <v>549</v>
      </c>
      <c r="CX10" s="777"/>
      <c r="CY10" s="777"/>
      <c r="CZ10" s="777"/>
      <c r="DA10" s="778"/>
      <c r="DB10" s="776" t="s">
        <v>549</v>
      </c>
      <c r="DC10" s="777"/>
      <c r="DD10" s="777"/>
      <c r="DE10" s="777"/>
      <c r="DF10" s="778"/>
      <c r="DG10" s="776" t="s">
        <v>549</v>
      </c>
      <c r="DH10" s="777"/>
      <c r="DI10" s="777"/>
      <c r="DJ10" s="777"/>
      <c r="DK10" s="778"/>
      <c r="DL10" s="776" t="s">
        <v>549</v>
      </c>
      <c r="DM10" s="777"/>
      <c r="DN10" s="777"/>
      <c r="DO10" s="777"/>
      <c r="DP10" s="778"/>
      <c r="DQ10" s="776" t="s">
        <v>549</v>
      </c>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375</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376</v>
      </c>
      <c r="B23" s="789" t="s">
        <v>377</v>
      </c>
      <c r="C23" s="790"/>
      <c r="D23" s="790"/>
      <c r="E23" s="790"/>
      <c r="F23" s="790"/>
      <c r="G23" s="790"/>
      <c r="H23" s="790"/>
      <c r="I23" s="790"/>
      <c r="J23" s="790"/>
      <c r="K23" s="790"/>
      <c r="L23" s="790"/>
      <c r="M23" s="790"/>
      <c r="N23" s="790"/>
      <c r="O23" s="790"/>
      <c r="P23" s="791"/>
      <c r="Q23" s="792">
        <f>64689-1</f>
        <v>64688</v>
      </c>
      <c r="R23" s="793"/>
      <c r="S23" s="793"/>
      <c r="T23" s="793"/>
      <c r="U23" s="793"/>
      <c r="V23" s="793">
        <v>64144</v>
      </c>
      <c r="W23" s="793"/>
      <c r="X23" s="793"/>
      <c r="Y23" s="793"/>
      <c r="Z23" s="793"/>
      <c r="AA23" s="793">
        <f>Q23-V23</f>
        <v>544</v>
      </c>
      <c r="AB23" s="793"/>
      <c r="AC23" s="793"/>
      <c r="AD23" s="793"/>
      <c r="AE23" s="794"/>
      <c r="AF23" s="795">
        <v>465</v>
      </c>
      <c r="AG23" s="793"/>
      <c r="AH23" s="793"/>
      <c r="AI23" s="793"/>
      <c r="AJ23" s="796"/>
      <c r="AK23" s="797"/>
      <c r="AL23" s="798"/>
      <c r="AM23" s="798"/>
      <c r="AN23" s="798"/>
      <c r="AO23" s="798"/>
      <c r="AP23" s="793">
        <f>AP7</f>
        <v>43074</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08" t="s">
        <v>378</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379</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356</v>
      </c>
      <c r="B26" s="728"/>
      <c r="C26" s="728"/>
      <c r="D26" s="728"/>
      <c r="E26" s="728"/>
      <c r="F26" s="728"/>
      <c r="G26" s="728"/>
      <c r="H26" s="728"/>
      <c r="I26" s="728"/>
      <c r="J26" s="728"/>
      <c r="K26" s="728"/>
      <c r="L26" s="728"/>
      <c r="M26" s="728"/>
      <c r="N26" s="728"/>
      <c r="O26" s="728"/>
      <c r="P26" s="729"/>
      <c r="Q26" s="733" t="s">
        <v>380</v>
      </c>
      <c r="R26" s="734"/>
      <c r="S26" s="734"/>
      <c r="T26" s="734"/>
      <c r="U26" s="735"/>
      <c r="V26" s="733" t="s">
        <v>381</v>
      </c>
      <c r="W26" s="734"/>
      <c r="X26" s="734"/>
      <c r="Y26" s="734"/>
      <c r="Z26" s="735"/>
      <c r="AA26" s="733" t="s">
        <v>382</v>
      </c>
      <c r="AB26" s="734"/>
      <c r="AC26" s="734"/>
      <c r="AD26" s="734"/>
      <c r="AE26" s="734"/>
      <c r="AF26" s="814" t="s">
        <v>383</v>
      </c>
      <c r="AG26" s="815"/>
      <c r="AH26" s="815"/>
      <c r="AI26" s="815"/>
      <c r="AJ26" s="816"/>
      <c r="AK26" s="734" t="s">
        <v>384</v>
      </c>
      <c r="AL26" s="734"/>
      <c r="AM26" s="734"/>
      <c r="AN26" s="734"/>
      <c r="AO26" s="735"/>
      <c r="AP26" s="733" t="s">
        <v>385</v>
      </c>
      <c r="AQ26" s="734"/>
      <c r="AR26" s="734"/>
      <c r="AS26" s="734"/>
      <c r="AT26" s="735"/>
      <c r="AU26" s="733" t="s">
        <v>386</v>
      </c>
      <c r="AV26" s="734"/>
      <c r="AW26" s="734"/>
      <c r="AX26" s="734"/>
      <c r="AY26" s="735"/>
      <c r="AZ26" s="733" t="s">
        <v>387</v>
      </c>
      <c r="BA26" s="734"/>
      <c r="BB26" s="734"/>
      <c r="BC26" s="734"/>
      <c r="BD26" s="735"/>
      <c r="BE26" s="733" t="s">
        <v>363</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388</v>
      </c>
      <c r="C28" s="750"/>
      <c r="D28" s="750"/>
      <c r="E28" s="750"/>
      <c r="F28" s="750"/>
      <c r="G28" s="750"/>
      <c r="H28" s="750"/>
      <c r="I28" s="750"/>
      <c r="J28" s="750"/>
      <c r="K28" s="750"/>
      <c r="L28" s="750"/>
      <c r="M28" s="750"/>
      <c r="N28" s="750"/>
      <c r="O28" s="750"/>
      <c r="P28" s="751"/>
      <c r="Q28" s="822">
        <v>11354</v>
      </c>
      <c r="R28" s="823"/>
      <c r="S28" s="823"/>
      <c r="T28" s="823"/>
      <c r="U28" s="823"/>
      <c r="V28" s="823">
        <v>11269</v>
      </c>
      <c r="W28" s="823"/>
      <c r="X28" s="823"/>
      <c r="Y28" s="823"/>
      <c r="Z28" s="823"/>
      <c r="AA28" s="823">
        <f>Q28-V28</f>
        <v>85</v>
      </c>
      <c r="AB28" s="823"/>
      <c r="AC28" s="823"/>
      <c r="AD28" s="823"/>
      <c r="AE28" s="824"/>
      <c r="AF28" s="825">
        <v>85</v>
      </c>
      <c r="AG28" s="823"/>
      <c r="AH28" s="823"/>
      <c r="AI28" s="823"/>
      <c r="AJ28" s="826"/>
      <c r="AK28" s="827">
        <v>1009</v>
      </c>
      <c r="AL28" s="828"/>
      <c r="AM28" s="828"/>
      <c r="AN28" s="828"/>
      <c r="AO28" s="828"/>
      <c r="AP28" s="828" t="s">
        <v>543</v>
      </c>
      <c r="AQ28" s="828"/>
      <c r="AR28" s="828"/>
      <c r="AS28" s="828"/>
      <c r="AT28" s="828"/>
      <c r="AU28" s="828" t="s">
        <v>543</v>
      </c>
      <c r="AV28" s="828"/>
      <c r="AW28" s="828"/>
      <c r="AX28" s="828"/>
      <c r="AY28" s="828"/>
      <c r="AZ28" s="829" t="s">
        <v>543</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389</v>
      </c>
      <c r="C29" s="781"/>
      <c r="D29" s="781"/>
      <c r="E29" s="781"/>
      <c r="F29" s="781"/>
      <c r="G29" s="781"/>
      <c r="H29" s="781"/>
      <c r="I29" s="781"/>
      <c r="J29" s="781"/>
      <c r="K29" s="781"/>
      <c r="L29" s="781"/>
      <c r="M29" s="781"/>
      <c r="N29" s="781"/>
      <c r="O29" s="781"/>
      <c r="P29" s="782"/>
      <c r="Q29" s="783">
        <v>2072</v>
      </c>
      <c r="R29" s="784"/>
      <c r="S29" s="784"/>
      <c r="T29" s="784"/>
      <c r="U29" s="784"/>
      <c r="V29" s="784">
        <v>2069</v>
      </c>
      <c r="W29" s="784"/>
      <c r="X29" s="784"/>
      <c r="Y29" s="784"/>
      <c r="Z29" s="784"/>
      <c r="AA29" s="784">
        <f t="shared" ref="AA29:AA32" si="0">Q29-V29</f>
        <v>3</v>
      </c>
      <c r="AB29" s="784"/>
      <c r="AC29" s="784"/>
      <c r="AD29" s="784"/>
      <c r="AE29" s="785"/>
      <c r="AF29" s="786">
        <v>3</v>
      </c>
      <c r="AG29" s="787"/>
      <c r="AH29" s="787"/>
      <c r="AI29" s="787"/>
      <c r="AJ29" s="788"/>
      <c r="AK29" s="834">
        <v>327</v>
      </c>
      <c r="AL29" s="830"/>
      <c r="AM29" s="830"/>
      <c r="AN29" s="830"/>
      <c r="AO29" s="830"/>
      <c r="AP29" s="830" t="s">
        <v>543</v>
      </c>
      <c r="AQ29" s="830"/>
      <c r="AR29" s="830"/>
      <c r="AS29" s="830"/>
      <c r="AT29" s="830"/>
      <c r="AU29" s="830" t="s">
        <v>543</v>
      </c>
      <c r="AV29" s="830"/>
      <c r="AW29" s="830"/>
      <c r="AX29" s="830"/>
      <c r="AY29" s="830"/>
      <c r="AZ29" s="831" t="s">
        <v>543</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390</v>
      </c>
      <c r="C30" s="781"/>
      <c r="D30" s="781"/>
      <c r="E30" s="781"/>
      <c r="F30" s="781"/>
      <c r="G30" s="781"/>
      <c r="H30" s="781"/>
      <c r="I30" s="781"/>
      <c r="J30" s="781"/>
      <c r="K30" s="781"/>
      <c r="L30" s="781"/>
      <c r="M30" s="781"/>
      <c r="N30" s="781"/>
      <c r="O30" s="781"/>
      <c r="P30" s="782"/>
      <c r="Q30" s="783">
        <v>10258</v>
      </c>
      <c r="R30" s="784"/>
      <c r="S30" s="784"/>
      <c r="T30" s="784"/>
      <c r="U30" s="784"/>
      <c r="V30" s="784">
        <v>10152</v>
      </c>
      <c r="W30" s="784"/>
      <c r="X30" s="784"/>
      <c r="Y30" s="784"/>
      <c r="Z30" s="784"/>
      <c r="AA30" s="784">
        <f t="shared" si="0"/>
        <v>106</v>
      </c>
      <c r="AB30" s="784"/>
      <c r="AC30" s="784"/>
      <c r="AD30" s="784"/>
      <c r="AE30" s="785"/>
      <c r="AF30" s="786">
        <v>106</v>
      </c>
      <c r="AG30" s="787"/>
      <c r="AH30" s="787"/>
      <c r="AI30" s="787"/>
      <c r="AJ30" s="788"/>
      <c r="AK30" s="834">
        <v>1666</v>
      </c>
      <c r="AL30" s="830"/>
      <c r="AM30" s="830"/>
      <c r="AN30" s="830"/>
      <c r="AO30" s="830"/>
      <c r="AP30" s="830" t="s">
        <v>543</v>
      </c>
      <c r="AQ30" s="830"/>
      <c r="AR30" s="830"/>
      <c r="AS30" s="830"/>
      <c r="AT30" s="830"/>
      <c r="AU30" s="830" t="s">
        <v>543</v>
      </c>
      <c r="AV30" s="830"/>
      <c r="AW30" s="830"/>
      <c r="AX30" s="830"/>
      <c r="AY30" s="830"/>
      <c r="AZ30" s="831" t="s">
        <v>543</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t="s">
        <v>391</v>
      </c>
      <c r="C31" s="781"/>
      <c r="D31" s="781"/>
      <c r="E31" s="781"/>
      <c r="F31" s="781"/>
      <c r="G31" s="781"/>
      <c r="H31" s="781"/>
      <c r="I31" s="781"/>
      <c r="J31" s="781"/>
      <c r="K31" s="781"/>
      <c r="L31" s="781"/>
      <c r="M31" s="781"/>
      <c r="N31" s="781"/>
      <c r="O31" s="781"/>
      <c r="P31" s="782"/>
      <c r="Q31" s="783">
        <f>2455-1</f>
        <v>2454</v>
      </c>
      <c r="R31" s="784"/>
      <c r="S31" s="784"/>
      <c r="T31" s="784"/>
      <c r="U31" s="784"/>
      <c r="V31" s="784">
        <v>2193</v>
      </c>
      <c r="W31" s="784"/>
      <c r="X31" s="784"/>
      <c r="Y31" s="784"/>
      <c r="Z31" s="784"/>
      <c r="AA31" s="784">
        <f t="shared" si="0"/>
        <v>261</v>
      </c>
      <c r="AB31" s="784"/>
      <c r="AC31" s="784"/>
      <c r="AD31" s="784"/>
      <c r="AE31" s="785"/>
      <c r="AF31" s="786">
        <v>2223</v>
      </c>
      <c r="AG31" s="787"/>
      <c r="AH31" s="787"/>
      <c r="AI31" s="787"/>
      <c r="AJ31" s="788"/>
      <c r="AK31" s="834">
        <v>163</v>
      </c>
      <c r="AL31" s="830"/>
      <c r="AM31" s="830"/>
      <c r="AN31" s="830"/>
      <c r="AO31" s="830"/>
      <c r="AP31" s="830">
        <v>3635</v>
      </c>
      <c r="AQ31" s="830"/>
      <c r="AR31" s="830"/>
      <c r="AS31" s="830"/>
      <c r="AT31" s="830"/>
      <c r="AU31" s="830" t="s">
        <v>543</v>
      </c>
      <c r="AV31" s="830"/>
      <c r="AW31" s="830"/>
      <c r="AX31" s="830"/>
      <c r="AY31" s="830"/>
      <c r="AZ31" s="831" t="s">
        <v>543</v>
      </c>
      <c r="BA31" s="831"/>
      <c r="BB31" s="831"/>
      <c r="BC31" s="831"/>
      <c r="BD31" s="831"/>
      <c r="BE31" s="832" t="s">
        <v>392</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t="s">
        <v>393</v>
      </c>
      <c r="C32" s="781"/>
      <c r="D32" s="781"/>
      <c r="E32" s="781"/>
      <c r="F32" s="781"/>
      <c r="G32" s="781"/>
      <c r="H32" s="781"/>
      <c r="I32" s="781"/>
      <c r="J32" s="781"/>
      <c r="K32" s="781"/>
      <c r="L32" s="781"/>
      <c r="M32" s="781"/>
      <c r="N32" s="781"/>
      <c r="O32" s="781"/>
      <c r="P32" s="782"/>
      <c r="Q32" s="783">
        <v>3463</v>
      </c>
      <c r="R32" s="784"/>
      <c r="S32" s="784"/>
      <c r="T32" s="784"/>
      <c r="U32" s="784"/>
      <c r="V32" s="784">
        <v>3242</v>
      </c>
      <c r="W32" s="784"/>
      <c r="X32" s="784"/>
      <c r="Y32" s="784"/>
      <c r="Z32" s="784"/>
      <c r="AA32" s="784">
        <f t="shared" si="0"/>
        <v>221</v>
      </c>
      <c r="AB32" s="784"/>
      <c r="AC32" s="784"/>
      <c r="AD32" s="784"/>
      <c r="AE32" s="785"/>
      <c r="AF32" s="786">
        <v>1793</v>
      </c>
      <c r="AG32" s="787"/>
      <c r="AH32" s="787"/>
      <c r="AI32" s="787"/>
      <c r="AJ32" s="788"/>
      <c r="AK32" s="834">
        <v>619</v>
      </c>
      <c r="AL32" s="830"/>
      <c r="AM32" s="830"/>
      <c r="AN32" s="830"/>
      <c r="AO32" s="830"/>
      <c r="AP32" s="830">
        <v>12397</v>
      </c>
      <c r="AQ32" s="830"/>
      <c r="AR32" s="830"/>
      <c r="AS32" s="830"/>
      <c r="AT32" s="830"/>
      <c r="AU32" s="830">
        <v>3645</v>
      </c>
      <c r="AV32" s="830"/>
      <c r="AW32" s="830"/>
      <c r="AX32" s="830"/>
      <c r="AY32" s="830"/>
      <c r="AZ32" s="831" t="s">
        <v>543</v>
      </c>
      <c r="BA32" s="831"/>
      <c r="BB32" s="831"/>
      <c r="BC32" s="831"/>
      <c r="BD32" s="831"/>
      <c r="BE32" s="832" t="s">
        <v>392</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2">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2">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2">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2">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2">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2">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2">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2">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2">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2">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2">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2">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2">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2">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2">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5">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394</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376</v>
      </c>
      <c r="B63" s="789" t="s">
        <v>395</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4211</v>
      </c>
      <c r="AG63" s="844"/>
      <c r="AH63" s="844"/>
      <c r="AI63" s="844"/>
      <c r="AJ63" s="845"/>
      <c r="AK63" s="846"/>
      <c r="AL63" s="841"/>
      <c r="AM63" s="841"/>
      <c r="AN63" s="841"/>
      <c r="AO63" s="841"/>
      <c r="AP63" s="844"/>
      <c r="AQ63" s="844"/>
      <c r="AR63" s="844"/>
      <c r="AS63" s="844"/>
      <c r="AT63" s="844"/>
      <c r="AU63" s="844"/>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396</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397</v>
      </c>
      <c r="B66" s="728"/>
      <c r="C66" s="728"/>
      <c r="D66" s="728"/>
      <c r="E66" s="728"/>
      <c r="F66" s="728"/>
      <c r="G66" s="728"/>
      <c r="H66" s="728"/>
      <c r="I66" s="728"/>
      <c r="J66" s="728"/>
      <c r="K66" s="728"/>
      <c r="L66" s="728"/>
      <c r="M66" s="728"/>
      <c r="N66" s="728"/>
      <c r="O66" s="728"/>
      <c r="P66" s="729"/>
      <c r="Q66" s="733" t="s">
        <v>380</v>
      </c>
      <c r="R66" s="734"/>
      <c r="S66" s="734"/>
      <c r="T66" s="734"/>
      <c r="U66" s="735"/>
      <c r="V66" s="733" t="s">
        <v>381</v>
      </c>
      <c r="W66" s="734"/>
      <c r="X66" s="734"/>
      <c r="Y66" s="734"/>
      <c r="Z66" s="735"/>
      <c r="AA66" s="733" t="s">
        <v>382</v>
      </c>
      <c r="AB66" s="734"/>
      <c r="AC66" s="734"/>
      <c r="AD66" s="734"/>
      <c r="AE66" s="735"/>
      <c r="AF66" s="854" t="s">
        <v>383</v>
      </c>
      <c r="AG66" s="815"/>
      <c r="AH66" s="815"/>
      <c r="AI66" s="815"/>
      <c r="AJ66" s="855"/>
      <c r="AK66" s="733" t="s">
        <v>384</v>
      </c>
      <c r="AL66" s="728"/>
      <c r="AM66" s="728"/>
      <c r="AN66" s="728"/>
      <c r="AO66" s="729"/>
      <c r="AP66" s="733" t="s">
        <v>385</v>
      </c>
      <c r="AQ66" s="734"/>
      <c r="AR66" s="734"/>
      <c r="AS66" s="734"/>
      <c r="AT66" s="735"/>
      <c r="AU66" s="733" t="s">
        <v>398</v>
      </c>
      <c r="AV66" s="734"/>
      <c r="AW66" s="734"/>
      <c r="AX66" s="734"/>
      <c r="AY66" s="735"/>
      <c r="AZ66" s="733" t="s">
        <v>363</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2">
      <c r="A68" s="224">
        <v>1</v>
      </c>
      <c r="B68" s="869" t="s">
        <v>544</v>
      </c>
      <c r="C68" s="870"/>
      <c r="D68" s="870"/>
      <c r="E68" s="870"/>
      <c r="F68" s="870"/>
      <c r="G68" s="870"/>
      <c r="H68" s="870"/>
      <c r="I68" s="870"/>
      <c r="J68" s="870"/>
      <c r="K68" s="870"/>
      <c r="L68" s="870"/>
      <c r="M68" s="870"/>
      <c r="N68" s="870"/>
      <c r="O68" s="870"/>
      <c r="P68" s="871"/>
      <c r="Q68" s="872">
        <v>5170</v>
      </c>
      <c r="R68" s="866"/>
      <c r="S68" s="866"/>
      <c r="T68" s="866"/>
      <c r="U68" s="866"/>
      <c r="V68" s="866">
        <v>5079</v>
      </c>
      <c r="W68" s="866"/>
      <c r="X68" s="866"/>
      <c r="Y68" s="866"/>
      <c r="Z68" s="866"/>
      <c r="AA68" s="866">
        <v>92</v>
      </c>
      <c r="AB68" s="866"/>
      <c r="AC68" s="866"/>
      <c r="AD68" s="866"/>
      <c r="AE68" s="866"/>
      <c r="AF68" s="866">
        <v>92</v>
      </c>
      <c r="AG68" s="866"/>
      <c r="AH68" s="866"/>
      <c r="AI68" s="866"/>
      <c r="AJ68" s="866"/>
      <c r="AK68" s="866">
        <v>39</v>
      </c>
      <c r="AL68" s="866"/>
      <c r="AM68" s="866"/>
      <c r="AN68" s="866"/>
      <c r="AO68" s="866"/>
      <c r="AP68" s="866">
        <v>3230</v>
      </c>
      <c r="AQ68" s="866"/>
      <c r="AR68" s="866"/>
      <c r="AS68" s="866"/>
      <c r="AT68" s="866"/>
      <c r="AU68" s="866">
        <v>1248</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2">
      <c r="A69" s="226">
        <v>2</v>
      </c>
      <c r="B69" s="873" t="s">
        <v>545</v>
      </c>
      <c r="C69" s="874"/>
      <c r="D69" s="874"/>
      <c r="E69" s="874"/>
      <c r="F69" s="874"/>
      <c r="G69" s="874"/>
      <c r="H69" s="874"/>
      <c r="I69" s="874"/>
      <c r="J69" s="874"/>
      <c r="K69" s="874"/>
      <c r="L69" s="874"/>
      <c r="M69" s="874"/>
      <c r="N69" s="874"/>
      <c r="O69" s="874"/>
      <c r="P69" s="875"/>
      <c r="Q69" s="876">
        <v>80</v>
      </c>
      <c r="R69" s="830"/>
      <c r="S69" s="830"/>
      <c r="T69" s="830"/>
      <c r="U69" s="830"/>
      <c r="V69" s="830">
        <v>77</v>
      </c>
      <c r="W69" s="830"/>
      <c r="X69" s="830"/>
      <c r="Y69" s="830"/>
      <c r="Z69" s="830"/>
      <c r="AA69" s="830">
        <v>2</v>
      </c>
      <c r="AB69" s="830"/>
      <c r="AC69" s="830"/>
      <c r="AD69" s="830"/>
      <c r="AE69" s="830"/>
      <c r="AF69" s="830">
        <v>2</v>
      </c>
      <c r="AG69" s="830"/>
      <c r="AH69" s="830"/>
      <c r="AI69" s="830"/>
      <c r="AJ69" s="830"/>
      <c r="AK69" s="830" t="s">
        <v>549</v>
      </c>
      <c r="AL69" s="830"/>
      <c r="AM69" s="830"/>
      <c r="AN69" s="830"/>
      <c r="AO69" s="830"/>
      <c r="AP69" s="830" t="s">
        <v>549</v>
      </c>
      <c r="AQ69" s="830"/>
      <c r="AR69" s="830"/>
      <c r="AS69" s="830"/>
      <c r="AT69" s="830"/>
      <c r="AU69" s="830" t="s">
        <v>549</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2">
      <c r="A70" s="226">
        <v>3</v>
      </c>
      <c r="B70" s="873" t="s">
        <v>546</v>
      </c>
      <c r="C70" s="874"/>
      <c r="D70" s="874"/>
      <c r="E70" s="874"/>
      <c r="F70" s="874"/>
      <c r="G70" s="874"/>
      <c r="H70" s="874"/>
      <c r="I70" s="874"/>
      <c r="J70" s="874"/>
      <c r="K70" s="874"/>
      <c r="L70" s="874"/>
      <c r="M70" s="874"/>
      <c r="N70" s="874"/>
      <c r="O70" s="874"/>
      <c r="P70" s="875"/>
      <c r="Q70" s="876">
        <v>171</v>
      </c>
      <c r="R70" s="830"/>
      <c r="S70" s="830"/>
      <c r="T70" s="830"/>
      <c r="U70" s="830"/>
      <c r="V70" s="830">
        <v>154</v>
      </c>
      <c r="W70" s="830"/>
      <c r="X70" s="830"/>
      <c r="Y70" s="830"/>
      <c r="Z70" s="830"/>
      <c r="AA70" s="830">
        <v>16</v>
      </c>
      <c r="AB70" s="830"/>
      <c r="AC70" s="830"/>
      <c r="AD70" s="830"/>
      <c r="AE70" s="830"/>
      <c r="AF70" s="830">
        <v>16</v>
      </c>
      <c r="AG70" s="830"/>
      <c r="AH70" s="830"/>
      <c r="AI70" s="830"/>
      <c r="AJ70" s="830"/>
      <c r="AK70" s="830" t="s">
        <v>549</v>
      </c>
      <c r="AL70" s="830"/>
      <c r="AM70" s="830"/>
      <c r="AN70" s="830"/>
      <c r="AO70" s="830"/>
      <c r="AP70" s="830" t="s">
        <v>549</v>
      </c>
      <c r="AQ70" s="830"/>
      <c r="AR70" s="830"/>
      <c r="AS70" s="830"/>
      <c r="AT70" s="830"/>
      <c r="AU70" s="830" t="s">
        <v>549</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2">
      <c r="A71" s="226">
        <v>4</v>
      </c>
      <c r="B71" s="873" t="s">
        <v>547</v>
      </c>
      <c r="C71" s="874"/>
      <c r="D71" s="874"/>
      <c r="E71" s="874"/>
      <c r="F71" s="874"/>
      <c r="G71" s="874"/>
      <c r="H71" s="874"/>
      <c r="I71" s="874"/>
      <c r="J71" s="874"/>
      <c r="K71" s="874"/>
      <c r="L71" s="874"/>
      <c r="M71" s="874"/>
      <c r="N71" s="874"/>
      <c r="O71" s="874"/>
      <c r="P71" s="875"/>
      <c r="Q71" s="876">
        <v>196156</v>
      </c>
      <c r="R71" s="830"/>
      <c r="S71" s="830"/>
      <c r="T71" s="830"/>
      <c r="U71" s="830"/>
      <c r="V71" s="830">
        <v>192212</v>
      </c>
      <c r="W71" s="830"/>
      <c r="X71" s="830"/>
      <c r="Y71" s="830"/>
      <c r="Z71" s="830"/>
      <c r="AA71" s="830">
        <v>3944</v>
      </c>
      <c r="AB71" s="830"/>
      <c r="AC71" s="830"/>
      <c r="AD71" s="830"/>
      <c r="AE71" s="830"/>
      <c r="AF71" s="830">
        <v>3944</v>
      </c>
      <c r="AG71" s="830"/>
      <c r="AH71" s="830"/>
      <c r="AI71" s="830"/>
      <c r="AJ71" s="830"/>
      <c r="AK71" s="830">
        <v>1663</v>
      </c>
      <c r="AL71" s="830"/>
      <c r="AM71" s="830"/>
      <c r="AN71" s="830"/>
      <c r="AO71" s="830"/>
      <c r="AP71" s="830" t="s">
        <v>549</v>
      </c>
      <c r="AQ71" s="830"/>
      <c r="AR71" s="830"/>
      <c r="AS71" s="830"/>
      <c r="AT71" s="830"/>
      <c r="AU71" s="830" t="s">
        <v>549</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2">
      <c r="A72" s="226">
        <v>5</v>
      </c>
      <c r="B72" s="873" t="s">
        <v>548</v>
      </c>
      <c r="C72" s="874"/>
      <c r="D72" s="874"/>
      <c r="E72" s="874"/>
      <c r="F72" s="874"/>
      <c r="G72" s="874"/>
      <c r="H72" s="874"/>
      <c r="I72" s="874"/>
      <c r="J72" s="874"/>
      <c r="K72" s="874"/>
      <c r="L72" s="874"/>
      <c r="M72" s="874"/>
      <c r="N72" s="874"/>
      <c r="O72" s="874"/>
      <c r="P72" s="875"/>
      <c r="Q72" s="876">
        <v>112</v>
      </c>
      <c r="R72" s="830"/>
      <c r="S72" s="830"/>
      <c r="T72" s="830"/>
      <c r="U72" s="830"/>
      <c r="V72" s="830">
        <v>112</v>
      </c>
      <c r="W72" s="830"/>
      <c r="X72" s="830"/>
      <c r="Y72" s="830"/>
      <c r="Z72" s="830"/>
      <c r="AA72" s="830" t="s">
        <v>549</v>
      </c>
      <c r="AB72" s="830"/>
      <c r="AC72" s="830"/>
      <c r="AD72" s="830"/>
      <c r="AE72" s="830"/>
      <c r="AF72" s="830" t="s">
        <v>549</v>
      </c>
      <c r="AG72" s="830"/>
      <c r="AH72" s="830"/>
      <c r="AI72" s="830"/>
      <c r="AJ72" s="830"/>
      <c r="AK72" s="830" t="s">
        <v>549</v>
      </c>
      <c r="AL72" s="830"/>
      <c r="AM72" s="830"/>
      <c r="AN72" s="830"/>
      <c r="AO72" s="830"/>
      <c r="AP72" s="830">
        <v>18</v>
      </c>
      <c r="AQ72" s="830"/>
      <c r="AR72" s="830"/>
      <c r="AS72" s="830"/>
      <c r="AT72" s="830"/>
      <c r="AU72" s="830">
        <v>12</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2">
      <c r="A73" s="226">
        <v>6</v>
      </c>
      <c r="B73" s="873"/>
      <c r="C73" s="874"/>
      <c r="D73" s="874"/>
      <c r="E73" s="874"/>
      <c r="F73" s="874"/>
      <c r="G73" s="874"/>
      <c r="H73" s="874"/>
      <c r="I73" s="874"/>
      <c r="J73" s="874"/>
      <c r="K73" s="874"/>
      <c r="L73" s="874"/>
      <c r="M73" s="874"/>
      <c r="N73" s="874"/>
      <c r="O73" s="874"/>
      <c r="P73" s="875"/>
      <c r="Q73" s="876"/>
      <c r="R73" s="830"/>
      <c r="S73" s="830"/>
      <c r="T73" s="830"/>
      <c r="U73" s="830"/>
      <c r="V73" s="830"/>
      <c r="W73" s="830"/>
      <c r="X73" s="830"/>
      <c r="Y73" s="830"/>
      <c r="Z73" s="830"/>
      <c r="AA73" s="830"/>
      <c r="AB73" s="830"/>
      <c r="AC73" s="830"/>
      <c r="AD73" s="830"/>
      <c r="AE73" s="830"/>
      <c r="AF73" s="830"/>
      <c r="AG73" s="830"/>
      <c r="AH73" s="830"/>
      <c r="AI73" s="830"/>
      <c r="AJ73" s="830"/>
      <c r="AK73" s="830"/>
      <c r="AL73" s="830"/>
      <c r="AM73" s="830"/>
      <c r="AN73" s="830"/>
      <c r="AO73" s="830"/>
      <c r="AP73" s="830"/>
      <c r="AQ73" s="830"/>
      <c r="AR73" s="830"/>
      <c r="AS73" s="830"/>
      <c r="AT73" s="830"/>
      <c r="AU73" s="830"/>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2">
      <c r="A74" s="226">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2">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2">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2">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2">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2">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2">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2">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2">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2">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2">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2">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2">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2">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5">
      <c r="A88" s="228" t="s">
        <v>376</v>
      </c>
      <c r="B88" s="789" t="s">
        <v>399</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f>SUM(AF68:AJ72)</f>
        <v>4054</v>
      </c>
      <c r="AG88" s="844"/>
      <c r="AH88" s="844"/>
      <c r="AI88" s="844"/>
      <c r="AJ88" s="844"/>
      <c r="AK88" s="841"/>
      <c r="AL88" s="841"/>
      <c r="AM88" s="841"/>
      <c r="AN88" s="841"/>
      <c r="AO88" s="841"/>
      <c r="AP88" s="844">
        <f t="shared" ref="AP88" si="1">SUM(AP68:AT72)</f>
        <v>3248</v>
      </c>
      <c r="AQ88" s="844"/>
      <c r="AR88" s="844"/>
      <c r="AS88" s="844"/>
      <c r="AT88" s="844"/>
      <c r="AU88" s="844">
        <f t="shared" ref="AU88" si="2">SUM(AU68:AY72)</f>
        <v>1260</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789" t="s">
        <v>400</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f>SUM(CR7:CV10)</f>
        <v>52</v>
      </c>
      <c r="CS102" s="852"/>
      <c r="CT102" s="852"/>
      <c r="CU102" s="852"/>
      <c r="CV102" s="891"/>
      <c r="CW102" s="890">
        <f t="shared" ref="CW102" si="3">SUM(CW7:DA10)</f>
        <v>97</v>
      </c>
      <c r="CX102" s="852"/>
      <c r="CY102" s="852"/>
      <c r="CZ102" s="852"/>
      <c r="DA102" s="891"/>
      <c r="DB102" s="890">
        <f t="shared" ref="DB102" si="4">SUM(DB7:DF10)</f>
        <v>0</v>
      </c>
      <c r="DC102" s="852"/>
      <c r="DD102" s="852"/>
      <c r="DE102" s="852"/>
      <c r="DF102" s="891"/>
      <c r="DG102" s="890">
        <f t="shared" ref="DG102" si="5">SUM(DG7:DK10)</f>
        <v>1414</v>
      </c>
      <c r="DH102" s="852"/>
      <c r="DI102" s="852"/>
      <c r="DJ102" s="852"/>
      <c r="DK102" s="891"/>
      <c r="DL102" s="890">
        <f t="shared" ref="DL102" si="6">SUM(DL7:DP10)</f>
        <v>0</v>
      </c>
      <c r="DM102" s="852"/>
      <c r="DN102" s="852"/>
      <c r="DO102" s="852"/>
      <c r="DP102" s="891"/>
      <c r="DQ102" s="890">
        <f t="shared" ref="DQ102" si="7">SUM(DQ7:DU10)</f>
        <v>0</v>
      </c>
      <c r="DR102" s="852"/>
      <c r="DS102" s="852"/>
      <c r="DT102" s="852"/>
      <c r="DU102" s="891"/>
      <c r="DV102" s="789"/>
      <c r="DW102" s="790"/>
      <c r="DX102" s="790"/>
      <c r="DY102" s="790"/>
      <c r="DZ102" s="914"/>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401</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402</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403</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404</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7" t="s">
        <v>405</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406</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2">
      <c r="A109" s="912" t="s">
        <v>407</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408</v>
      </c>
      <c r="AB109" s="893"/>
      <c r="AC109" s="893"/>
      <c r="AD109" s="893"/>
      <c r="AE109" s="894"/>
      <c r="AF109" s="892" t="s">
        <v>409</v>
      </c>
      <c r="AG109" s="893"/>
      <c r="AH109" s="893"/>
      <c r="AI109" s="893"/>
      <c r="AJ109" s="894"/>
      <c r="AK109" s="892" t="s">
        <v>293</v>
      </c>
      <c r="AL109" s="893"/>
      <c r="AM109" s="893"/>
      <c r="AN109" s="893"/>
      <c r="AO109" s="894"/>
      <c r="AP109" s="892" t="s">
        <v>410</v>
      </c>
      <c r="AQ109" s="893"/>
      <c r="AR109" s="893"/>
      <c r="AS109" s="893"/>
      <c r="AT109" s="895"/>
      <c r="AU109" s="912" t="s">
        <v>407</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408</v>
      </c>
      <c r="BR109" s="893"/>
      <c r="BS109" s="893"/>
      <c r="BT109" s="893"/>
      <c r="BU109" s="894"/>
      <c r="BV109" s="892" t="s">
        <v>409</v>
      </c>
      <c r="BW109" s="893"/>
      <c r="BX109" s="893"/>
      <c r="BY109" s="893"/>
      <c r="BZ109" s="894"/>
      <c r="CA109" s="892" t="s">
        <v>293</v>
      </c>
      <c r="CB109" s="893"/>
      <c r="CC109" s="893"/>
      <c r="CD109" s="893"/>
      <c r="CE109" s="894"/>
      <c r="CF109" s="913" t="s">
        <v>410</v>
      </c>
      <c r="CG109" s="913"/>
      <c r="CH109" s="913"/>
      <c r="CI109" s="913"/>
      <c r="CJ109" s="913"/>
      <c r="CK109" s="892" t="s">
        <v>411</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408</v>
      </c>
      <c r="DH109" s="893"/>
      <c r="DI109" s="893"/>
      <c r="DJ109" s="893"/>
      <c r="DK109" s="894"/>
      <c r="DL109" s="892" t="s">
        <v>409</v>
      </c>
      <c r="DM109" s="893"/>
      <c r="DN109" s="893"/>
      <c r="DO109" s="893"/>
      <c r="DP109" s="894"/>
      <c r="DQ109" s="892" t="s">
        <v>293</v>
      </c>
      <c r="DR109" s="893"/>
      <c r="DS109" s="893"/>
      <c r="DT109" s="893"/>
      <c r="DU109" s="894"/>
      <c r="DV109" s="892" t="s">
        <v>410</v>
      </c>
      <c r="DW109" s="893"/>
      <c r="DX109" s="893"/>
      <c r="DY109" s="893"/>
      <c r="DZ109" s="895"/>
    </row>
    <row r="110" spans="1:131" s="218" customFormat="1" ht="26.25" customHeight="1" x14ac:dyDescent="0.2">
      <c r="A110" s="896" t="s">
        <v>412</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4707276</v>
      </c>
      <c r="AB110" s="900"/>
      <c r="AC110" s="900"/>
      <c r="AD110" s="900"/>
      <c r="AE110" s="901"/>
      <c r="AF110" s="902">
        <v>4419715</v>
      </c>
      <c r="AG110" s="900"/>
      <c r="AH110" s="900"/>
      <c r="AI110" s="900"/>
      <c r="AJ110" s="901"/>
      <c r="AK110" s="902">
        <v>4371151</v>
      </c>
      <c r="AL110" s="900"/>
      <c r="AM110" s="900"/>
      <c r="AN110" s="900"/>
      <c r="AO110" s="901"/>
      <c r="AP110" s="903">
        <v>15.3</v>
      </c>
      <c r="AQ110" s="904"/>
      <c r="AR110" s="904"/>
      <c r="AS110" s="904"/>
      <c r="AT110" s="905"/>
      <c r="AU110" s="906" t="s">
        <v>69</v>
      </c>
      <c r="AV110" s="907"/>
      <c r="AW110" s="907"/>
      <c r="AX110" s="907"/>
      <c r="AY110" s="907"/>
      <c r="AZ110" s="929" t="s">
        <v>413</v>
      </c>
      <c r="BA110" s="897"/>
      <c r="BB110" s="897"/>
      <c r="BC110" s="897"/>
      <c r="BD110" s="897"/>
      <c r="BE110" s="897"/>
      <c r="BF110" s="897"/>
      <c r="BG110" s="897"/>
      <c r="BH110" s="897"/>
      <c r="BI110" s="897"/>
      <c r="BJ110" s="897"/>
      <c r="BK110" s="897"/>
      <c r="BL110" s="897"/>
      <c r="BM110" s="897"/>
      <c r="BN110" s="897"/>
      <c r="BO110" s="897"/>
      <c r="BP110" s="898"/>
      <c r="BQ110" s="930">
        <v>41609441</v>
      </c>
      <c r="BR110" s="931"/>
      <c r="BS110" s="931"/>
      <c r="BT110" s="931"/>
      <c r="BU110" s="931"/>
      <c r="BV110" s="931">
        <v>40630010</v>
      </c>
      <c r="BW110" s="931"/>
      <c r="BX110" s="931"/>
      <c r="BY110" s="931"/>
      <c r="BZ110" s="931"/>
      <c r="CA110" s="931">
        <v>43073620</v>
      </c>
      <c r="CB110" s="931"/>
      <c r="CC110" s="931"/>
      <c r="CD110" s="931"/>
      <c r="CE110" s="931"/>
      <c r="CF110" s="944">
        <v>150.69999999999999</v>
      </c>
      <c r="CG110" s="945"/>
      <c r="CH110" s="945"/>
      <c r="CI110" s="945"/>
      <c r="CJ110" s="945"/>
      <c r="CK110" s="946" t="s">
        <v>414</v>
      </c>
      <c r="CL110" s="947"/>
      <c r="CM110" s="929" t="s">
        <v>415</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2">
      <c r="A111" s="934" t="s">
        <v>416</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417</v>
      </c>
      <c r="BA111" s="923"/>
      <c r="BB111" s="923"/>
      <c r="BC111" s="923"/>
      <c r="BD111" s="923"/>
      <c r="BE111" s="923"/>
      <c r="BF111" s="923"/>
      <c r="BG111" s="923"/>
      <c r="BH111" s="923"/>
      <c r="BI111" s="923"/>
      <c r="BJ111" s="923"/>
      <c r="BK111" s="923"/>
      <c r="BL111" s="923"/>
      <c r="BM111" s="923"/>
      <c r="BN111" s="923"/>
      <c r="BO111" s="923"/>
      <c r="BP111" s="924"/>
      <c r="BQ111" s="925">
        <v>833255</v>
      </c>
      <c r="BR111" s="926"/>
      <c r="BS111" s="926"/>
      <c r="BT111" s="926"/>
      <c r="BU111" s="926"/>
      <c r="BV111" s="926">
        <v>835492</v>
      </c>
      <c r="BW111" s="926"/>
      <c r="BX111" s="926"/>
      <c r="BY111" s="926"/>
      <c r="BZ111" s="926"/>
      <c r="CA111" s="926">
        <v>838297</v>
      </c>
      <c r="CB111" s="926"/>
      <c r="CC111" s="926"/>
      <c r="CD111" s="926"/>
      <c r="CE111" s="926"/>
      <c r="CF111" s="920">
        <v>2.9</v>
      </c>
      <c r="CG111" s="921"/>
      <c r="CH111" s="921"/>
      <c r="CI111" s="921"/>
      <c r="CJ111" s="921"/>
      <c r="CK111" s="948"/>
      <c r="CL111" s="949"/>
      <c r="CM111" s="922" t="s">
        <v>418</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2">
      <c r="A112" s="952" t="s">
        <v>419</v>
      </c>
      <c r="B112" s="953"/>
      <c r="C112" s="923" t="s">
        <v>420</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421</v>
      </c>
      <c r="BA112" s="923"/>
      <c r="BB112" s="923"/>
      <c r="BC112" s="923"/>
      <c r="BD112" s="923"/>
      <c r="BE112" s="923"/>
      <c r="BF112" s="923"/>
      <c r="BG112" s="923"/>
      <c r="BH112" s="923"/>
      <c r="BI112" s="923"/>
      <c r="BJ112" s="923"/>
      <c r="BK112" s="923"/>
      <c r="BL112" s="923"/>
      <c r="BM112" s="923"/>
      <c r="BN112" s="923"/>
      <c r="BO112" s="923"/>
      <c r="BP112" s="924"/>
      <c r="BQ112" s="925">
        <v>6215764</v>
      </c>
      <c r="BR112" s="926"/>
      <c r="BS112" s="926"/>
      <c r="BT112" s="926"/>
      <c r="BU112" s="926"/>
      <c r="BV112" s="926">
        <v>4755298</v>
      </c>
      <c r="BW112" s="926"/>
      <c r="BX112" s="926"/>
      <c r="BY112" s="926"/>
      <c r="BZ112" s="926"/>
      <c r="CA112" s="926">
        <v>3644648</v>
      </c>
      <c r="CB112" s="926"/>
      <c r="CC112" s="926"/>
      <c r="CD112" s="926"/>
      <c r="CE112" s="926"/>
      <c r="CF112" s="920">
        <v>12.8</v>
      </c>
      <c r="CG112" s="921"/>
      <c r="CH112" s="921"/>
      <c r="CI112" s="921"/>
      <c r="CJ112" s="921"/>
      <c r="CK112" s="948"/>
      <c r="CL112" s="949"/>
      <c r="CM112" s="922" t="s">
        <v>422</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2">
      <c r="A113" s="954"/>
      <c r="B113" s="955"/>
      <c r="C113" s="923" t="s">
        <v>423</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580634</v>
      </c>
      <c r="AB113" s="938"/>
      <c r="AC113" s="938"/>
      <c r="AD113" s="938"/>
      <c r="AE113" s="939"/>
      <c r="AF113" s="940">
        <v>518607</v>
      </c>
      <c r="AG113" s="938"/>
      <c r="AH113" s="938"/>
      <c r="AI113" s="938"/>
      <c r="AJ113" s="939"/>
      <c r="AK113" s="940">
        <v>510320</v>
      </c>
      <c r="AL113" s="938"/>
      <c r="AM113" s="938"/>
      <c r="AN113" s="938"/>
      <c r="AO113" s="939"/>
      <c r="AP113" s="941">
        <v>1.8</v>
      </c>
      <c r="AQ113" s="942"/>
      <c r="AR113" s="942"/>
      <c r="AS113" s="942"/>
      <c r="AT113" s="943"/>
      <c r="AU113" s="908"/>
      <c r="AV113" s="909"/>
      <c r="AW113" s="909"/>
      <c r="AX113" s="909"/>
      <c r="AY113" s="909"/>
      <c r="AZ113" s="922" t="s">
        <v>424</v>
      </c>
      <c r="BA113" s="923"/>
      <c r="BB113" s="923"/>
      <c r="BC113" s="923"/>
      <c r="BD113" s="923"/>
      <c r="BE113" s="923"/>
      <c r="BF113" s="923"/>
      <c r="BG113" s="923"/>
      <c r="BH113" s="923"/>
      <c r="BI113" s="923"/>
      <c r="BJ113" s="923"/>
      <c r="BK113" s="923"/>
      <c r="BL113" s="923"/>
      <c r="BM113" s="923"/>
      <c r="BN113" s="923"/>
      <c r="BO113" s="923"/>
      <c r="BP113" s="924"/>
      <c r="BQ113" s="925">
        <v>1022528</v>
      </c>
      <c r="BR113" s="926"/>
      <c r="BS113" s="926"/>
      <c r="BT113" s="926"/>
      <c r="BU113" s="926"/>
      <c r="BV113" s="926">
        <v>1229958</v>
      </c>
      <c r="BW113" s="926"/>
      <c r="BX113" s="926"/>
      <c r="BY113" s="926"/>
      <c r="BZ113" s="926"/>
      <c r="CA113" s="926">
        <v>1259676</v>
      </c>
      <c r="CB113" s="926"/>
      <c r="CC113" s="926"/>
      <c r="CD113" s="926"/>
      <c r="CE113" s="926"/>
      <c r="CF113" s="920">
        <v>4.4000000000000004</v>
      </c>
      <c r="CG113" s="921"/>
      <c r="CH113" s="921"/>
      <c r="CI113" s="921"/>
      <c r="CJ113" s="921"/>
      <c r="CK113" s="948"/>
      <c r="CL113" s="949"/>
      <c r="CM113" s="922" t="s">
        <v>425</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2">
      <c r="A114" s="954"/>
      <c r="B114" s="955"/>
      <c r="C114" s="923" t="s">
        <v>426</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142059</v>
      </c>
      <c r="AB114" s="959"/>
      <c r="AC114" s="959"/>
      <c r="AD114" s="959"/>
      <c r="AE114" s="960"/>
      <c r="AF114" s="961">
        <v>133860</v>
      </c>
      <c r="AG114" s="959"/>
      <c r="AH114" s="959"/>
      <c r="AI114" s="959"/>
      <c r="AJ114" s="960"/>
      <c r="AK114" s="961">
        <v>182200</v>
      </c>
      <c r="AL114" s="959"/>
      <c r="AM114" s="959"/>
      <c r="AN114" s="959"/>
      <c r="AO114" s="960"/>
      <c r="AP114" s="962">
        <v>0.6</v>
      </c>
      <c r="AQ114" s="963"/>
      <c r="AR114" s="963"/>
      <c r="AS114" s="963"/>
      <c r="AT114" s="964"/>
      <c r="AU114" s="908"/>
      <c r="AV114" s="909"/>
      <c r="AW114" s="909"/>
      <c r="AX114" s="909"/>
      <c r="AY114" s="909"/>
      <c r="AZ114" s="922" t="s">
        <v>427</v>
      </c>
      <c r="BA114" s="923"/>
      <c r="BB114" s="923"/>
      <c r="BC114" s="923"/>
      <c r="BD114" s="923"/>
      <c r="BE114" s="923"/>
      <c r="BF114" s="923"/>
      <c r="BG114" s="923"/>
      <c r="BH114" s="923"/>
      <c r="BI114" s="923"/>
      <c r="BJ114" s="923"/>
      <c r="BK114" s="923"/>
      <c r="BL114" s="923"/>
      <c r="BM114" s="923"/>
      <c r="BN114" s="923"/>
      <c r="BO114" s="923"/>
      <c r="BP114" s="924"/>
      <c r="BQ114" s="925">
        <v>3760873</v>
      </c>
      <c r="BR114" s="926"/>
      <c r="BS114" s="926"/>
      <c r="BT114" s="926"/>
      <c r="BU114" s="926"/>
      <c r="BV114" s="926">
        <v>3959472</v>
      </c>
      <c r="BW114" s="926"/>
      <c r="BX114" s="926"/>
      <c r="BY114" s="926"/>
      <c r="BZ114" s="926"/>
      <c r="CA114" s="926">
        <v>4283132</v>
      </c>
      <c r="CB114" s="926"/>
      <c r="CC114" s="926"/>
      <c r="CD114" s="926"/>
      <c r="CE114" s="926"/>
      <c r="CF114" s="920">
        <v>15</v>
      </c>
      <c r="CG114" s="921"/>
      <c r="CH114" s="921"/>
      <c r="CI114" s="921"/>
      <c r="CJ114" s="921"/>
      <c r="CK114" s="948"/>
      <c r="CL114" s="949"/>
      <c r="CM114" s="922" t="s">
        <v>428</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2">
      <c r="A115" s="954"/>
      <c r="B115" s="955"/>
      <c r="C115" s="923" t="s">
        <v>429</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t="s">
        <v>122</v>
      </c>
      <c r="AB115" s="938"/>
      <c r="AC115" s="938"/>
      <c r="AD115" s="938"/>
      <c r="AE115" s="939"/>
      <c r="AF115" s="940" t="s">
        <v>122</v>
      </c>
      <c r="AG115" s="938"/>
      <c r="AH115" s="938"/>
      <c r="AI115" s="938"/>
      <c r="AJ115" s="939"/>
      <c r="AK115" s="940" t="s">
        <v>122</v>
      </c>
      <c r="AL115" s="938"/>
      <c r="AM115" s="938"/>
      <c r="AN115" s="938"/>
      <c r="AO115" s="939"/>
      <c r="AP115" s="941" t="s">
        <v>122</v>
      </c>
      <c r="AQ115" s="942"/>
      <c r="AR115" s="942"/>
      <c r="AS115" s="942"/>
      <c r="AT115" s="943"/>
      <c r="AU115" s="908"/>
      <c r="AV115" s="909"/>
      <c r="AW115" s="909"/>
      <c r="AX115" s="909"/>
      <c r="AY115" s="909"/>
      <c r="AZ115" s="922" t="s">
        <v>430</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431</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v>833255</v>
      </c>
      <c r="DH115" s="959"/>
      <c r="DI115" s="959"/>
      <c r="DJ115" s="959"/>
      <c r="DK115" s="960"/>
      <c r="DL115" s="961">
        <v>835492</v>
      </c>
      <c r="DM115" s="959"/>
      <c r="DN115" s="959"/>
      <c r="DO115" s="959"/>
      <c r="DP115" s="960"/>
      <c r="DQ115" s="961">
        <v>838297</v>
      </c>
      <c r="DR115" s="959"/>
      <c r="DS115" s="959"/>
      <c r="DT115" s="959"/>
      <c r="DU115" s="960"/>
      <c r="DV115" s="962">
        <v>2.9</v>
      </c>
      <c r="DW115" s="963"/>
      <c r="DX115" s="963"/>
      <c r="DY115" s="963"/>
      <c r="DZ115" s="964"/>
    </row>
    <row r="116" spans="1:130" s="218" customFormat="1" ht="26.25" customHeight="1" x14ac:dyDescent="0.2">
      <c r="A116" s="956"/>
      <c r="B116" s="957"/>
      <c r="C116" s="965" t="s">
        <v>432</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433</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434</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2">
      <c r="A117" s="912" t="s">
        <v>176</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435</v>
      </c>
      <c r="Z117" s="894"/>
      <c r="AA117" s="978">
        <v>5429969</v>
      </c>
      <c r="AB117" s="979"/>
      <c r="AC117" s="979"/>
      <c r="AD117" s="979"/>
      <c r="AE117" s="980"/>
      <c r="AF117" s="981">
        <v>5072182</v>
      </c>
      <c r="AG117" s="979"/>
      <c r="AH117" s="979"/>
      <c r="AI117" s="979"/>
      <c r="AJ117" s="980"/>
      <c r="AK117" s="981">
        <v>5063671</v>
      </c>
      <c r="AL117" s="979"/>
      <c r="AM117" s="979"/>
      <c r="AN117" s="979"/>
      <c r="AO117" s="980"/>
      <c r="AP117" s="982"/>
      <c r="AQ117" s="983"/>
      <c r="AR117" s="983"/>
      <c r="AS117" s="983"/>
      <c r="AT117" s="984"/>
      <c r="AU117" s="908"/>
      <c r="AV117" s="909"/>
      <c r="AW117" s="909"/>
      <c r="AX117" s="909"/>
      <c r="AY117" s="909"/>
      <c r="AZ117" s="974" t="s">
        <v>436</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437</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2">
      <c r="A118" s="912" t="s">
        <v>411</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408</v>
      </c>
      <c r="AB118" s="893"/>
      <c r="AC118" s="893"/>
      <c r="AD118" s="893"/>
      <c r="AE118" s="894"/>
      <c r="AF118" s="892" t="s">
        <v>409</v>
      </c>
      <c r="AG118" s="893"/>
      <c r="AH118" s="893"/>
      <c r="AI118" s="893"/>
      <c r="AJ118" s="894"/>
      <c r="AK118" s="892" t="s">
        <v>293</v>
      </c>
      <c r="AL118" s="893"/>
      <c r="AM118" s="893"/>
      <c r="AN118" s="893"/>
      <c r="AO118" s="894"/>
      <c r="AP118" s="970" t="s">
        <v>410</v>
      </c>
      <c r="AQ118" s="971"/>
      <c r="AR118" s="971"/>
      <c r="AS118" s="971"/>
      <c r="AT118" s="972"/>
      <c r="AU118" s="908"/>
      <c r="AV118" s="909"/>
      <c r="AW118" s="909"/>
      <c r="AX118" s="909"/>
      <c r="AY118" s="909"/>
      <c r="AZ118" s="973" t="s">
        <v>438</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439</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2">
      <c r="A119" s="1056" t="s">
        <v>414</v>
      </c>
      <c r="B119" s="947"/>
      <c r="C119" s="929" t="s">
        <v>415</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176</v>
      </c>
      <c r="BA119" s="239"/>
      <c r="BB119" s="239"/>
      <c r="BC119" s="239"/>
      <c r="BD119" s="239"/>
      <c r="BE119" s="239"/>
      <c r="BF119" s="239"/>
      <c r="BG119" s="239"/>
      <c r="BH119" s="239"/>
      <c r="BI119" s="239"/>
      <c r="BJ119" s="239"/>
      <c r="BK119" s="239"/>
      <c r="BL119" s="239"/>
      <c r="BM119" s="239"/>
      <c r="BN119" s="239"/>
      <c r="BO119" s="977" t="s">
        <v>440</v>
      </c>
      <c r="BP119" s="1005"/>
      <c r="BQ119" s="999">
        <v>53441861</v>
      </c>
      <c r="BR119" s="1000"/>
      <c r="BS119" s="1000"/>
      <c r="BT119" s="1000"/>
      <c r="BU119" s="1000"/>
      <c r="BV119" s="1000">
        <v>51410230</v>
      </c>
      <c r="BW119" s="1000"/>
      <c r="BX119" s="1000"/>
      <c r="BY119" s="1000"/>
      <c r="BZ119" s="1000"/>
      <c r="CA119" s="1000">
        <v>53099373</v>
      </c>
      <c r="CB119" s="1000"/>
      <c r="CC119" s="1000"/>
      <c r="CD119" s="1000"/>
      <c r="CE119" s="1000"/>
      <c r="CF119" s="1001"/>
      <c r="CG119" s="1002"/>
      <c r="CH119" s="1002"/>
      <c r="CI119" s="1002"/>
      <c r="CJ119" s="1003"/>
      <c r="CK119" s="950"/>
      <c r="CL119" s="951"/>
      <c r="CM119" s="973" t="s">
        <v>441</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2">
      <c r="A120" s="1057"/>
      <c r="B120" s="949"/>
      <c r="C120" s="922" t="s">
        <v>418</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442</v>
      </c>
      <c r="AV120" s="992"/>
      <c r="AW120" s="992"/>
      <c r="AX120" s="992"/>
      <c r="AY120" s="993"/>
      <c r="AZ120" s="929" t="s">
        <v>443</v>
      </c>
      <c r="BA120" s="897"/>
      <c r="BB120" s="897"/>
      <c r="BC120" s="897"/>
      <c r="BD120" s="897"/>
      <c r="BE120" s="897"/>
      <c r="BF120" s="897"/>
      <c r="BG120" s="897"/>
      <c r="BH120" s="897"/>
      <c r="BI120" s="897"/>
      <c r="BJ120" s="897"/>
      <c r="BK120" s="897"/>
      <c r="BL120" s="897"/>
      <c r="BM120" s="897"/>
      <c r="BN120" s="897"/>
      <c r="BO120" s="897"/>
      <c r="BP120" s="898"/>
      <c r="BQ120" s="930">
        <v>19875002</v>
      </c>
      <c r="BR120" s="931"/>
      <c r="BS120" s="931"/>
      <c r="BT120" s="931"/>
      <c r="BU120" s="931"/>
      <c r="BV120" s="931">
        <v>21333649</v>
      </c>
      <c r="BW120" s="931"/>
      <c r="BX120" s="931"/>
      <c r="BY120" s="931"/>
      <c r="BZ120" s="931"/>
      <c r="CA120" s="931">
        <v>21480428</v>
      </c>
      <c r="CB120" s="931"/>
      <c r="CC120" s="931"/>
      <c r="CD120" s="931"/>
      <c r="CE120" s="931"/>
      <c r="CF120" s="944">
        <v>75.2</v>
      </c>
      <c r="CG120" s="945"/>
      <c r="CH120" s="945"/>
      <c r="CI120" s="945"/>
      <c r="CJ120" s="945"/>
      <c r="CK120" s="1006" t="s">
        <v>444</v>
      </c>
      <c r="CL120" s="1007"/>
      <c r="CM120" s="1007"/>
      <c r="CN120" s="1007"/>
      <c r="CO120" s="1008"/>
      <c r="CP120" s="1014" t="s">
        <v>393</v>
      </c>
      <c r="CQ120" s="1015"/>
      <c r="CR120" s="1015"/>
      <c r="CS120" s="1015"/>
      <c r="CT120" s="1015"/>
      <c r="CU120" s="1015"/>
      <c r="CV120" s="1015"/>
      <c r="CW120" s="1015"/>
      <c r="CX120" s="1015"/>
      <c r="CY120" s="1015"/>
      <c r="CZ120" s="1015"/>
      <c r="DA120" s="1015"/>
      <c r="DB120" s="1015"/>
      <c r="DC120" s="1015"/>
      <c r="DD120" s="1015"/>
      <c r="DE120" s="1015"/>
      <c r="DF120" s="1016"/>
      <c r="DG120" s="930">
        <v>6215764</v>
      </c>
      <c r="DH120" s="931"/>
      <c r="DI120" s="931"/>
      <c r="DJ120" s="931"/>
      <c r="DK120" s="931"/>
      <c r="DL120" s="931">
        <v>4755298</v>
      </c>
      <c r="DM120" s="931"/>
      <c r="DN120" s="931"/>
      <c r="DO120" s="931"/>
      <c r="DP120" s="931"/>
      <c r="DQ120" s="931">
        <v>3644648</v>
      </c>
      <c r="DR120" s="931"/>
      <c r="DS120" s="931"/>
      <c r="DT120" s="931"/>
      <c r="DU120" s="931"/>
      <c r="DV120" s="932">
        <v>12.8</v>
      </c>
      <c r="DW120" s="932"/>
      <c r="DX120" s="932"/>
      <c r="DY120" s="932"/>
      <c r="DZ120" s="933"/>
    </row>
    <row r="121" spans="1:130" s="218" customFormat="1" ht="26.25" customHeight="1" x14ac:dyDescent="0.2">
      <c r="A121" s="1057"/>
      <c r="B121" s="949"/>
      <c r="C121" s="974" t="s">
        <v>445</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446</v>
      </c>
      <c r="BA121" s="923"/>
      <c r="BB121" s="923"/>
      <c r="BC121" s="923"/>
      <c r="BD121" s="923"/>
      <c r="BE121" s="923"/>
      <c r="BF121" s="923"/>
      <c r="BG121" s="923"/>
      <c r="BH121" s="923"/>
      <c r="BI121" s="923"/>
      <c r="BJ121" s="923"/>
      <c r="BK121" s="923"/>
      <c r="BL121" s="923"/>
      <c r="BM121" s="923"/>
      <c r="BN121" s="923"/>
      <c r="BO121" s="923"/>
      <c r="BP121" s="924"/>
      <c r="BQ121" s="925">
        <v>10577434</v>
      </c>
      <c r="BR121" s="926"/>
      <c r="BS121" s="926"/>
      <c r="BT121" s="926"/>
      <c r="BU121" s="926"/>
      <c r="BV121" s="926">
        <v>9430779</v>
      </c>
      <c r="BW121" s="926"/>
      <c r="BX121" s="926"/>
      <c r="BY121" s="926"/>
      <c r="BZ121" s="926"/>
      <c r="CA121" s="926">
        <v>9891143</v>
      </c>
      <c r="CB121" s="926"/>
      <c r="CC121" s="926"/>
      <c r="CD121" s="926"/>
      <c r="CE121" s="926"/>
      <c r="CF121" s="920">
        <v>34.6</v>
      </c>
      <c r="CG121" s="921"/>
      <c r="CH121" s="921"/>
      <c r="CI121" s="921"/>
      <c r="CJ121" s="921"/>
      <c r="CK121" s="1009"/>
      <c r="CL121" s="1010"/>
      <c r="CM121" s="1010"/>
      <c r="CN121" s="1010"/>
      <c r="CO121" s="1011"/>
      <c r="CP121" s="1019" t="s">
        <v>390</v>
      </c>
      <c r="CQ121" s="1020"/>
      <c r="CR121" s="1020"/>
      <c r="CS121" s="1020"/>
      <c r="CT121" s="1020"/>
      <c r="CU121" s="1020"/>
      <c r="CV121" s="1020"/>
      <c r="CW121" s="1020"/>
      <c r="CX121" s="1020"/>
      <c r="CY121" s="1020"/>
      <c r="CZ121" s="1020"/>
      <c r="DA121" s="1020"/>
      <c r="DB121" s="1020"/>
      <c r="DC121" s="1020"/>
      <c r="DD121" s="1020"/>
      <c r="DE121" s="1020"/>
      <c r="DF121" s="1021"/>
      <c r="DG121" s="925" t="s">
        <v>122</v>
      </c>
      <c r="DH121" s="926"/>
      <c r="DI121" s="926"/>
      <c r="DJ121" s="926"/>
      <c r="DK121" s="926"/>
      <c r="DL121" s="926" t="s">
        <v>122</v>
      </c>
      <c r="DM121" s="926"/>
      <c r="DN121" s="926"/>
      <c r="DO121" s="926"/>
      <c r="DP121" s="926"/>
      <c r="DQ121" s="926" t="s">
        <v>122</v>
      </c>
      <c r="DR121" s="926"/>
      <c r="DS121" s="926"/>
      <c r="DT121" s="926"/>
      <c r="DU121" s="926"/>
      <c r="DV121" s="927" t="s">
        <v>122</v>
      </c>
      <c r="DW121" s="927"/>
      <c r="DX121" s="927"/>
      <c r="DY121" s="927"/>
      <c r="DZ121" s="928"/>
    </row>
    <row r="122" spans="1:130" s="218" customFormat="1" ht="26.25" customHeight="1" x14ac:dyDescent="0.2">
      <c r="A122" s="1057"/>
      <c r="B122" s="949"/>
      <c r="C122" s="922" t="s">
        <v>428</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447</v>
      </c>
      <c r="BA122" s="965"/>
      <c r="BB122" s="965"/>
      <c r="BC122" s="965"/>
      <c r="BD122" s="965"/>
      <c r="BE122" s="965"/>
      <c r="BF122" s="965"/>
      <c r="BG122" s="965"/>
      <c r="BH122" s="965"/>
      <c r="BI122" s="965"/>
      <c r="BJ122" s="965"/>
      <c r="BK122" s="965"/>
      <c r="BL122" s="965"/>
      <c r="BM122" s="965"/>
      <c r="BN122" s="965"/>
      <c r="BO122" s="965"/>
      <c r="BP122" s="966"/>
      <c r="BQ122" s="999">
        <v>34011419</v>
      </c>
      <c r="BR122" s="1000"/>
      <c r="BS122" s="1000"/>
      <c r="BT122" s="1000"/>
      <c r="BU122" s="1000"/>
      <c r="BV122" s="1000">
        <v>32300353</v>
      </c>
      <c r="BW122" s="1000"/>
      <c r="BX122" s="1000"/>
      <c r="BY122" s="1000"/>
      <c r="BZ122" s="1000"/>
      <c r="CA122" s="1000">
        <v>31923749</v>
      </c>
      <c r="CB122" s="1000"/>
      <c r="CC122" s="1000"/>
      <c r="CD122" s="1000"/>
      <c r="CE122" s="1000"/>
      <c r="CF122" s="1017">
        <v>111.7</v>
      </c>
      <c r="CG122" s="1018"/>
      <c r="CH122" s="1018"/>
      <c r="CI122" s="1018"/>
      <c r="CJ122" s="1018"/>
      <c r="CK122" s="1009"/>
      <c r="CL122" s="1010"/>
      <c r="CM122" s="1010"/>
      <c r="CN122" s="1010"/>
      <c r="CO122" s="1011"/>
      <c r="CP122" s="1019" t="s">
        <v>389</v>
      </c>
      <c r="CQ122" s="1020"/>
      <c r="CR122" s="1020"/>
      <c r="CS122" s="1020"/>
      <c r="CT122" s="1020"/>
      <c r="CU122" s="1020"/>
      <c r="CV122" s="1020"/>
      <c r="CW122" s="1020"/>
      <c r="CX122" s="1020"/>
      <c r="CY122" s="1020"/>
      <c r="CZ122" s="1020"/>
      <c r="DA122" s="1020"/>
      <c r="DB122" s="1020"/>
      <c r="DC122" s="1020"/>
      <c r="DD122" s="1020"/>
      <c r="DE122" s="1020"/>
      <c r="DF122" s="1021"/>
      <c r="DG122" s="925" t="s">
        <v>122</v>
      </c>
      <c r="DH122" s="926"/>
      <c r="DI122" s="926"/>
      <c r="DJ122" s="926"/>
      <c r="DK122" s="926"/>
      <c r="DL122" s="926" t="s">
        <v>122</v>
      </c>
      <c r="DM122" s="926"/>
      <c r="DN122" s="926"/>
      <c r="DO122" s="926"/>
      <c r="DP122" s="926"/>
      <c r="DQ122" s="926" t="s">
        <v>122</v>
      </c>
      <c r="DR122" s="926"/>
      <c r="DS122" s="926"/>
      <c r="DT122" s="926"/>
      <c r="DU122" s="926"/>
      <c r="DV122" s="927" t="s">
        <v>122</v>
      </c>
      <c r="DW122" s="927"/>
      <c r="DX122" s="927"/>
      <c r="DY122" s="927"/>
      <c r="DZ122" s="928"/>
    </row>
    <row r="123" spans="1:130" s="218" customFormat="1" ht="26.25" customHeight="1" x14ac:dyDescent="0.2">
      <c r="A123" s="1057"/>
      <c r="B123" s="949"/>
      <c r="C123" s="922" t="s">
        <v>434</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176</v>
      </c>
      <c r="BA123" s="239"/>
      <c r="BB123" s="239"/>
      <c r="BC123" s="239"/>
      <c r="BD123" s="239"/>
      <c r="BE123" s="239"/>
      <c r="BF123" s="239"/>
      <c r="BG123" s="239"/>
      <c r="BH123" s="239"/>
      <c r="BI123" s="239"/>
      <c r="BJ123" s="239"/>
      <c r="BK123" s="239"/>
      <c r="BL123" s="239"/>
      <c r="BM123" s="239"/>
      <c r="BN123" s="239"/>
      <c r="BO123" s="977" t="s">
        <v>448</v>
      </c>
      <c r="BP123" s="1005"/>
      <c r="BQ123" s="1063">
        <v>64463855</v>
      </c>
      <c r="BR123" s="1064"/>
      <c r="BS123" s="1064"/>
      <c r="BT123" s="1064"/>
      <c r="BU123" s="1064"/>
      <c r="BV123" s="1064">
        <v>63064781</v>
      </c>
      <c r="BW123" s="1064"/>
      <c r="BX123" s="1064"/>
      <c r="BY123" s="1064"/>
      <c r="BZ123" s="1064"/>
      <c r="CA123" s="1064">
        <v>63295320</v>
      </c>
      <c r="CB123" s="1064"/>
      <c r="CC123" s="1064"/>
      <c r="CD123" s="1064"/>
      <c r="CE123" s="1064"/>
      <c r="CF123" s="1001"/>
      <c r="CG123" s="1002"/>
      <c r="CH123" s="1002"/>
      <c r="CI123" s="1002"/>
      <c r="CJ123" s="1003"/>
      <c r="CK123" s="1009"/>
      <c r="CL123" s="1010"/>
      <c r="CM123" s="1010"/>
      <c r="CN123" s="1010"/>
      <c r="CO123" s="1011"/>
      <c r="CP123" s="1019" t="s">
        <v>388</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x14ac:dyDescent="0.25">
      <c r="A124" s="1057"/>
      <c r="B124" s="949"/>
      <c r="C124" s="922" t="s">
        <v>437</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449</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122</v>
      </c>
      <c r="BR124" s="1027"/>
      <c r="BS124" s="1027"/>
      <c r="BT124" s="1027"/>
      <c r="BU124" s="1027"/>
      <c r="BV124" s="1027" t="s">
        <v>122</v>
      </c>
      <c r="BW124" s="1027"/>
      <c r="BX124" s="1027"/>
      <c r="BY124" s="1027"/>
      <c r="BZ124" s="1027"/>
      <c r="CA124" s="1027" t="s">
        <v>122</v>
      </c>
      <c r="CB124" s="1027"/>
      <c r="CC124" s="1027"/>
      <c r="CD124" s="1027"/>
      <c r="CE124" s="1027"/>
      <c r="CF124" s="1028"/>
      <c r="CG124" s="1029"/>
      <c r="CH124" s="1029"/>
      <c r="CI124" s="1029"/>
      <c r="CJ124" s="1030"/>
      <c r="CK124" s="1012"/>
      <c r="CL124" s="1012"/>
      <c r="CM124" s="1012"/>
      <c r="CN124" s="1012"/>
      <c r="CO124" s="1013"/>
      <c r="CP124" s="1019" t="s">
        <v>450</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2">
      <c r="A125" s="1057"/>
      <c r="B125" s="949"/>
      <c r="C125" s="922" t="s">
        <v>439</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451</v>
      </c>
      <c r="CL125" s="1007"/>
      <c r="CM125" s="1007"/>
      <c r="CN125" s="1007"/>
      <c r="CO125" s="1008"/>
      <c r="CP125" s="929" t="s">
        <v>452</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5">
      <c r="A126" s="1057"/>
      <c r="B126" s="949"/>
      <c r="C126" s="922" t="s">
        <v>441</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453</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2">
      <c r="A127" s="1058"/>
      <c r="B127" s="951"/>
      <c r="C127" s="973" t="s">
        <v>454</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455</v>
      </c>
      <c r="AY127" s="1032"/>
      <c r="AZ127" s="1032"/>
      <c r="BA127" s="1032"/>
      <c r="BB127" s="1032"/>
      <c r="BC127" s="1032"/>
      <c r="BD127" s="1032"/>
      <c r="BE127" s="1033"/>
      <c r="BF127" s="1034" t="s">
        <v>456</v>
      </c>
      <c r="BG127" s="1032"/>
      <c r="BH127" s="1032"/>
      <c r="BI127" s="1032"/>
      <c r="BJ127" s="1032"/>
      <c r="BK127" s="1032"/>
      <c r="BL127" s="1033"/>
      <c r="BM127" s="1034" t="s">
        <v>457</v>
      </c>
      <c r="BN127" s="1032"/>
      <c r="BO127" s="1032"/>
      <c r="BP127" s="1032"/>
      <c r="BQ127" s="1032"/>
      <c r="BR127" s="1032"/>
      <c r="BS127" s="1033"/>
      <c r="BT127" s="1034" t="s">
        <v>458</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459</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5">
      <c r="A128" s="1041" t="s">
        <v>460</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461</v>
      </c>
      <c r="X128" s="1043"/>
      <c r="Y128" s="1043"/>
      <c r="Z128" s="1044"/>
      <c r="AA128" s="1045">
        <v>1100963</v>
      </c>
      <c r="AB128" s="1046"/>
      <c r="AC128" s="1046"/>
      <c r="AD128" s="1046"/>
      <c r="AE128" s="1047"/>
      <c r="AF128" s="1048">
        <v>862285</v>
      </c>
      <c r="AG128" s="1046"/>
      <c r="AH128" s="1046"/>
      <c r="AI128" s="1046"/>
      <c r="AJ128" s="1047"/>
      <c r="AK128" s="1048">
        <v>995404</v>
      </c>
      <c r="AL128" s="1046"/>
      <c r="AM128" s="1046"/>
      <c r="AN128" s="1046"/>
      <c r="AO128" s="1047"/>
      <c r="AP128" s="1049"/>
      <c r="AQ128" s="1050"/>
      <c r="AR128" s="1050"/>
      <c r="AS128" s="1050"/>
      <c r="AT128" s="1051"/>
      <c r="AU128" s="220"/>
      <c r="AV128" s="220"/>
      <c r="AW128" s="220"/>
      <c r="AX128" s="896" t="s">
        <v>462</v>
      </c>
      <c r="AY128" s="897"/>
      <c r="AZ128" s="897"/>
      <c r="BA128" s="897"/>
      <c r="BB128" s="897"/>
      <c r="BC128" s="897"/>
      <c r="BD128" s="897"/>
      <c r="BE128" s="898"/>
      <c r="BF128" s="1052" t="s">
        <v>122</v>
      </c>
      <c r="BG128" s="1053"/>
      <c r="BH128" s="1053"/>
      <c r="BI128" s="1053"/>
      <c r="BJ128" s="1053"/>
      <c r="BK128" s="1053"/>
      <c r="BL128" s="1054"/>
      <c r="BM128" s="1052">
        <v>11.73</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463</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2">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464</v>
      </c>
      <c r="X129" s="1071"/>
      <c r="Y129" s="1071"/>
      <c r="Z129" s="1072"/>
      <c r="AA129" s="958">
        <v>29143872</v>
      </c>
      <c r="AB129" s="959"/>
      <c r="AC129" s="959"/>
      <c r="AD129" s="959"/>
      <c r="AE129" s="960"/>
      <c r="AF129" s="961">
        <v>30372530</v>
      </c>
      <c r="AG129" s="959"/>
      <c r="AH129" s="959"/>
      <c r="AI129" s="959"/>
      <c r="AJ129" s="960"/>
      <c r="AK129" s="961">
        <v>31623716</v>
      </c>
      <c r="AL129" s="959"/>
      <c r="AM129" s="959"/>
      <c r="AN129" s="959"/>
      <c r="AO129" s="960"/>
      <c r="AP129" s="1073"/>
      <c r="AQ129" s="1074"/>
      <c r="AR129" s="1074"/>
      <c r="AS129" s="1074"/>
      <c r="AT129" s="1075"/>
      <c r="AU129" s="221"/>
      <c r="AV129" s="221"/>
      <c r="AW129" s="221"/>
      <c r="AX129" s="1065" t="s">
        <v>465</v>
      </c>
      <c r="AY129" s="923"/>
      <c r="AZ129" s="923"/>
      <c r="BA129" s="923"/>
      <c r="BB129" s="923"/>
      <c r="BC129" s="923"/>
      <c r="BD129" s="923"/>
      <c r="BE129" s="924"/>
      <c r="BF129" s="1066" t="s">
        <v>122</v>
      </c>
      <c r="BG129" s="1067"/>
      <c r="BH129" s="1067"/>
      <c r="BI129" s="1067"/>
      <c r="BJ129" s="1067"/>
      <c r="BK129" s="1067"/>
      <c r="BL129" s="1068"/>
      <c r="BM129" s="1066">
        <v>16.73</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4" t="s">
        <v>466</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467</v>
      </c>
      <c r="X130" s="1071"/>
      <c r="Y130" s="1071"/>
      <c r="Z130" s="1072"/>
      <c r="AA130" s="958">
        <v>3143026</v>
      </c>
      <c r="AB130" s="959"/>
      <c r="AC130" s="959"/>
      <c r="AD130" s="959"/>
      <c r="AE130" s="960"/>
      <c r="AF130" s="961">
        <v>3118480</v>
      </c>
      <c r="AG130" s="959"/>
      <c r="AH130" s="959"/>
      <c r="AI130" s="959"/>
      <c r="AJ130" s="960"/>
      <c r="AK130" s="961">
        <v>3040705</v>
      </c>
      <c r="AL130" s="959"/>
      <c r="AM130" s="959"/>
      <c r="AN130" s="959"/>
      <c r="AO130" s="960"/>
      <c r="AP130" s="1073"/>
      <c r="AQ130" s="1074"/>
      <c r="AR130" s="1074"/>
      <c r="AS130" s="1074"/>
      <c r="AT130" s="1075"/>
      <c r="AU130" s="221"/>
      <c r="AV130" s="221"/>
      <c r="AW130" s="221"/>
      <c r="AX130" s="1065" t="s">
        <v>468</v>
      </c>
      <c r="AY130" s="923"/>
      <c r="AZ130" s="923"/>
      <c r="BA130" s="923"/>
      <c r="BB130" s="923"/>
      <c r="BC130" s="923"/>
      <c r="BD130" s="923"/>
      <c r="BE130" s="924"/>
      <c r="BF130" s="1101">
        <v>4</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469</v>
      </c>
      <c r="X131" s="1108"/>
      <c r="Y131" s="1108"/>
      <c r="Z131" s="1109"/>
      <c r="AA131" s="1004">
        <v>26000846</v>
      </c>
      <c r="AB131" s="986"/>
      <c r="AC131" s="986"/>
      <c r="AD131" s="986"/>
      <c r="AE131" s="987"/>
      <c r="AF131" s="985">
        <v>27254050</v>
      </c>
      <c r="AG131" s="986"/>
      <c r="AH131" s="986"/>
      <c r="AI131" s="986"/>
      <c r="AJ131" s="987"/>
      <c r="AK131" s="985">
        <v>28583011</v>
      </c>
      <c r="AL131" s="986"/>
      <c r="AM131" s="986"/>
      <c r="AN131" s="986"/>
      <c r="AO131" s="987"/>
      <c r="AP131" s="1110"/>
      <c r="AQ131" s="1111"/>
      <c r="AR131" s="1111"/>
      <c r="AS131" s="1111"/>
      <c r="AT131" s="1112"/>
      <c r="AU131" s="221"/>
      <c r="AV131" s="221"/>
      <c r="AW131" s="221"/>
      <c r="AX131" s="1083" t="s">
        <v>470</v>
      </c>
      <c r="AY131" s="726"/>
      <c r="AZ131" s="726"/>
      <c r="BA131" s="726"/>
      <c r="BB131" s="726"/>
      <c r="BC131" s="726"/>
      <c r="BD131" s="726"/>
      <c r="BE131" s="1036"/>
      <c r="BF131" s="1084" t="s">
        <v>122</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0" t="s">
        <v>471</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472</v>
      </c>
      <c r="W132" s="1094"/>
      <c r="X132" s="1094"/>
      <c r="Y132" s="1094"/>
      <c r="Z132" s="1095"/>
      <c r="AA132" s="1096">
        <v>4.5613131200000003</v>
      </c>
      <c r="AB132" s="1097"/>
      <c r="AC132" s="1097"/>
      <c r="AD132" s="1097"/>
      <c r="AE132" s="1098"/>
      <c r="AF132" s="1099">
        <v>4.004605948</v>
      </c>
      <c r="AG132" s="1097"/>
      <c r="AH132" s="1097"/>
      <c r="AI132" s="1097"/>
      <c r="AJ132" s="1098"/>
      <c r="AK132" s="1099">
        <v>3.595009637</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473</v>
      </c>
      <c r="W133" s="1077"/>
      <c r="X133" s="1077"/>
      <c r="Y133" s="1077"/>
      <c r="Z133" s="1078"/>
      <c r="AA133" s="1079">
        <v>5.6</v>
      </c>
      <c r="AB133" s="1080"/>
      <c r="AC133" s="1080"/>
      <c r="AD133" s="1080"/>
      <c r="AE133" s="1081"/>
      <c r="AF133" s="1079">
        <v>4.7</v>
      </c>
      <c r="AG133" s="1080"/>
      <c r="AH133" s="1080"/>
      <c r="AI133" s="1080"/>
      <c r="AJ133" s="1081"/>
      <c r="AK133" s="1079">
        <v>4</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esedCrEkM3QO9kDIo01MmZjp6TbkP6Y/vjejfYpNgXQKJrLgin4zAYt0pqv/3st3FUffDIgGAXUdvhzyn+L6WQ==" saltValue="adL/iXYa0vrCL2cNB98LL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101" zoomScaleNormal="85" zoomScaleSheetLayoutView="100" workbookViewId="0">
      <selection activeCell="F2" sqref="F2"/>
    </sheetView>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474</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Sxt0l05sORP0oldjLQdEB+/B9+1Cju47rRrnfWLYB9N2wfVtPWUDfTc8obxbE+vBqu2+i3qrW+QAIdQlPdKR0g==" saltValue="UwfQAOYzrl369iUrIq3DF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101" zoomScaleNormal="100" zoomScaleSheetLayoutView="55" workbookViewId="0">
      <selection activeCell="AC6" sqref="AC6:AL8"/>
    </sheetView>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8SlhTHBaGViYpD32pbA8DwcVZctbeuWqRk/lL/Cb1qxejgWYNNe0BS8JSfnsDlppYFjkh+sZyflxYfiWV2peMA==" saltValue="x4AmbXfKXVCovw1VExV7t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election activeCell="AK11" sqref="AK11:AN11"/>
    </sheetView>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475</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476</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477</v>
      </c>
      <c r="AP7" s="260"/>
      <c r="AQ7" s="261" t="s">
        <v>478</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479</v>
      </c>
      <c r="AQ8" s="267" t="s">
        <v>480</v>
      </c>
      <c r="AR8" s="268" t="s">
        <v>481</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482</v>
      </c>
      <c r="AL9" s="1117"/>
      <c r="AM9" s="1117"/>
      <c r="AN9" s="1118"/>
      <c r="AO9" s="269">
        <v>8971116</v>
      </c>
      <c r="AP9" s="269">
        <v>63845</v>
      </c>
      <c r="AQ9" s="270">
        <v>68274</v>
      </c>
      <c r="AR9" s="271">
        <v>-6.5</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483</v>
      </c>
      <c r="AL10" s="1117"/>
      <c r="AM10" s="1117"/>
      <c r="AN10" s="1118"/>
      <c r="AO10" s="272">
        <v>1162243</v>
      </c>
      <c r="AP10" s="272">
        <v>8271</v>
      </c>
      <c r="AQ10" s="273">
        <v>4860</v>
      </c>
      <c r="AR10" s="274">
        <v>70.2</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484</v>
      </c>
      <c r="AL11" s="1117"/>
      <c r="AM11" s="1117"/>
      <c r="AN11" s="1118"/>
      <c r="AO11" s="272">
        <v>2938</v>
      </c>
      <c r="AP11" s="272">
        <v>21</v>
      </c>
      <c r="AQ11" s="273">
        <v>567</v>
      </c>
      <c r="AR11" s="274">
        <v>-96.3</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485</v>
      </c>
      <c r="AL12" s="1117"/>
      <c r="AM12" s="1117"/>
      <c r="AN12" s="1118"/>
      <c r="AO12" s="272">
        <v>40834</v>
      </c>
      <c r="AP12" s="272">
        <v>291</v>
      </c>
      <c r="AQ12" s="273">
        <v>16</v>
      </c>
      <c r="AR12" s="274">
        <v>1718.8</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486</v>
      </c>
      <c r="AL13" s="1117"/>
      <c r="AM13" s="1117"/>
      <c r="AN13" s="1118"/>
      <c r="AO13" s="272">
        <v>215710</v>
      </c>
      <c r="AP13" s="272">
        <v>1535</v>
      </c>
      <c r="AQ13" s="273">
        <v>2777</v>
      </c>
      <c r="AR13" s="274">
        <v>-44.7</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487</v>
      </c>
      <c r="AL14" s="1117"/>
      <c r="AM14" s="1117"/>
      <c r="AN14" s="1118"/>
      <c r="AO14" s="272">
        <v>400686</v>
      </c>
      <c r="AP14" s="272">
        <v>2852</v>
      </c>
      <c r="AQ14" s="273">
        <v>1330</v>
      </c>
      <c r="AR14" s="274">
        <v>114.4</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488</v>
      </c>
      <c r="AL15" s="1120"/>
      <c r="AM15" s="1120"/>
      <c r="AN15" s="1121"/>
      <c r="AO15" s="272">
        <v>-253256</v>
      </c>
      <c r="AP15" s="272">
        <v>-1802</v>
      </c>
      <c r="AQ15" s="273">
        <v>-3833</v>
      </c>
      <c r="AR15" s="274">
        <v>-53</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176</v>
      </c>
      <c r="AL16" s="1120"/>
      <c r="AM16" s="1120"/>
      <c r="AN16" s="1121"/>
      <c r="AO16" s="272">
        <v>10540271</v>
      </c>
      <c r="AP16" s="272">
        <v>75012</v>
      </c>
      <c r="AQ16" s="273">
        <v>73991</v>
      </c>
      <c r="AR16" s="274">
        <v>1.4</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489</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490</v>
      </c>
      <c r="AP20" s="281" t="s">
        <v>491</v>
      </c>
      <c r="AQ20" s="282" t="s">
        <v>492</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493</v>
      </c>
      <c r="AL21" s="1123"/>
      <c r="AM21" s="1123"/>
      <c r="AN21" s="1124"/>
      <c r="AO21" s="285">
        <v>5.53</v>
      </c>
      <c r="AP21" s="286">
        <v>6.28</v>
      </c>
      <c r="AQ21" s="287">
        <v>-0.75</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494</v>
      </c>
      <c r="AL22" s="1123"/>
      <c r="AM22" s="1123"/>
      <c r="AN22" s="1124"/>
      <c r="AO22" s="290">
        <v>100.2</v>
      </c>
      <c r="AP22" s="291">
        <v>98.7</v>
      </c>
      <c r="AQ22" s="292">
        <v>1.5</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13" t="s">
        <v>495</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ht="13.2" x14ac:dyDescent="0.2">
      <c r="A27" s="297"/>
      <c r="AO27" s="250"/>
      <c r="AP27" s="250"/>
      <c r="AQ27" s="250"/>
      <c r="AR27" s="250"/>
      <c r="AS27" s="250"/>
      <c r="AT27" s="250"/>
    </row>
    <row r="28" spans="1:46" ht="16.2" x14ac:dyDescent="0.2">
      <c r="A28" s="251" t="s">
        <v>496</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497</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477</v>
      </c>
      <c r="AP30" s="260"/>
      <c r="AQ30" s="261" t="s">
        <v>478</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479</v>
      </c>
      <c r="AQ31" s="267" t="s">
        <v>480</v>
      </c>
      <c r="AR31" s="268" t="s">
        <v>481</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498</v>
      </c>
      <c r="AL32" s="1131"/>
      <c r="AM32" s="1131"/>
      <c r="AN32" s="1132"/>
      <c r="AO32" s="300">
        <v>4371151</v>
      </c>
      <c r="AP32" s="300">
        <v>31108</v>
      </c>
      <c r="AQ32" s="301">
        <v>32402</v>
      </c>
      <c r="AR32" s="302">
        <v>-4</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499</v>
      </c>
      <c r="AL33" s="1131"/>
      <c r="AM33" s="1131"/>
      <c r="AN33" s="1132"/>
      <c r="AO33" s="300" t="s">
        <v>500</v>
      </c>
      <c r="AP33" s="300" t="s">
        <v>500</v>
      </c>
      <c r="AQ33" s="301" t="s">
        <v>500</v>
      </c>
      <c r="AR33" s="302" t="s">
        <v>500</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501</v>
      </c>
      <c r="AL34" s="1131"/>
      <c r="AM34" s="1131"/>
      <c r="AN34" s="1132"/>
      <c r="AO34" s="300" t="s">
        <v>500</v>
      </c>
      <c r="AP34" s="300" t="s">
        <v>500</v>
      </c>
      <c r="AQ34" s="301">
        <v>16</v>
      </c>
      <c r="AR34" s="302" t="s">
        <v>500</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502</v>
      </c>
      <c r="AL35" s="1131"/>
      <c r="AM35" s="1131"/>
      <c r="AN35" s="1132"/>
      <c r="AO35" s="300">
        <v>510320</v>
      </c>
      <c r="AP35" s="300">
        <v>3632</v>
      </c>
      <c r="AQ35" s="301">
        <v>5520</v>
      </c>
      <c r="AR35" s="302">
        <v>-34.200000000000003</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503</v>
      </c>
      <c r="AL36" s="1131"/>
      <c r="AM36" s="1131"/>
      <c r="AN36" s="1132"/>
      <c r="AO36" s="300">
        <v>182200</v>
      </c>
      <c r="AP36" s="300">
        <v>1297</v>
      </c>
      <c r="AQ36" s="301">
        <v>1296</v>
      </c>
      <c r="AR36" s="302">
        <v>0.1</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504</v>
      </c>
      <c r="AL37" s="1131"/>
      <c r="AM37" s="1131"/>
      <c r="AN37" s="1132"/>
      <c r="AO37" s="300" t="s">
        <v>500</v>
      </c>
      <c r="AP37" s="300" t="s">
        <v>500</v>
      </c>
      <c r="AQ37" s="301">
        <v>571</v>
      </c>
      <c r="AR37" s="302" t="s">
        <v>500</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505</v>
      </c>
      <c r="AL38" s="1134"/>
      <c r="AM38" s="1134"/>
      <c r="AN38" s="1135"/>
      <c r="AO38" s="303" t="s">
        <v>500</v>
      </c>
      <c r="AP38" s="303" t="s">
        <v>500</v>
      </c>
      <c r="AQ38" s="304">
        <v>0</v>
      </c>
      <c r="AR38" s="292" t="s">
        <v>500</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506</v>
      </c>
      <c r="AL39" s="1134"/>
      <c r="AM39" s="1134"/>
      <c r="AN39" s="1135"/>
      <c r="AO39" s="300">
        <v>-995404</v>
      </c>
      <c r="AP39" s="300">
        <v>-7084</v>
      </c>
      <c r="AQ39" s="301">
        <v>-6093</v>
      </c>
      <c r="AR39" s="302">
        <v>16.3</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507</v>
      </c>
      <c r="AL40" s="1131"/>
      <c r="AM40" s="1131"/>
      <c r="AN40" s="1132"/>
      <c r="AO40" s="300">
        <v>-3040705</v>
      </c>
      <c r="AP40" s="300">
        <v>-21640</v>
      </c>
      <c r="AQ40" s="301">
        <v>-23816</v>
      </c>
      <c r="AR40" s="302">
        <v>-9.1</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286</v>
      </c>
      <c r="AL41" s="1137"/>
      <c r="AM41" s="1137"/>
      <c r="AN41" s="1138"/>
      <c r="AO41" s="300">
        <v>1027562</v>
      </c>
      <c r="AP41" s="300">
        <v>7313</v>
      </c>
      <c r="AQ41" s="301">
        <v>9896</v>
      </c>
      <c r="AR41" s="302">
        <v>-26.1</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508</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509</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477</v>
      </c>
      <c r="AN49" s="1127" t="s">
        <v>510</v>
      </c>
      <c r="AO49" s="1128"/>
      <c r="AP49" s="1128"/>
      <c r="AQ49" s="1128"/>
      <c r="AR49" s="1129"/>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511</v>
      </c>
      <c r="AO50" s="317" t="s">
        <v>512</v>
      </c>
      <c r="AP50" s="318" t="s">
        <v>513</v>
      </c>
      <c r="AQ50" s="319" t="s">
        <v>514</v>
      </c>
      <c r="AR50" s="320" t="s">
        <v>515</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516</v>
      </c>
      <c r="AL51" s="313"/>
      <c r="AM51" s="321">
        <v>10151407</v>
      </c>
      <c r="AN51" s="322">
        <v>74725</v>
      </c>
      <c r="AO51" s="323">
        <v>20.9</v>
      </c>
      <c r="AP51" s="324">
        <v>56416</v>
      </c>
      <c r="AQ51" s="325">
        <v>-15</v>
      </c>
      <c r="AR51" s="326">
        <v>35.9</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517</v>
      </c>
      <c r="AM52" s="329">
        <v>2732444</v>
      </c>
      <c r="AN52" s="330">
        <v>20114</v>
      </c>
      <c r="AO52" s="331">
        <v>-16.7</v>
      </c>
      <c r="AP52" s="332">
        <v>32623</v>
      </c>
      <c r="AQ52" s="333">
        <v>-5.5</v>
      </c>
      <c r="AR52" s="334">
        <v>-11.2</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518</v>
      </c>
      <c r="AL53" s="313"/>
      <c r="AM53" s="321">
        <v>8271996</v>
      </c>
      <c r="AN53" s="322">
        <v>60262</v>
      </c>
      <c r="AO53" s="323">
        <v>-19.399999999999999</v>
      </c>
      <c r="AP53" s="324">
        <v>43955</v>
      </c>
      <c r="AQ53" s="325">
        <v>-22.1</v>
      </c>
      <c r="AR53" s="326">
        <v>2.7</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517</v>
      </c>
      <c r="AM54" s="329">
        <v>2003525</v>
      </c>
      <c r="AN54" s="330">
        <v>14596</v>
      </c>
      <c r="AO54" s="331">
        <v>-27.4</v>
      </c>
      <c r="AP54" s="332">
        <v>21318</v>
      </c>
      <c r="AQ54" s="333">
        <v>-34.700000000000003</v>
      </c>
      <c r="AR54" s="334">
        <v>7.3</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519</v>
      </c>
      <c r="AL55" s="313"/>
      <c r="AM55" s="321">
        <v>4192487</v>
      </c>
      <c r="AN55" s="322">
        <v>30307</v>
      </c>
      <c r="AO55" s="323">
        <v>-49.7</v>
      </c>
      <c r="AP55" s="324">
        <v>41921</v>
      </c>
      <c r="AQ55" s="325">
        <v>-4.5999999999999996</v>
      </c>
      <c r="AR55" s="326">
        <v>-45.1</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517</v>
      </c>
      <c r="AM56" s="329">
        <v>1469496</v>
      </c>
      <c r="AN56" s="330">
        <v>10623</v>
      </c>
      <c r="AO56" s="331">
        <v>-27.2</v>
      </c>
      <c r="AP56" s="332">
        <v>21655</v>
      </c>
      <c r="AQ56" s="333">
        <v>1.6</v>
      </c>
      <c r="AR56" s="334">
        <v>-28.8</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520</v>
      </c>
      <c r="AL57" s="313"/>
      <c r="AM57" s="321">
        <v>8170789</v>
      </c>
      <c r="AN57" s="322">
        <v>58388</v>
      </c>
      <c r="AO57" s="323">
        <v>92.7</v>
      </c>
      <c r="AP57" s="324">
        <v>44585</v>
      </c>
      <c r="AQ57" s="325">
        <v>6.4</v>
      </c>
      <c r="AR57" s="326">
        <v>86.3</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517</v>
      </c>
      <c r="AM58" s="329">
        <v>1653714</v>
      </c>
      <c r="AN58" s="330">
        <v>11817</v>
      </c>
      <c r="AO58" s="331">
        <v>11.2</v>
      </c>
      <c r="AP58" s="332">
        <v>23077</v>
      </c>
      <c r="AQ58" s="333">
        <v>6.6</v>
      </c>
      <c r="AR58" s="334">
        <v>4.5999999999999996</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521</v>
      </c>
      <c r="AL59" s="313"/>
      <c r="AM59" s="321">
        <v>9490748</v>
      </c>
      <c r="AN59" s="322">
        <v>67543</v>
      </c>
      <c r="AO59" s="323">
        <v>15.7</v>
      </c>
      <c r="AP59" s="324">
        <v>49779</v>
      </c>
      <c r="AQ59" s="325">
        <v>11.6</v>
      </c>
      <c r="AR59" s="326">
        <v>4.0999999999999996</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517</v>
      </c>
      <c r="AM60" s="329">
        <v>3989647</v>
      </c>
      <c r="AN60" s="330">
        <v>28393</v>
      </c>
      <c r="AO60" s="331">
        <v>140.30000000000001</v>
      </c>
      <c r="AP60" s="332">
        <v>28921</v>
      </c>
      <c r="AQ60" s="333">
        <v>25.3</v>
      </c>
      <c r="AR60" s="334">
        <v>115</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522</v>
      </c>
      <c r="AL61" s="335"/>
      <c r="AM61" s="336">
        <v>8055485</v>
      </c>
      <c r="AN61" s="337">
        <v>58245</v>
      </c>
      <c r="AO61" s="338">
        <v>12</v>
      </c>
      <c r="AP61" s="339">
        <v>47331</v>
      </c>
      <c r="AQ61" s="340">
        <v>-4.7</v>
      </c>
      <c r="AR61" s="326">
        <v>16.7</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517</v>
      </c>
      <c r="AM62" s="329">
        <v>2369765</v>
      </c>
      <c r="AN62" s="330">
        <v>17109</v>
      </c>
      <c r="AO62" s="331">
        <v>16</v>
      </c>
      <c r="AP62" s="332">
        <v>25519</v>
      </c>
      <c r="AQ62" s="333">
        <v>-1.3</v>
      </c>
      <c r="AR62" s="334">
        <v>17.3</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aYxW8mODXHz37u1LHO2+g0nmbmJsknw1XHx5aM74/GaR7jezqmsBBTD/uISYdj0tgLybEQeLHtQ+DQFnxPlJGg==" saltValue="kVh3y3E9njGE4xWjLjufV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91" zoomScaleNormal="100" zoomScaleSheetLayoutView="55" workbookViewId="0"/>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474</v>
      </c>
    </row>
    <row r="120" spans="125:125" ht="13.5" hidden="1" customHeight="1" x14ac:dyDescent="0.2"/>
    <row r="121" spans="125:125" ht="13.5" hidden="1" customHeight="1" x14ac:dyDescent="0.2">
      <c r="DU121" s="247"/>
    </row>
  </sheetData>
  <sheetProtection algorithmName="SHA-512" hashValue="4HMqFOElJ8x7cDW9uzJbHHBQi9AGU/GdTRmaePdhn/11Eru3v2GZzKdFZ0aCbwGmGEYLwvsI1xV+FQAev48n+w==" saltValue="hxW4qot9FnsM1coI9yf+l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474</v>
      </c>
    </row>
  </sheetData>
  <sheetProtection algorithmName="SHA-512" hashValue="ju4xl41nHPCXmKuRlPTVLYGuDNgiX33aP5JOpj2qGwcX3f4TikNZy7Tj/CbJHVukwE3tHpiNADXwn6OROCcstA==" saltValue="790WGXOZ8/BeyoRw+3w0n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7"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39" t="s">
        <v>3</v>
      </c>
      <c r="D47" s="1139"/>
      <c r="E47" s="1140"/>
      <c r="F47" s="11">
        <v>19.23</v>
      </c>
      <c r="G47" s="12">
        <v>18.96</v>
      </c>
      <c r="H47" s="12">
        <v>21.97</v>
      </c>
      <c r="I47" s="12">
        <v>22.18</v>
      </c>
      <c r="J47" s="13">
        <v>22.19</v>
      </c>
    </row>
    <row r="48" spans="2:10" ht="57.75" customHeight="1" x14ac:dyDescent="0.2">
      <c r="B48" s="14"/>
      <c r="C48" s="1141" t="s">
        <v>4</v>
      </c>
      <c r="D48" s="1141"/>
      <c r="E48" s="1142"/>
      <c r="F48" s="15">
        <v>1.44</v>
      </c>
      <c r="G48" s="16">
        <v>1.76</v>
      </c>
      <c r="H48" s="16">
        <v>2.29</v>
      </c>
      <c r="I48" s="16">
        <v>1.82</v>
      </c>
      <c r="J48" s="17">
        <v>1.47</v>
      </c>
    </row>
    <row r="49" spans="2:10" ht="57.75" customHeight="1" thickBot="1" x14ac:dyDescent="0.25">
      <c r="B49" s="18"/>
      <c r="C49" s="1143" t="s">
        <v>5</v>
      </c>
      <c r="D49" s="1143"/>
      <c r="E49" s="1144"/>
      <c r="F49" s="19">
        <v>0.61</v>
      </c>
      <c r="G49" s="20">
        <v>1.07</v>
      </c>
      <c r="H49" s="20">
        <v>3.48</v>
      </c>
      <c r="I49" s="20">
        <v>0.72</v>
      </c>
      <c r="J49" s="21">
        <v>0.61</v>
      </c>
    </row>
    <row r="50" spans="2:10" ht="13.2" x14ac:dyDescent="0.2"/>
  </sheetData>
  <sheetProtection algorithmName="SHA-512" hashValue="FujfQgvLBoYpnOk4i3Rrmmvb9/g/zWPA0NduRykKR+HUqb7QO0TluHNpJ4A+AWfdMqnQ3u6kcBjhCvOI+gWiIA==" saltValue="ggiYFX2FZu1zPwGkLXjzu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村上 智哉</cp:lastModifiedBy>
  <cp:lastPrinted>2026-03-09T05:37:47Z</cp:lastPrinted>
  <dcterms:created xsi:type="dcterms:W3CDTF">2026-02-23T07:25:31Z</dcterms:created>
  <dcterms:modified xsi:type="dcterms:W3CDTF">2026-03-25T11:23:11Z</dcterms:modified>
  <cp:category/>
</cp:coreProperties>
</file>