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2n01sv05\部署用フォルダ\総務部\総務部 財政課\財政係\04 決算関係\財政状況資料集\R06決算\05 確認事項\02 回答\"/>
    </mc:Choice>
  </mc:AlternateContent>
  <xr:revisionPtr revIDLastSave="0" documentId="13_ncr:1_{08263D23-C702-4F5E-9D48-6EFD9058A7E2}" xr6:coauthVersionLast="47" xr6:coauthVersionMax="47" xr10:uidLastSave="{00000000-0000-0000-0000-000000000000}"/>
  <bookViews>
    <workbookView xWindow="28680" yWindow="-120" windowWidth="29040" windowHeight="15720"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C37" i="10"/>
  <c r="BE36" i="10"/>
  <c r="AM36" i="10"/>
  <c r="C36" i="10"/>
  <c r="BE35" i="10"/>
  <c r="CO34" i="10"/>
  <c r="CO35" i="10" s="1"/>
  <c r="CO36" i="10" s="1"/>
  <c r="CO37" i="10" s="1"/>
  <c r="CO38" i="10" s="1"/>
  <c r="CO39" i="10" s="1"/>
  <c r="CO40" i="10" s="1"/>
  <c r="CO41" i="10" s="1"/>
  <c r="CO42" i="10" s="1"/>
  <c r="CO43" i="10" s="1"/>
  <c r="BW34" i="10"/>
  <c r="BW35" i="10" s="1"/>
  <c r="BW36" i="10" s="1"/>
  <c r="BW37" i="10" s="1"/>
  <c r="BW38" i="10" s="1"/>
  <c r="BW39" i="10" s="1"/>
  <c r="C34" i="10"/>
  <c r="C35"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l="1"/>
</calcChain>
</file>

<file path=xl/sharedStrings.xml><?xml version="1.0" encoding="utf-8"?>
<sst xmlns="http://schemas.openxmlformats.org/spreadsheetml/2006/main" count="1102" uniqueCount="575">
  <si>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</si>
  <si>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</si>
  <si>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</si>
  <si>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</si>
  <si>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</si>
  <si>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</si>
  <si>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</si>
  <si>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</si>
  <si>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</si>
  <si>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</si>
  <si>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</si>
  <si>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</si>
  <si>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</si>
  <si>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</si>
  <si>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</si>
  <si>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</si>
  <si>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</si>
  <si>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</si>
  <si>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</si>
  <si>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</si>
  <si>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</si>
  <si>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</si>
  <si>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</si>
  <si>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</si>
  <si>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</si>
  <si>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</si>
  <si>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</si>
  <si>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</si>
  <si>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</si>
  <si>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</si>
  <si>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</si>
  <si>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</si>
  <si>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</si>
  <si>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</si>
  <si>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</si>
  <si>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</si>
  <si>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</si>
  <si>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</si>
  <si>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</si>
  <si>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</si>
  <si>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</si>
  <si>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</si>
  <si>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</si>
  <si>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</si>
  <si>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</si>
  <si>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</si>
  <si>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</si>
  <si>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</si>
  <si>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</si>
  <si>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</si>
  <si>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</si>
  <si>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</si>
  <si>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</si>
  <si>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</si>
  <si>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</si>
  <si>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</si>
  <si>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</si>
  <si>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</si>
  <si>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</si>
  <si>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</si>
  <si>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</si>
  <si>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</si>
  <si>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</si>
  <si>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</si>
  <si>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</si>
  <si>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</si>
  <si>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</si>
  <si>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</si>
  <si>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</si>
  <si>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</si>
  <si>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</si>
  <si>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</si>
  <si>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</si>
  <si>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</si>
  <si>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</si>
  <si>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</si>
  <si>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</si>
  <si>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</si>
  <si>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</si>
  <si>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</si>
  <si>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</si>
  <si>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</si>
  <si>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</si>
  <si>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</si>
  <si>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</si>
  <si>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</si>
  <si>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</si>
  <si>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</si>
  <si>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</si>
  <si>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</si>
  <si>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</si>
  <si>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</si>
  <si>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</si>
  <si>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</si>
  <si>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長浜市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</si>
  <si>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</si>
  <si>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</si>
  <si>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</si>
  <si>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</si>
  <si>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</si>
  <si>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</si>
  <si>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</si>
  <si>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</si>
  <si>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</si>
  <si>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</si>
  <si>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</si>
  <si>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</si>
  <si>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</si>
  <si>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</si>
  <si>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</si>
  <si>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</si>
  <si>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</si>
  <si>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</si>
  <si>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</si>
  <si>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</si>
  <si>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</si>
  <si>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</si>
  <si>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</si>
  <si>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</si>
  <si>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</si>
  <si>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</si>
  <si>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</si>
  <si>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</si>
  <si>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</si>
  <si>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</si>
  <si>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</si>
  <si>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</si>
  <si>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</si>
  <si>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</si>
  <si>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</si>
  <si>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</si>
  <si>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</si>
  <si>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</si>
  <si>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</si>
  <si>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</si>
  <si>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</si>
  <si>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</si>
  <si>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</si>
  <si>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</si>
  <si>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</si>
  <si>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</si>
  <si>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</si>
  <si>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</si>
  <si>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</si>
  <si>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</si>
  <si>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</si>
  <si>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</si>
  <si>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</si>
  <si>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</si>
  <si>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</si>
  <si>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</si>
  <si>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</si>
  <si>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</si>
  <si>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</si>
  <si>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</si>
  <si>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</si>
  <si>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</si>
  <si>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</si>
  <si>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</si>
  <si>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</si>
  <si>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</si>
  <si>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</si>
  <si>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</si>
  <si>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</si>
  <si>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</si>
  <si>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</si>
  <si>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</si>
  <si>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</si>
  <si>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</si>
  <si>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</si>
  <si>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</si>
  <si>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</si>
  <si>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</si>
  <si>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</si>
  <si>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</si>
  <si>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</si>
  <si>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</si>
  <si>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</si>
  <si>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</si>
  <si>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</si>
  <si>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</si>
  <si>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</si>
  <si>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</si>
  <si>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</si>
  <si>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</si>
  <si>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</si>
  <si>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</si>
  <si>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</si>
  <si>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</si>
  <si>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</si>
  <si>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</si>
  <si>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</si>
  <si>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</si>
  <si>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</si>
  <si>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</si>
  <si>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</si>
  <si>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</si>
  <si>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</si>
  <si>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</si>
  <si>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</si>
  <si>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</si>
  <si>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</si>
  <si>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</si>
  <si>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滋賀県長浜市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</si>
  <si>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</si>
  <si>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</si>
  <si>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</si>
  <si>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</si>
  <si>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</si>
  <si>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</si>
  <si>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</si>
  <si>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</si>
  <si>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</si>
  <si>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</si>
  <si>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</si>
  <si>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</si>
  <si>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</si>
  <si>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</si>
  <si>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</si>
  <si>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</si>
  <si>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</si>
  <si>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</si>
  <si>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</si>
  <si>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</si>
  <si>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</si>
  <si>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</si>
  <si>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</si>
  <si>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</si>
  <si>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</si>
  <si>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</si>
  <si>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</si>
  <si>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</si>
  <si>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</si>
  <si>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</si>
  <si>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</si>
  <si>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</si>
  <si>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</si>
  <si>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</si>
  <si>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</si>
  <si>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</si>
  <si>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</si>
  <si>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</si>
  <si>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</si>
  <si>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</si>
  <si>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</si>
  <si>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</si>
  <si>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</si>
  <si>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</si>
  <si>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</si>
  <si>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</si>
  <si>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</si>
  <si>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</si>
  <si>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</si>
  <si>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</si>
  <si>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</si>
  <si>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</si>
  <si>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</si>
  <si>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</si>
  <si>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</si>
  <si>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</si>
  <si>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</si>
  <si>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</si>
  <si>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</si>
  <si>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</si>
  <si>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</si>
  <si>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</si>
  <si>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</si>
  <si>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</si>
  <si>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</si>
  <si>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</si>
  <si>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</si>
  <si>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</si>
  <si>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</si>
  <si>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</si>
  <si>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</si>
  <si>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</si>
  <si>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</si>
  <si>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</si>
  <si>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</si>
  <si>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</si>
  <si>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</si>
  <si>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</si>
  <si>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</si>
  <si>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</si>
  <si>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</si>
  <si>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</si>
  <si>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</si>
  <si>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</si>
  <si>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</si>
  <si>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</si>
  <si>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</si>
  <si>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</si>
  <si>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</si>
  <si>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</si>
  <si>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</si>
  <si>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</si>
  <si>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</si>
  <si>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</si>
  <si>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</si>
  <si>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</si>
  <si>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</si>
  <si>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</si>
  <si>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</si>
  <si>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</si>
  <si>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</si>
  <si>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</si>
  <si>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</si>
  <si>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</si>
  <si>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</si>
  <si>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</si>
  <si>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</si>
  <si>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</si>
  <si>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</si>
  <si>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</si>
  <si>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</si>
  <si>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</si>
  <si>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</si>
  <si>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</si>
  <si>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</si>
  <si>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</si>
  <si>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</si>
  <si>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</si>
  <si>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</si>
  <si>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</si>
  <si>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</si>
  <si>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</si>
  <si>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</si>
  <si>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</si>
  <si>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</si>
  <si>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</si>
  <si>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</si>
  <si>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</si>
  <si>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</si>
  <si>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</si>
  <si>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</si>
  <si>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</si>
  <si>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</si>
  <si>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</si>
  <si>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</si>
  <si>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</si>
  <si>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</si>
  <si>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</si>
  <si>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</si>
  <si>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</si>
  <si>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</si>
  <si>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</si>
  <si>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</si>
  <si>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</si>
  <si>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</si>
  <si>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</si>
  <si>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</si>
  <si>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</si>
  <si>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</si>
  <si>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</si>
  <si>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滋賀県長浜市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</si>
  <si>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</si>
  <si>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</si>
  <si>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</si>
  <si>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</si>
  <si>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</si>
  <si>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</si>
  <si>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</si>
  <si>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</si>
  <si>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</si>
  <si>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</si>
  <si>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</si>
  <si>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</si>
  <si>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</si>
  <si>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</si>
  <si>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</si>
  <si>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</si>
  <si>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</si>
  <si>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</si>
  <si>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</si>
  <si>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</si>
  <si>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休日急患診療所特別会計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</si>
  <si>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</si>
  <si>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</si>
  <si>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</si>
  <si>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</si>
  <si>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</si>
  <si>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</si>
  <si>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</si>
  <si>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</si>
  <si>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</si>
  <si>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</si>
  <si>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</si>
  <si>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</si>
  <si>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</si>
  <si>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</si>
  <si>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国民健康保険特別会計（直診勘定）</t>
    <phoneticPr fontId="5"/>
  </si>
  <si>
    <t>後期高齢者医療保険特別会計</t>
    <phoneticPr fontId="5"/>
  </si>
  <si>
    <t>介護保険特別会計</t>
    <phoneticPr fontId="5"/>
  </si>
  <si>
    <t>公共下水道事業会計</t>
    <phoneticPr fontId="5"/>
  </si>
  <si>
    <t>法適用企業</t>
    <phoneticPr fontId="5"/>
  </si>
  <si>
    <t>病院事業会計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</si>
  <si>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</si>
  <si>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</si>
  <si>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</si>
  <si>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</si>
  <si>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</si>
  <si>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</si>
  <si>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</si>
  <si>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</si>
  <si>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</si>
  <si>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</si>
  <si>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</si>
  <si>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</si>
  <si>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</si>
  <si>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</si>
  <si>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</si>
  <si>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</si>
  <si>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</si>
  <si>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</si>
  <si>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</si>
  <si>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</si>
  <si>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</si>
  <si>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</si>
  <si>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</si>
  <si>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</si>
  <si>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</si>
  <si>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</si>
  <si>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</si>
  <si>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</si>
  <si>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</si>
  <si>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</si>
  <si>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</si>
  <si>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</si>
  <si>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</si>
  <si>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</si>
  <si>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</si>
  <si>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</si>
  <si>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</si>
  <si>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</si>
  <si>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</si>
  <si>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</si>
  <si>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</si>
  <si>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</si>
  <si>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</si>
  <si>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</si>
  <si>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</si>
  <si>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</si>
  <si>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</si>
  <si>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</si>
  <si>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</si>
  <si>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</si>
  <si>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</si>
  <si>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</si>
  <si>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</si>
  <si>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長浜市公共下水道事業会計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</si>
  <si>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</si>
  <si>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</si>
  <si>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長浜市病院事業会計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</si>
  <si>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</si>
  <si>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長浜市農業集落排水事業特別会計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</si>
  <si>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</si>
  <si>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</si>
  <si>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</si>
  <si>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</si>
  <si>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</si>
  <si>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</si>
  <si>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</si>
  <si>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</si>
  <si>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</si>
  <si>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</si>
  <si>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</si>
  <si>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</si>
  <si>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</si>
  <si>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</si>
  <si>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</si>
  <si>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</si>
  <si>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</si>
  <si>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</si>
  <si>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</si>
  <si>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</si>
  <si>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</si>
  <si>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</si>
  <si>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</si>
  <si>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</si>
  <si>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</si>
  <si>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</si>
  <si>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</si>
  <si>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</si>
  <si>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</si>
  <si>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</si>
  <si>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</si>
  <si>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</si>
  <si>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</si>
  <si>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</si>
  <si>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</si>
  <si>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</si>
  <si>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</si>
  <si>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</si>
  <si>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</si>
  <si>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</si>
  <si>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</si>
  <si>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</si>
  <si>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</si>
  <si>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</si>
  <si>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</si>
  <si>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</si>
  <si>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</si>
  <si>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</si>
  <si>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</si>
  <si>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</si>
  <si>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</si>
  <si>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</si>
  <si>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</si>
  <si>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</si>
  <si>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</si>
  <si>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</si>
  <si>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</si>
  <si>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</si>
  <si>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</si>
  <si>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</si>
  <si>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</si>
  <si>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</si>
  <si>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</si>
  <si>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</si>
  <si>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</si>
  <si>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</si>
  <si>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</si>
  <si>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</si>
  <si>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</si>
  <si>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</si>
  <si>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</si>
  <si>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</si>
  <si>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</si>
  <si>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</si>
  <si>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</si>
  <si>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</si>
  <si>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</si>
  <si>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</si>
  <si>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</si>
  <si>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</si>
  <si>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</si>
  <si>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0.14</t>
  </si>
  <si>
    <t>病院事業会計</t>
  </si>
  <si>
    <t>公共下水道事業会計</t>
  </si>
  <si>
    <t>一般会計</t>
  </si>
  <si>
    <t>介護保険特別会計</t>
  </si>
  <si>
    <t>国民健康保険特別会計</t>
  </si>
  <si>
    <t>後期高齢者医療保険特別会計</t>
  </si>
  <si>
    <t>国民健康保険特別会計（直診勘定）</t>
  </si>
  <si>
    <t>農業集落排水事業特別会計</t>
  </si>
  <si>
    <t>その他会計（赤字）</t>
  </si>
  <si>
    <t>その他会計（黒字）</t>
  </si>
  <si>
    <t>R02</t>
    <phoneticPr fontId="5"/>
  </si>
  <si>
    <t>R03</t>
    <phoneticPr fontId="5"/>
  </si>
  <si>
    <t>R04</t>
    <phoneticPr fontId="5"/>
  </si>
  <si>
    <t>R05</t>
    <phoneticPr fontId="5"/>
  </si>
  <si>
    <t>R06</t>
    <phoneticPr fontId="5"/>
  </si>
  <si>
    <t>公共施設等総合管理基金</t>
    <phoneticPr fontId="5"/>
  </si>
  <si>
    <t>協働でつくる長浜まちづくり基金</t>
    <phoneticPr fontId="5"/>
  </si>
  <si>
    <t>地域福祉基金</t>
    <phoneticPr fontId="5"/>
  </si>
  <si>
    <t>教育施設整備基金</t>
    <phoneticPr fontId="5"/>
  </si>
  <si>
    <t>職員退職手当基金</t>
    <phoneticPr fontId="5"/>
  </si>
  <si>
    <t>-</t>
    <phoneticPr fontId="2"/>
  </si>
  <si>
    <t>長浜水道企業団（水道事業会計）</t>
    <rPh sb="0" eb="2">
      <t>ナガハマ</t>
    </rPh>
    <rPh sb="2" eb="4">
      <t>スイドウ</t>
    </rPh>
    <rPh sb="4" eb="6">
      <t>キギョウ</t>
    </rPh>
    <rPh sb="6" eb="7">
      <t>ダン</t>
    </rPh>
    <rPh sb="8" eb="10">
      <t>スイドウ</t>
    </rPh>
    <rPh sb="10" eb="12">
      <t>ジギョウ</t>
    </rPh>
    <rPh sb="12" eb="14">
      <t>カイケイ</t>
    </rPh>
    <phoneticPr fontId="2"/>
  </si>
  <si>
    <t>湖北広域行政事務センター</t>
    <rPh sb="0" eb="2">
      <t>コホク</t>
    </rPh>
    <rPh sb="2" eb="4">
      <t>コウイキ</t>
    </rPh>
    <rPh sb="4" eb="6">
      <t>ギョウセイ</t>
    </rPh>
    <rPh sb="6" eb="8">
      <t>ジム</t>
    </rPh>
    <phoneticPr fontId="2"/>
  </si>
  <si>
    <t>滋賀県市町村職員研修センター</t>
    <rPh sb="0" eb="3">
      <t>シガケン</t>
    </rPh>
    <rPh sb="3" eb="6">
      <t>シチョウソン</t>
    </rPh>
    <rPh sb="6" eb="8">
      <t>ショクイン</t>
    </rPh>
    <rPh sb="8" eb="10">
      <t>ケンシュウ</t>
    </rPh>
    <phoneticPr fontId="2"/>
  </si>
  <si>
    <t>湖北地域消防組合</t>
    <rPh sb="0" eb="2">
      <t>コホク</t>
    </rPh>
    <rPh sb="2" eb="4">
      <t>チイキ</t>
    </rPh>
    <rPh sb="4" eb="6">
      <t>ショウボウ</t>
    </rPh>
    <rPh sb="6" eb="8">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</si>
  <si>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</si>
  <si>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</si>
  <si>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長浜市土地開発公社</t>
    <rPh sb="0" eb="3">
      <t>ナガハマシ</t>
    </rPh>
    <rPh sb="3" eb="5">
      <t>トチ</t>
    </rPh>
    <rPh sb="5" eb="7">
      <t>カイハツ</t>
    </rPh>
    <rPh sb="7" eb="9">
      <t>コウシャ</t>
    </rPh>
    <phoneticPr fontId="2"/>
  </si>
  <si>
    <t>長浜文化スポーツ振興事業団</t>
  </si>
  <si>
    <t>長浜曳山文化協会</t>
  </si>
  <si>
    <t>長浜地方卸売市場</t>
  </si>
  <si>
    <t>黒壁</t>
  </si>
  <si>
    <t>長浜まちづくり</t>
  </si>
  <si>
    <t>えきまち長浜</t>
  </si>
  <si>
    <t>まちづくり虎姫</t>
  </si>
  <si>
    <t>ふるさと夢公社きのもと</t>
  </si>
  <si>
    <t>西浅井総合サービス</t>
  </si>
  <si>
    <t>法適用</t>
    <rPh sb="0" eb="1">
      <t>ホウ</t>
    </rPh>
    <rPh sb="1" eb="3">
      <t>テキヨウ</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</si>
</sst>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56416</c:v>
                </c:pt>
                <c:pt idx="1">
                  <c:v>49217</c:v>
                </c:pt>
                <c:pt idx="2">
                  <c:v>49211</c:v>
                </c:pt>
                <c:pt idx="3">
                  <c:v>51738</c:v>
                </c:pt>
                <c:pt idx="4">
                  <c:v>67158</c:v>
                </c:pt>
              </c:numCache>
            </c:numRef>
          </c:val>
          <c:smooth val="0"/>
          <c:extLst>
            <c:ext xmlns:c16="http://schemas.microsoft.com/office/drawing/2014/chart" uri="{C3380CC4-5D6E-409C-BE32-E72D297353CC}">
              <c16:uniqueId val="{00000000-14DD-46B6-96A6-1A95EFAF603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45375</c:v>
                </c:pt>
                <c:pt idx="1">
                  <c:v>42382</c:v>
                </c:pt>
                <c:pt idx="2">
                  <c:v>26675</c:v>
                </c:pt>
                <c:pt idx="3">
                  <c:v>36373</c:v>
                </c:pt>
                <c:pt idx="4">
                  <c:v>50091</c:v>
                </c:pt>
              </c:numCache>
            </c:numRef>
          </c:val>
          <c:smooth val="0"/>
          <c:extLst>
            <c:ext xmlns:c16="http://schemas.microsoft.com/office/drawing/2014/chart" uri="{C3380CC4-5D6E-409C-BE32-E72D297353CC}">
              <c16:uniqueId val="{00000001-14DD-46B6-96A6-1A95EFAF603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3.88</c:v>
                </c:pt>
                <c:pt idx="1">
                  <c:v>3.58</c:v>
                </c:pt>
                <c:pt idx="2">
                  <c:v>5.45</c:v>
                </c:pt>
                <c:pt idx="3">
                  <c:v>3.27</c:v>
                </c:pt>
                <c:pt idx="4">
                  <c:v>2.94</c:v>
                </c:pt>
              </c:numCache>
            </c:numRef>
          </c:val>
          <c:extLst>
            <c:ext xmlns:c16="http://schemas.microsoft.com/office/drawing/2014/chart" uri="{C3380CC4-5D6E-409C-BE32-E72D297353CC}">
              <c16:uniqueId val="{00000000-F07F-4459-B710-E2C7D5E844C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16.309999999999999</c:v>
                </c:pt>
                <c:pt idx="1">
                  <c:v>20.3</c:v>
                </c:pt>
                <c:pt idx="2">
                  <c:v>19.420000000000002</c:v>
                </c:pt>
                <c:pt idx="3">
                  <c:v>19.21</c:v>
                </c:pt>
                <c:pt idx="4">
                  <c:v>18.79</c:v>
                </c:pt>
              </c:numCache>
            </c:numRef>
          </c:val>
          <c:extLst>
            <c:ext xmlns:c16="http://schemas.microsoft.com/office/drawing/2014/chart" uri="{C3380CC4-5D6E-409C-BE32-E72D297353CC}">
              <c16:uniqueId val="{00000001-F07F-4459-B710-E2C7D5E844C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2.2799999999999998</c:v>
                </c:pt>
                <c:pt idx="1">
                  <c:v>7.25</c:v>
                </c:pt>
                <c:pt idx="2">
                  <c:v>3.15</c:v>
                </c:pt>
                <c:pt idx="3">
                  <c:v>-0.14000000000000001</c:v>
                </c:pt>
                <c:pt idx="4">
                  <c:v>2.8</c:v>
                </c:pt>
              </c:numCache>
            </c:numRef>
          </c:val>
          <c:smooth val="0"/>
          <c:extLst>
            <c:ext xmlns:c16="http://schemas.microsoft.com/office/drawing/2014/chart" uri="{C3380CC4-5D6E-409C-BE32-E72D297353CC}">
              <c16:uniqueId val="{00000002-F07F-4459-B710-E2C7D5E844C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0.57999999999999996</c:v>
                </c:pt>
                <c:pt idx="2">
                  <c:v>#N/A</c:v>
                </c:pt>
                <c:pt idx="3">
                  <c:v>0.54</c:v>
                </c:pt>
                <c:pt idx="4">
                  <c:v>#N/A</c:v>
                </c:pt>
                <c:pt idx="5">
                  <c:v>0.47</c:v>
                </c:pt>
                <c:pt idx="6">
                  <c:v>#N/A</c:v>
                </c:pt>
                <c:pt idx="7">
                  <c:v>0</c:v>
                </c:pt>
                <c:pt idx="8">
                  <c:v>#N/A</c:v>
                </c:pt>
                <c:pt idx="9">
                  <c:v>0</c:v>
                </c:pt>
              </c:numCache>
            </c:numRef>
          </c:val>
          <c:extLst>
            <c:ext xmlns:c16="http://schemas.microsoft.com/office/drawing/2014/chart" uri="{C3380CC4-5D6E-409C-BE32-E72D297353CC}">
              <c16:uniqueId val="{00000000-1990-4181-B2C7-C5F177D2A94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990-4181-B2C7-C5F177D2A942}"/>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990-4181-B2C7-C5F177D2A942}"/>
            </c:ext>
          </c:extLst>
        </c:ser>
        <c:ser>
          <c:idx val="3"/>
          <c:order val="3"/>
          <c:tx>
            <c:strRef>
              <c:f>データシート!$A$30</c:f>
              <c:strCache>
                <c:ptCount val="1"/>
                <c:pt idx="0">
                  <c:v>国民健康保険特別会計（直診勘定）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3-1990-4181-B2C7-C5F177D2A942}"/>
            </c:ext>
          </c:extLst>
        </c:ser>
        <c:ser>
          <c:idx val="4"/>
          <c:order val="4"/>
          <c:tx>
            <c:strRef>
              <c:f>データシート!$A$31</c:f>
              <c:strCache>
                <c:ptCount val="1"/>
                <c:pt idx="0">
                  <c:v>後期高齢者医療保険特別会計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4-1990-4181-B2C7-C5F177D2A942}"/>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0.08</c:v>
                </c:pt>
                <c:pt idx="2">
                  <c:v>#N/A</c:v>
                </c:pt>
                <c:pt idx="3">
                  <c:v>0.06</c:v>
                </c:pt>
                <c:pt idx="4">
                  <c:v>#N/A</c:v>
                </c:pt>
                <c:pt idx="5">
                  <c:v>0.11</c:v>
                </c:pt>
                <c:pt idx="6">
                  <c:v>#N/A</c:v>
                </c:pt>
                <c:pt idx="7">
                  <c:v>0.08</c:v>
                </c:pt>
                <c:pt idx="8">
                  <c:v>#N/A</c:v>
                </c:pt>
                <c:pt idx="9">
                  <c:v>0.15</c:v>
                </c:pt>
              </c:numCache>
            </c:numRef>
          </c:val>
          <c:extLst>
            <c:ext xmlns:c16="http://schemas.microsoft.com/office/drawing/2014/chart" uri="{C3380CC4-5D6E-409C-BE32-E72D297353CC}">
              <c16:uniqueId val="{00000005-1990-4181-B2C7-C5F177D2A942}"/>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0.76</c:v>
                </c:pt>
                <c:pt idx="2">
                  <c:v>#N/A</c:v>
                </c:pt>
                <c:pt idx="3">
                  <c:v>0.99</c:v>
                </c:pt>
                <c:pt idx="4">
                  <c:v>#N/A</c:v>
                </c:pt>
                <c:pt idx="5">
                  <c:v>1.25</c:v>
                </c:pt>
                <c:pt idx="6">
                  <c:v>#N/A</c:v>
                </c:pt>
                <c:pt idx="7">
                  <c:v>1.06</c:v>
                </c:pt>
                <c:pt idx="8">
                  <c:v>#N/A</c:v>
                </c:pt>
                <c:pt idx="9">
                  <c:v>0.5</c:v>
                </c:pt>
              </c:numCache>
            </c:numRef>
          </c:val>
          <c:extLst>
            <c:ext xmlns:c16="http://schemas.microsoft.com/office/drawing/2014/chart" uri="{C3380CC4-5D6E-409C-BE32-E72D297353CC}">
              <c16:uniqueId val="{00000006-1990-4181-B2C7-C5F177D2A94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3.88</c:v>
                </c:pt>
                <c:pt idx="2">
                  <c:v>#N/A</c:v>
                </c:pt>
                <c:pt idx="3">
                  <c:v>3.58</c:v>
                </c:pt>
                <c:pt idx="4">
                  <c:v>#N/A</c:v>
                </c:pt>
                <c:pt idx="5">
                  <c:v>5.45</c:v>
                </c:pt>
                <c:pt idx="6">
                  <c:v>#N/A</c:v>
                </c:pt>
                <c:pt idx="7">
                  <c:v>3.27</c:v>
                </c:pt>
                <c:pt idx="8">
                  <c:v>#N/A</c:v>
                </c:pt>
                <c:pt idx="9">
                  <c:v>2.93</c:v>
                </c:pt>
              </c:numCache>
            </c:numRef>
          </c:val>
          <c:extLst>
            <c:ext xmlns:c16="http://schemas.microsoft.com/office/drawing/2014/chart" uri="{C3380CC4-5D6E-409C-BE32-E72D297353CC}">
              <c16:uniqueId val="{00000007-1990-4181-B2C7-C5F177D2A942}"/>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3.68</c:v>
                </c:pt>
                <c:pt idx="2">
                  <c:v>#N/A</c:v>
                </c:pt>
                <c:pt idx="3">
                  <c:v>4.18</c:v>
                </c:pt>
                <c:pt idx="4">
                  <c:v>#N/A</c:v>
                </c:pt>
                <c:pt idx="5">
                  <c:v>4.7699999999999996</c:v>
                </c:pt>
                <c:pt idx="6">
                  <c:v>#N/A</c:v>
                </c:pt>
                <c:pt idx="7">
                  <c:v>5.21</c:v>
                </c:pt>
                <c:pt idx="8">
                  <c:v>#N/A</c:v>
                </c:pt>
                <c:pt idx="9">
                  <c:v>5.59</c:v>
                </c:pt>
              </c:numCache>
            </c:numRef>
          </c:val>
          <c:extLst>
            <c:ext xmlns:c16="http://schemas.microsoft.com/office/drawing/2014/chart" uri="{C3380CC4-5D6E-409C-BE32-E72D297353CC}">
              <c16:uniqueId val="{00000008-1990-4181-B2C7-C5F177D2A942}"/>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15.39</c:v>
                </c:pt>
                <c:pt idx="2">
                  <c:v>#N/A</c:v>
                </c:pt>
                <c:pt idx="3">
                  <c:v>17.739999999999998</c:v>
                </c:pt>
                <c:pt idx="4">
                  <c:v>#N/A</c:v>
                </c:pt>
                <c:pt idx="5">
                  <c:v>23.05</c:v>
                </c:pt>
                <c:pt idx="6">
                  <c:v>#N/A</c:v>
                </c:pt>
                <c:pt idx="7">
                  <c:v>22.32</c:v>
                </c:pt>
                <c:pt idx="8">
                  <c:v>#N/A</c:v>
                </c:pt>
                <c:pt idx="9">
                  <c:v>15.75</c:v>
                </c:pt>
              </c:numCache>
            </c:numRef>
          </c:val>
          <c:extLst>
            <c:ext xmlns:c16="http://schemas.microsoft.com/office/drawing/2014/chart" uri="{C3380CC4-5D6E-409C-BE32-E72D297353CC}">
              <c16:uniqueId val="{00000009-1990-4181-B2C7-C5F177D2A94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6468</c:v>
                </c:pt>
                <c:pt idx="5">
                  <c:v>6237</c:v>
                </c:pt>
                <c:pt idx="8">
                  <c:v>6129</c:v>
                </c:pt>
                <c:pt idx="11">
                  <c:v>6271</c:v>
                </c:pt>
                <c:pt idx="14">
                  <c:v>6250</c:v>
                </c:pt>
              </c:numCache>
            </c:numRef>
          </c:val>
          <c:extLst>
            <c:ext xmlns:c16="http://schemas.microsoft.com/office/drawing/2014/chart" uri="{C3380CC4-5D6E-409C-BE32-E72D297353CC}">
              <c16:uniqueId val="{00000000-A669-4951-B807-72258B45991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669-4951-B807-72258B45991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32</c:v>
                </c:pt>
                <c:pt idx="3">
                  <c:v>27</c:v>
                </c:pt>
                <c:pt idx="6">
                  <c:v>17</c:v>
                </c:pt>
                <c:pt idx="9">
                  <c:v>17</c:v>
                </c:pt>
                <c:pt idx="12">
                  <c:v>17</c:v>
                </c:pt>
              </c:numCache>
            </c:numRef>
          </c:val>
          <c:extLst>
            <c:ext xmlns:c16="http://schemas.microsoft.com/office/drawing/2014/chart" uri="{C3380CC4-5D6E-409C-BE32-E72D297353CC}">
              <c16:uniqueId val="{00000002-A669-4951-B807-72258B45991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231</c:v>
                </c:pt>
                <c:pt idx="3">
                  <c:v>240</c:v>
                </c:pt>
                <c:pt idx="6">
                  <c:v>239</c:v>
                </c:pt>
                <c:pt idx="9">
                  <c:v>244</c:v>
                </c:pt>
                <c:pt idx="12">
                  <c:v>255</c:v>
                </c:pt>
              </c:numCache>
            </c:numRef>
          </c:val>
          <c:extLst>
            <c:ext xmlns:c16="http://schemas.microsoft.com/office/drawing/2014/chart" uri="{C3380CC4-5D6E-409C-BE32-E72D297353CC}">
              <c16:uniqueId val="{00000003-A669-4951-B807-72258B45991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2826</c:v>
                </c:pt>
                <c:pt idx="3">
                  <c:v>2841</c:v>
                </c:pt>
                <c:pt idx="6">
                  <c:v>2796</c:v>
                </c:pt>
                <c:pt idx="9">
                  <c:v>2828</c:v>
                </c:pt>
                <c:pt idx="12">
                  <c:v>2801</c:v>
                </c:pt>
              </c:numCache>
            </c:numRef>
          </c:val>
          <c:extLst>
            <c:ext xmlns:c16="http://schemas.microsoft.com/office/drawing/2014/chart" uri="{C3380CC4-5D6E-409C-BE32-E72D297353CC}">
              <c16:uniqueId val="{00000004-A669-4951-B807-72258B45991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669-4951-B807-72258B45991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669-4951-B807-72258B45991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3627</c:v>
                </c:pt>
                <c:pt idx="3">
                  <c:v>3437</c:v>
                </c:pt>
                <c:pt idx="6">
                  <c:v>3413</c:v>
                </c:pt>
                <c:pt idx="9">
                  <c:v>3413</c:v>
                </c:pt>
                <c:pt idx="12">
                  <c:v>3371</c:v>
                </c:pt>
              </c:numCache>
            </c:numRef>
          </c:val>
          <c:extLst>
            <c:ext xmlns:c16="http://schemas.microsoft.com/office/drawing/2014/chart" uri="{C3380CC4-5D6E-409C-BE32-E72D297353CC}">
              <c16:uniqueId val="{00000007-A669-4951-B807-72258B45991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248</c:v>
                </c:pt>
                <c:pt idx="2">
                  <c:v>#N/A</c:v>
                </c:pt>
                <c:pt idx="3">
                  <c:v>#N/A</c:v>
                </c:pt>
                <c:pt idx="4">
                  <c:v>308</c:v>
                </c:pt>
                <c:pt idx="5">
                  <c:v>#N/A</c:v>
                </c:pt>
                <c:pt idx="6">
                  <c:v>#N/A</c:v>
                </c:pt>
                <c:pt idx="7">
                  <c:v>336</c:v>
                </c:pt>
                <c:pt idx="8">
                  <c:v>#N/A</c:v>
                </c:pt>
                <c:pt idx="9">
                  <c:v>#N/A</c:v>
                </c:pt>
                <c:pt idx="10">
                  <c:v>231</c:v>
                </c:pt>
                <c:pt idx="11">
                  <c:v>#N/A</c:v>
                </c:pt>
                <c:pt idx="12">
                  <c:v>#N/A</c:v>
                </c:pt>
                <c:pt idx="13">
                  <c:v>194</c:v>
                </c:pt>
                <c:pt idx="14">
                  <c:v>#N/A</c:v>
                </c:pt>
              </c:numCache>
            </c:numRef>
          </c:val>
          <c:smooth val="0"/>
          <c:extLst>
            <c:ext xmlns:c16="http://schemas.microsoft.com/office/drawing/2014/chart" uri="{C3380CC4-5D6E-409C-BE32-E72D297353CC}">
              <c16:uniqueId val="{00000008-A669-4951-B807-72258B45991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70302</c:v>
                </c:pt>
                <c:pt idx="5">
                  <c:v>67551</c:v>
                </c:pt>
                <c:pt idx="8">
                  <c:v>63758</c:v>
                </c:pt>
                <c:pt idx="11">
                  <c:v>60364</c:v>
                </c:pt>
                <c:pt idx="14">
                  <c:v>58205</c:v>
                </c:pt>
              </c:numCache>
            </c:numRef>
          </c:val>
          <c:extLst>
            <c:ext xmlns:c16="http://schemas.microsoft.com/office/drawing/2014/chart" uri="{C3380CC4-5D6E-409C-BE32-E72D297353CC}">
              <c16:uniqueId val="{00000000-34D5-450A-81C9-7005A5691B7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6888</c:v>
                </c:pt>
                <c:pt idx="5">
                  <c:v>6572</c:v>
                </c:pt>
                <c:pt idx="8">
                  <c:v>5560</c:v>
                </c:pt>
                <c:pt idx="11">
                  <c:v>5306</c:v>
                </c:pt>
                <c:pt idx="14">
                  <c:v>5261</c:v>
                </c:pt>
              </c:numCache>
            </c:numRef>
          </c:val>
          <c:extLst>
            <c:ext xmlns:c16="http://schemas.microsoft.com/office/drawing/2014/chart" uri="{C3380CC4-5D6E-409C-BE32-E72D297353CC}">
              <c16:uniqueId val="{00000001-34D5-450A-81C9-7005A5691B7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34269</c:v>
                </c:pt>
                <c:pt idx="5">
                  <c:v>35276</c:v>
                </c:pt>
                <c:pt idx="8">
                  <c:v>35201</c:v>
                </c:pt>
                <c:pt idx="11">
                  <c:v>35781</c:v>
                </c:pt>
                <c:pt idx="14">
                  <c:v>33860</c:v>
                </c:pt>
              </c:numCache>
            </c:numRef>
          </c:val>
          <c:extLst>
            <c:ext xmlns:c16="http://schemas.microsoft.com/office/drawing/2014/chart" uri="{C3380CC4-5D6E-409C-BE32-E72D297353CC}">
              <c16:uniqueId val="{00000002-34D5-450A-81C9-7005A5691B7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4D5-450A-81C9-7005A5691B7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4D5-450A-81C9-7005A5691B7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c:v>
                </c:pt>
                <c:pt idx="3">
                  <c:v>1</c:v>
                </c:pt>
                <c:pt idx="6">
                  <c:v>1</c:v>
                </c:pt>
                <c:pt idx="9">
                  <c:v>1</c:v>
                </c:pt>
                <c:pt idx="12">
                  <c:v>0</c:v>
                </c:pt>
              </c:numCache>
            </c:numRef>
          </c:val>
          <c:extLst>
            <c:ext xmlns:c16="http://schemas.microsoft.com/office/drawing/2014/chart" uri="{C3380CC4-5D6E-409C-BE32-E72D297353CC}">
              <c16:uniqueId val="{00000005-34D5-450A-81C9-7005A5691B7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7288</c:v>
                </c:pt>
                <c:pt idx="3">
                  <c:v>7347</c:v>
                </c:pt>
                <c:pt idx="6">
                  <c:v>7350</c:v>
                </c:pt>
                <c:pt idx="9">
                  <c:v>7148</c:v>
                </c:pt>
                <c:pt idx="12">
                  <c:v>7582</c:v>
                </c:pt>
              </c:numCache>
            </c:numRef>
          </c:val>
          <c:extLst>
            <c:ext xmlns:c16="http://schemas.microsoft.com/office/drawing/2014/chart" uri="{C3380CC4-5D6E-409C-BE32-E72D297353CC}">
              <c16:uniqueId val="{00000006-34D5-450A-81C9-7005A5691B7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2687</c:v>
                </c:pt>
                <c:pt idx="3">
                  <c:v>2569</c:v>
                </c:pt>
                <c:pt idx="6">
                  <c:v>2452</c:v>
                </c:pt>
                <c:pt idx="9">
                  <c:v>2869</c:v>
                </c:pt>
                <c:pt idx="12">
                  <c:v>4322</c:v>
                </c:pt>
              </c:numCache>
            </c:numRef>
          </c:val>
          <c:extLst>
            <c:ext xmlns:c16="http://schemas.microsoft.com/office/drawing/2014/chart" uri="{C3380CC4-5D6E-409C-BE32-E72D297353CC}">
              <c16:uniqueId val="{00000007-34D5-450A-81C9-7005A5691B7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31281</c:v>
                </c:pt>
                <c:pt idx="3">
                  <c:v>29915</c:v>
                </c:pt>
                <c:pt idx="6">
                  <c:v>27962</c:v>
                </c:pt>
                <c:pt idx="9">
                  <c:v>26783</c:v>
                </c:pt>
                <c:pt idx="12">
                  <c:v>25012</c:v>
                </c:pt>
              </c:numCache>
            </c:numRef>
          </c:val>
          <c:extLst>
            <c:ext xmlns:c16="http://schemas.microsoft.com/office/drawing/2014/chart" uri="{C3380CC4-5D6E-409C-BE32-E72D297353CC}">
              <c16:uniqueId val="{00000008-34D5-450A-81C9-7005A5691B7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238</c:v>
                </c:pt>
                <c:pt idx="3">
                  <c:v>211</c:v>
                </c:pt>
                <c:pt idx="6">
                  <c:v>189</c:v>
                </c:pt>
                <c:pt idx="9">
                  <c:v>46</c:v>
                </c:pt>
                <c:pt idx="12">
                  <c:v>29</c:v>
                </c:pt>
              </c:numCache>
            </c:numRef>
          </c:val>
          <c:extLst>
            <c:ext xmlns:c16="http://schemas.microsoft.com/office/drawing/2014/chart" uri="{C3380CC4-5D6E-409C-BE32-E72D297353CC}">
              <c16:uniqueId val="{00000009-34D5-450A-81C9-7005A5691B7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46687</c:v>
                </c:pt>
                <c:pt idx="3">
                  <c:v>44817</c:v>
                </c:pt>
                <c:pt idx="6">
                  <c:v>41912</c:v>
                </c:pt>
                <c:pt idx="9">
                  <c:v>40197</c:v>
                </c:pt>
                <c:pt idx="12">
                  <c:v>39233</c:v>
                </c:pt>
              </c:numCache>
            </c:numRef>
          </c:val>
          <c:extLst>
            <c:ext xmlns:c16="http://schemas.microsoft.com/office/drawing/2014/chart" uri="{C3380CC4-5D6E-409C-BE32-E72D297353CC}">
              <c16:uniqueId val="{0000000A-34D5-450A-81C9-7005A5691B7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4D5-450A-81C9-7005A5691B7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6598</c:v>
                </c:pt>
                <c:pt idx="1">
                  <c:v>6621</c:v>
                </c:pt>
                <c:pt idx="2">
                  <c:v>6650</c:v>
                </c:pt>
              </c:numCache>
            </c:numRef>
          </c:val>
          <c:extLst>
            <c:ext xmlns:c16="http://schemas.microsoft.com/office/drawing/2014/chart" uri="{C3380CC4-5D6E-409C-BE32-E72D297353CC}">
              <c16:uniqueId val="{00000000-5933-4A97-8E6D-3F6F96E3C72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5463</c:v>
                </c:pt>
                <c:pt idx="1">
                  <c:v>5209</c:v>
                </c:pt>
                <c:pt idx="2">
                  <c:v>4183</c:v>
                </c:pt>
              </c:numCache>
            </c:numRef>
          </c:val>
          <c:extLst>
            <c:ext xmlns:c16="http://schemas.microsoft.com/office/drawing/2014/chart" uri="{C3380CC4-5D6E-409C-BE32-E72D297353CC}">
              <c16:uniqueId val="{00000001-5933-4A97-8E6D-3F6F96E3C72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24883</c:v>
                </c:pt>
                <c:pt idx="1">
                  <c:v>25641</c:v>
                </c:pt>
                <c:pt idx="2">
                  <c:v>25172</c:v>
                </c:pt>
              </c:numCache>
            </c:numRef>
          </c:val>
          <c:extLst>
            <c:ext xmlns:c16="http://schemas.microsoft.com/office/drawing/2014/chart" uri="{C3380CC4-5D6E-409C-BE32-E72D297353CC}">
              <c16:uniqueId val="{00000002-5933-4A97-8E6D-3F6F96E3C72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元利償還金等は一般会計の元利償還金が減少したことなどにより、</a:t>
          </a:r>
          <a:r>
            <a:rPr kumimoji="1" lang="en-US" altLang="ja-JP" sz="1400">
              <a:latin typeface="ＭＳ ゴシック" pitchFamily="49" charset="-128"/>
              <a:ea typeface="ＭＳ ゴシック" pitchFamily="49" charset="-128"/>
            </a:rPr>
            <a:t>42</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また、算入公債費は、償還金に充てられる特定財源及び償還金に係る基準財政需要額算入額が減少し、</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計画的な繰上償還を実施することで公債費の抑制に努めているが、平成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年度以降の大型建設事業の財源として充当した地方債の据置期間が終了することに伴い、元利償還金の増加が見込まれる。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将来負担額は、一般会計等の市債残高や元金償還に充てるための一般会計等からの繰入見込額が減少したことなどにより、</a:t>
          </a:r>
          <a:r>
            <a:rPr kumimoji="1" lang="en-US" altLang="ja-JP" sz="1400">
              <a:latin typeface="ＭＳ ゴシック" pitchFamily="49" charset="-128"/>
              <a:ea typeface="ＭＳ ゴシック" pitchFamily="49" charset="-128"/>
            </a:rPr>
            <a:t>866</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また、充当可能財源等は、基金残高が大きく減少したこと、基準財政需要額算入見込額が減少したことにより、</a:t>
          </a:r>
          <a:r>
            <a:rPr kumimoji="1" lang="en-US" altLang="ja-JP" sz="1400">
              <a:latin typeface="ＭＳ ゴシック" pitchFamily="49" charset="-128"/>
              <a:ea typeface="ＭＳ ゴシック" pitchFamily="49" charset="-128"/>
            </a:rPr>
            <a:t>4,125</a:t>
          </a:r>
          <a:r>
            <a:rPr kumimoji="1" lang="ja-JP" altLang="en-US" sz="1400">
              <a:latin typeface="ＭＳ ゴシック" pitchFamily="49" charset="-128"/>
              <a:ea typeface="ＭＳ ゴシック" pitchFamily="49" charset="-128"/>
            </a:rPr>
            <a:t>百万円減少した。  </a:t>
          </a:r>
        </a:p>
        <a:p>
          <a:r>
            <a:rPr kumimoji="1" lang="ja-JP" altLang="en-US" sz="1400">
              <a:latin typeface="ＭＳ ゴシック" pitchFamily="49" charset="-128"/>
              <a:ea typeface="ＭＳ ゴシック" pitchFamily="49" charset="-128"/>
            </a:rPr>
            <a:t> これにより、比率の分子である、将来負担額から充当可能財源を差し引いた将来負担すべき実質的な負債の額は</a:t>
          </a:r>
          <a:r>
            <a:rPr kumimoji="1" lang="en-US" altLang="ja-JP" sz="1400">
              <a:latin typeface="ＭＳ ゴシック" pitchFamily="49" charset="-128"/>
              <a:ea typeface="ＭＳ ゴシック" pitchFamily="49" charset="-128"/>
            </a:rPr>
            <a:t>3,259</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将来負担額は、繰上償還による公債費負担の軽減や計画的な起債の借入により減少傾向にあるものの、充当可能財源等である基金残高が大きく減少しており、引き続き、基金残高の減少が想定されることから、今後も将来負担率の増加が見込ま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滋賀県長浜市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・ふるさと寄附等を財源とした特定目的基金への積立（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百万円）を行った一方で、減債基金の取り崩し（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百万円）、特定目的基金の取り崩し（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百万円）を行ったことにより、基金残高は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・大規模な災害や不測の事態の財政需要に備えるため、財政調整基金を確保する。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・地方債の繰上償還等の地方債償還の財源として減債基金を積極的に活用する。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・事業の目的に応じて、計画的に特定目的基金を活用する。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・経費削減や不用な財産の売却等の行革努力により生み出した財源は、将来需要が予測される基金に適切な金額を積み立てる。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・公共施設等総合管理基金：本市及び一部事務組合の公共施設等の整備、改修、維持保全、除却等、公共用地等の取得に係る事業（負担金）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・協働でつくる長浜まちづくり基金：市民と協働でつくる輝きと風格のあるまちづくりを推進する事業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・地域福祉基金：市民の福祉の向上、子育て支援、健康づくり及び医療の充実に資する事業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・教育施設等整備基金：教育施設の整備、改修等に係る事業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・職員退職手当基金：市職員の退職手当に必要な財源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・公共施設等総合管理基金：新一般廃棄物処理施設の整備に伴う湖北広域行政事務センター負担金や市民庭球場改修工事などで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百万円を取り崩した一方で、後年の公共施設等の維持管理や老朽化に伴う更新等に備え、運用利子等を財源として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・協働でつくる長浜まちづくり基金：過疎地域の地域振興などで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百万円を取り崩した一方で、ふるさと寄附金等を財源として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・地域福祉基金：病院事業会計への出資金や小児救急・産科医確保支援などで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百万円を取り崩した一方で、ふるさと寄附金等を財源として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・公共施設等総合管理基金：老朽化の進む公共施設の改修や、道路等のインフラ施設の維持補修、一部事務組合において予定される大型建設事業の財源としての取り崩しを予定している。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・地域福祉基金：地域医療の維持や地域共生社会の推進、各種子育て施策等を実施するための取り崩しを予定している。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月に策定した学校施設長寿命化計画に基づく教育施設の長寿命化のための取り崩しを予定している。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・運用利子を財源として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百万円の積立を行った一方で、取崩しは行わなかったことから、基金残高は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・大規模な災害や不測の事態の財政出動への備えや、補正予算等における財源調整のための活用を予定している。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・運用利子を財源として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百万円の取り崩しを行ったことから、基金残高は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の健全性を維持するため、財政計画に基づき繰上償還を実施し、その財源として積極的に活用する。また、人口減少等に伴い市税や普通交付税の減少が見込まれる中、公債費の償還に支障が生じないよう、その財源としての取り崩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112,294
108,236
681.02
64,332,901
62,606,324
1,040,915
35,380,013
39,233,098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基準財政収入額が増加した一方で、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こども・子育て政策に係る一般行政経費の増額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などにより、それ以上に基準財政需要額が増加したことから、令和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年度単体としての財政力は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年平均では前年度と同率となり、引き続き、類似団体及び県平均を大きく下回った。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地方交付税に依存した財政運営からの脱却を図るため、令和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月に改定した財政計画等に基づき、公共施設等の総量縮減・長寿命化、投資的経費の適正化・平準化、地方債の繰上償還などに取り組み、持続可能な行政経営が行える財政構造の確立に努める。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44</xdr:row>
      <xdr:rowOff>147865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78922</xdr:rowOff>
    </xdr:from>
    <xdr:to>
      <xdr:col>23</xdr:col>
      <xdr:colOff>133350</xdr:colOff>
      <xdr:row>44</xdr:row>
      <xdr:rowOff>78922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6227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78922</xdr:rowOff>
    </xdr:from>
    <xdr:to>
      <xdr:col>19</xdr:col>
      <xdr:colOff>133350</xdr:colOff>
      <xdr:row>44</xdr:row>
      <xdr:rowOff>78922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6227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78922</xdr:rowOff>
    </xdr:from>
    <xdr:to>
      <xdr:col>15</xdr:col>
      <xdr:colOff>82550</xdr:colOff>
      <xdr:row>44</xdr:row>
      <xdr:rowOff>78922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6227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78922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6054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28122</xdr:rowOff>
    </xdr:from>
    <xdr:to>
      <xdr:col>23</xdr:col>
      <xdr:colOff>184150</xdr:colOff>
      <xdr:row>44</xdr:row>
      <xdr:rowOff>129722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95449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67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28122</xdr:rowOff>
    </xdr:from>
    <xdr:to>
      <xdr:col>19</xdr:col>
      <xdr:colOff>184150</xdr:colOff>
      <xdr:row>44</xdr:row>
      <xdr:rowOff>129722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114499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58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28122</xdr:rowOff>
    </xdr:from>
    <xdr:to>
      <xdr:col>15</xdr:col>
      <xdr:colOff>133350</xdr:colOff>
      <xdr:row>44</xdr:row>
      <xdr:rowOff>129722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114499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28122</xdr:rowOff>
    </xdr:from>
    <xdr:to>
      <xdr:col>11</xdr:col>
      <xdr:colOff>82550</xdr:colOff>
      <xdr:row>44</xdr:row>
      <xdr:rowOff>129722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114499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臨時的な追加交付により地方交付税が増加し、分母となる経常一般財源額が</a:t>
          </a:r>
          <a:r>
            <a:rPr kumimoji="1" lang="en-US" altLang="ja-JP" sz="1300">
              <a:latin typeface="ＭＳ Ｐゴシック" panose="020B0600070205080204" pitchFamily="50" charset="-128"/>
              <a:ea typeface="ＭＳ Ｐゴシック" panose="020B0600070205080204" pitchFamily="50" charset="-128"/>
            </a:rPr>
            <a:t>1,266</a:t>
          </a:r>
          <a:r>
            <a:rPr kumimoji="1" lang="ja-JP" altLang="en-US" sz="1300">
              <a:latin typeface="ＭＳ Ｐゴシック" panose="020B0600070205080204" pitchFamily="50" charset="-128"/>
              <a:ea typeface="ＭＳ Ｐゴシック" panose="020B0600070205080204" pitchFamily="50" charset="-128"/>
            </a:rPr>
            <a:t>百万円増加したものの、給料改定や会計年度任用職員への勤勉手当の支給開始による人件費の増加などにより、分子となる経常経費充当一般財源額が</a:t>
          </a:r>
          <a:r>
            <a:rPr kumimoji="1" lang="en-US" altLang="ja-JP" sz="1300">
              <a:latin typeface="ＭＳ Ｐゴシック" panose="020B0600070205080204" pitchFamily="50" charset="-128"/>
              <a:ea typeface="ＭＳ Ｐゴシック" panose="020B0600070205080204" pitchFamily="50" charset="-128"/>
            </a:rPr>
            <a:t>1,566</a:t>
          </a:r>
          <a:r>
            <a:rPr kumimoji="1" lang="ja-JP" altLang="en-US" sz="1300">
              <a:latin typeface="ＭＳ Ｐゴシック" panose="020B0600070205080204" pitchFamily="50" charset="-128"/>
              <a:ea typeface="ＭＳ Ｐゴシック" panose="020B0600070205080204" pitchFamily="50" charset="-128"/>
            </a:rPr>
            <a:t>百万円増加したことから、経常収支比率は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ポイント悪化し、類似団体平均及び県平均を上回った。</a:t>
          </a:r>
        </a:p>
        <a:p>
          <a:r>
            <a:rPr kumimoji="1" lang="ja-JP" altLang="en-US" sz="1300">
              <a:latin typeface="ＭＳ Ｐゴシック" panose="020B0600070205080204" pitchFamily="50" charset="-128"/>
              <a:ea typeface="ＭＳ Ｐゴシック" panose="020B0600070205080204" pitchFamily="50" charset="-128"/>
            </a:rPr>
            <a:t>　今後も、人口減少等による市税や地方交付税の減少や公共施設等の維持補修費の増加が見込まれることから、引き続き、持続可能な行財政運営に努める。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69088</xdr:rowOff>
    </xdr:from>
    <xdr:to>
      <xdr:col>23</xdr:col>
      <xdr:colOff>133350</xdr:colOff>
      <xdr:row>67</xdr:row>
      <xdr:rowOff>12446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13188"/>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155465</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69088</xdr:rowOff>
    </xdr:from>
    <xdr:to>
      <xdr:col>24</xdr:col>
      <xdr:colOff>12700</xdr:colOff>
      <xdr:row>58</xdr:row>
      <xdr:rowOff>69088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97536</xdr:rowOff>
    </xdr:from>
    <xdr:to>
      <xdr:col>23</xdr:col>
      <xdr:colOff>133350</xdr:colOff>
      <xdr:row>63</xdr:row>
      <xdr:rowOff>32258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727436"/>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130827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8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114300</xdr:rowOff>
    </xdr:from>
    <xdr:to>
      <xdr:col>23</xdr:col>
      <xdr:colOff>184150</xdr:colOff>
      <xdr:row>63</xdr:row>
      <xdr:rowOff>44450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1016</xdr:rowOff>
    </xdr:from>
    <xdr:to>
      <xdr:col>19</xdr:col>
      <xdr:colOff>133350</xdr:colOff>
      <xdr:row>62</xdr:row>
      <xdr:rowOff>97536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3091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17780</xdr:rowOff>
    </xdr:from>
    <xdr:to>
      <xdr:col>19</xdr:col>
      <xdr:colOff>184150</xdr:colOff>
      <xdr:row>62</xdr:row>
      <xdr:rowOff>119380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129557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1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170180</xdr:rowOff>
    </xdr:from>
    <xdr:to>
      <xdr:col>15</xdr:col>
      <xdr:colOff>82550</xdr:colOff>
      <xdr:row>62</xdr:row>
      <xdr:rowOff>1016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457180"/>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63754</xdr:rowOff>
    </xdr:from>
    <xdr:to>
      <xdr:col>15</xdr:col>
      <xdr:colOff>133350</xdr:colOff>
      <xdr:row>61</xdr:row>
      <xdr:rowOff>165354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4081</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9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170180</xdr:rowOff>
    </xdr:from>
    <xdr:to>
      <xdr:col>11</xdr:col>
      <xdr:colOff>31750</xdr:colOff>
      <xdr:row>62</xdr:row>
      <xdr:rowOff>39624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57180"/>
          <a:ext cx="889000" cy="2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30226</xdr:rowOff>
    </xdr:from>
    <xdr:to>
      <xdr:col>11</xdr:col>
      <xdr:colOff>82550</xdr:colOff>
      <xdr:row>59</xdr:row>
      <xdr:rowOff>131826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4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142003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94505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152908</xdr:rowOff>
    </xdr:from>
    <xdr:to>
      <xdr:col>23</xdr:col>
      <xdr:colOff>184150</xdr:colOff>
      <xdr:row>63</xdr:row>
      <xdr:rowOff>83058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8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124985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5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46736</xdr:rowOff>
    </xdr:from>
    <xdr:to>
      <xdr:col>19</xdr:col>
      <xdr:colOff>184150</xdr:colOff>
      <xdr:row>62</xdr:row>
      <xdr:rowOff>148336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133113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6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121666</xdr:rowOff>
    </xdr:from>
    <xdr:to>
      <xdr:col>15</xdr:col>
      <xdr:colOff>133350</xdr:colOff>
      <xdr:row>62</xdr:row>
      <xdr:rowOff>51816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58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36593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119380</xdr:rowOff>
    </xdr:from>
    <xdr:to>
      <xdr:col>11</xdr:col>
      <xdr:colOff>82550</xdr:colOff>
      <xdr:row>61</xdr:row>
      <xdr:rowOff>49530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34307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160274</xdr:rowOff>
    </xdr:from>
    <xdr:to>
      <xdr:col>7</xdr:col>
      <xdr:colOff>31750</xdr:colOff>
      <xdr:row>62</xdr:row>
      <xdr:rowOff>90424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100601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[174,710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給与改定等による人件費の増加や、自治体情報システム標準化移行経費の増、小中学校長寿命化改修工事に伴う仮校舎リース料の増などによる物件費の増加により、人口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11,777</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前年度に引き続き、類似団体平均、全国平均及び県平均を上回っており、今後も定員管理方針に基づく適正な定員管理や、民間活力の導入、行政デジタル化の推進、公共施設等の適正配置による管理経費の抑制などによってコスト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38066</xdr:rowOff>
    </xdr:from>
    <xdr:to>
      <xdr:col>23</xdr:col>
      <xdr:colOff>133350</xdr:colOff>
      <xdr:row>89</xdr:row>
      <xdr:rowOff>17608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25516"/>
          <a:ext cx="0" cy="1351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161135</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4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17608</xdr:rowOff>
    </xdr:from>
    <xdr:to>
      <xdr:col>24</xdr:col>
      <xdr:colOff>12700</xdr:colOff>
      <xdr:row>89</xdr:row>
      <xdr:rowOff>17608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7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124443</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6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38066</xdr:rowOff>
    </xdr:from>
    <xdr:to>
      <xdr:col>24</xdr:col>
      <xdr:colOff>12700</xdr:colOff>
      <xdr:row>81</xdr:row>
      <xdr:rowOff>38066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25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83209</xdr:rowOff>
    </xdr:from>
    <xdr:to>
      <xdr:col>23</xdr:col>
      <xdr:colOff>133350</xdr:colOff>
      <xdr:row>87</xdr:row>
      <xdr:rowOff>114745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827909"/>
          <a:ext cx="838200" cy="20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117288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4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100761</xdr:rowOff>
    </xdr:from>
    <xdr:to>
      <xdr:col>23</xdr:col>
      <xdr:colOff>184150</xdr:colOff>
      <xdr:row>85</xdr:row>
      <xdr:rowOff>30911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50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74178</xdr:rowOff>
    </xdr:from>
    <xdr:to>
      <xdr:col>19</xdr:col>
      <xdr:colOff>133350</xdr:colOff>
      <xdr:row>86</xdr:row>
      <xdr:rowOff>83209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818878"/>
          <a:ext cx="889000" cy="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96856</xdr:rowOff>
    </xdr:from>
    <xdr:to>
      <xdr:col>19</xdr:col>
      <xdr:colOff>184150</xdr:colOff>
      <xdr:row>84</xdr:row>
      <xdr:rowOff>27006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2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37183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96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14353</xdr:rowOff>
    </xdr:from>
    <xdr:to>
      <xdr:col>15</xdr:col>
      <xdr:colOff>82550</xdr:colOff>
      <xdr:row>86</xdr:row>
      <xdr:rowOff>74178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759053"/>
          <a:ext cx="889000" cy="59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81722</xdr:rowOff>
    </xdr:from>
    <xdr:to>
      <xdr:col>15</xdr:col>
      <xdr:colOff>133350</xdr:colOff>
      <xdr:row>84</xdr:row>
      <xdr:rowOff>11872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22049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36238</xdr:rowOff>
    </xdr:from>
    <xdr:to>
      <xdr:col>11</xdr:col>
      <xdr:colOff>31750</xdr:colOff>
      <xdr:row>86</xdr:row>
      <xdr:rowOff>14353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438038"/>
          <a:ext cx="889000" cy="32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16140</xdr:rowOff>
    </xdr:from>
    <xdr:to>
      <xdr:col>11</xdr:col>
      <xdr:colOff>82550</xdr:colOff>
      <xdr:row>83</xdr:row>
      <xdr:rowOff>117740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127917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50774</xdr:rowOff>
    </xdr:from>
    <xdr:to>
      <xdr:col>7</xdr:col>
      <xdr:colOff>31750</xdr:colOff>
      <xdr:row>82</xdr:row>
      <xdr:rowOff>152374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162551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78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63945</xdr:rowOff>
    </xdr:from>
    <xdr:to>
      <xdr:col>23</xdr:col>
      <xdr:colOff>184150</xdr:colOff>
      <xdr:row>87</xdr:row>
      <xdr:rowOff>165545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98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36022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952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32409</xdr:rowOff>
    </xdr:from>
    <xdr:to>
      <xdr:col>19</xdr:col>
      <xdr:colOff>184150</xdr:colOff>
      <xdr:row>86</xdr:row>
      <xdr:rowOff>134009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77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118786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8634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23378</xdr:rowOff>
    </xdr:from>
    <xdr:to>
      <xdr:col>15</xdr:col>
      <xdr:colOff>133350</xdr:colOff>
      <xdr:row>86</xdr:row>
      <xdr:rowOff>124978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76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109755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854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135003</xdr:rowOff>
    </xdr:from>
    <xdr:to>
      <xdr:col>11</xdr:col>
      <xdr:colOff>82550</xdr:colOff>
      <xdr:row>86</xdr:row>
      <xdr:rowOff>65153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70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49930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794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156888</xdr:rowOff>
    </xdr:from>
    <xdr:to>
      <xdr:col>7</xdr:col>
      <xdr:colOff>31750</xdr:colOff>
      <xdr:row>84</xdr:row>
      <xdr:rowOff>87038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8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71815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73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未満で推移しており、類似団体の平均を下回っている。これは、経験年数が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年未満の職員層について、ラスパイレス指数が低いことが影響している。</a:t>
          </a:r>
        </a:p>
        <a:p>
          <a:r>
            <a:rPr kumimoji="1" lang="ja-JP" altLang="en-US" sz="1300">
              <a:latin typeface="ＭＳ Ｐゴシック" panose="020B0600070205080204" pitchFamily="50" charset="-128"/>
              <a:ea typeface="ＭＳ Ｐゴシック" panose="020B0600070205080204" pitchFamily="50" charset="-128"/>
            </a:rPr>
            <a:t>　今後についても、引き続き、給与水準の適正化に努める。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89</xdr:row>
      <xdr:rowOff>49741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41425"/>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21818</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0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49741</xdr:rowOff>
    </xdr:from>
    <xdr:to>
      <xdr:col>81</xdr:col>
      <xdr:colOff>133350</xdr:colOff>
      <xdr:row>89</xdr:row>
      <xdr:rowOff>49741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08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62441</xdr:rowOff>
    </xdr:from>
    <xdr:to>
      <xdr:col>81</xdr:col>
      <xdr:colOff>44450</xdr:colOff>
      <xdr:row>84</xdr:row>
      <xdr:rowOff>82550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464241"/>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2768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7474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30691</xdr:rowOff>
    </xdr:from>
    <xdr:to>
      <xdr:col>81</xdr:col>
      <xdr:colOff>95250</xdr:colOff>
      <xdr:row>86</xdr:row>
      <xdr:rowOff>132291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7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62441</xdr:rowOff>
    </xdr:from>
    <xdr:to>
      <xdr:col>77</xdr:col>
      <xdr:colOff>44450</xdr:colOff>
      <xdr:row>84</xdr:row>
      <xdr:rowOff>82550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46424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84</xdr:row>
      <xdr:rowOff>102659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48435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91016</xdr:rowOff>
    </xdr:from>
    <xdr:to>
      <xdr:col>73</xdr:col>
      <xdr:colOff>44450</xdr:colOff>
      <xdr:row>87</xdr:row>
      <xdr:rowOff>21166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84</xdr:row>
      <xdr:rowOff>102659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5044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26052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151341</xdr:rowOff>
    </xdr:from>
    <xdr:to>
      <xdr:col>64</xdr:col>
      <xdr:colOff>152400</xdr:colOff>
      <xdr:row>87</xdr:row>
      <xdr:rowOff>81491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66268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11641</xdr:rowOff>
    </xdr:from>
    <xdr:to>
      <xdr:col>77</xdr:col>
      <xdr:colOff>95250</xdr:colOff>
      <xdr:row>84</xdr:row>
      <xdr:rowOff>113241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1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123418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1823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51859</xdr:rowOff>
    </xdr:from>
    <xdr:to>
      <xdr:col>64</xdr:col>
      <xdr:colOff>152400</xdr:colOff>
      <xdr:row>84</xdr:row>
      <xdr:rowOff>153459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163636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及び全国平均を上回っているが、人口や面積（総面積、可住面積）が本市と近く、かつ、平成に大規模な市町村合併があった市と比較すると概ね同等規模となっている。（長浜市定員管理基本方針）</a:t>
          </a:r>
        </a:p>
        <a:p>
          <a:r>
            <a:rPr kumimoji="1" lang="ja-JP" altLang="en-US" sz="1300">
              <a:latin typeface="ＭＳ Ｐゴシック" panose="020B0600070205080204" pitchFamily="50" charset="-128"/>
              <a:ea typeface="ＭＳ Ｐゴシック" panose="020B0600070205080204" pitchFamily="50" charset="-128"/>
            </a:rPr>
            <a:t>　引き続き、「長浜市定員管理基本方針」（令和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月策定）に基づき、人件費に係る財政負担が過大とならないよう留意しつつ、必要な職員数を確保する。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51163</xdr:rowOff>
    </xdr:from>
    <xdr:to>
      <xdr:col>81</xdr:col>
      <xdr:colOff>44450</xdr:colOff>
      <xdr:row>67</xdr:row>
      <xdr:rowOff>7620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999526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151147</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7620</xdr:rowOff>
    </xdr:from>
    <xdr:to>
      <xdr:col>81</xdr:col>
      <xdr:colOff>133350</xdr:colOff>
      <xdr:row>67</xdr:row>
      <xdr:rowOff>7620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137540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73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51163</xdr:rowOff>
    </xdr:from>
    <xdr:to>
      <xdr:col>81</xdr:col>
      <xdr:colOff>133350</xdr:colOff>
      <xdr:row>58</xdr:row>
      <xdr:rowOff>51163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9995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47172</xdr:rowOff>
    </xdr:from>
    <xdr:to>
      <xdr:col>81</xdr:col>
      <xdr:colOff>44450</xdr:colOff>
      <xdr:row>65</xdr:row>
      <xdr:rowOff>81643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119142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160944</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447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160020</xdr:rowOff>
    </xdr:from>
    <xdr:to>
      <xdr:col>77</xdr:col>
      <xdr:colOff>44450</xdr:colOff>
      <xdr:row>65</xdr:row>
      <xdr:rowOff>47172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1132820"/>
          <a:ext cx="889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82369</xdr:rowOff>
    </xdr:from>
    <xdr:to>
      <xdr:col>77</xdr:col>
      <xdr:colOff>95250</xdr:colOff>
      <xdr:row>62</xdr:row>
      <xdr:rowOff>12519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4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22696</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09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160020</xdr:rowOff>
    </xdr:from>
    <xdr:to>
      <xdr:col>72</xdr:col>
      <xdr:colOff>203200</xdr:colOff>
      <xdr:row>65</xdr:row>
      <xdr:rowOff>12700</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11328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51344</xdr:rowOff>
    </xdr:from>
    <xdr:to>
      <xdr:col>73</xdr:col>
      <xdr:colOff>44450</xdr:colOff>
      <xdr:row>61</xdr:row>
      <xdr:rowOff>152944</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163121</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27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160020</xdr:rowOff>
    </xdr:from>
    <xdr:to>
      <xdr:col>68</xdr:col>
      <xdr:colOff>152400</xdr:colOff>
      <xdr:row>65</xdr:row>
      <xdr:rowOff>12700</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11328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41003</xdr:rowOff>
    </xdr:from>
    <xdr:to>
      <xdr:col>68</xdr:col>
      <xdr:colOff>203200</xdr:colOff>
      <xdr:row>61</xdr:row>
      <xdr:rowOff>142603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152780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2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129722</xdr:rowOff>
    </xdr:from>
    <xdr:to>
      <xdr:col>64</xdr:col>
      <xdr:colOff>152400</xdr:colOff>
      <xdr:row>61</xdr:row>
      <xdr:rowOff>59872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70049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30843</xdr:rowOff>
    </xdr:from>
    <xdr:to>
      <xdr:col>81</xdr:col>
      <xdr:colOff>95250</xdr:colOff>
      <xdr:row>65</xdr:row>
      <xdr:rowOff>132443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117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2920</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114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167822</xdr:rowOff>
    </xdr:from>
    <xdr:to>
      <xdr:col>77</xdr:col>
      <xdr:colOff>95250</xdr:colOff>
      <xdr:row>65</xdr:row>
      <xdr:rowOff>97972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114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82749</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1226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109220</xdr:rowOff>
    </xdr:from>
    <xdr:to>
      <xdr:col>73</xdr:col>
      <xdr:colOff>44450</xdr:colOff>
      <xdr:row>65</xdr:row>
      <xdr:rowOff>39370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24147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133350</xdr:rowOff>
    </xdr:from>
    <xdr:to>
      <xdr:col>68</xdr:col>
      <xdr:colOff>203200</xdr:colOff>
      <xdr:row>65</xdr:row>
      <xdr:rowOff>63500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48277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109220</xdr:rowOff>
    </xdr:from>
    <xdr:to>
      <xdr:col>64</xdr:col>
      <xdr:colOff>152400</xdr:colOff>
      <xdr:row>65</xdr:row>
      <xdr:rowOff>39370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24147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比率の分母が普通交付税や標準税収入額の増により、</a:t>
          </a:r>
          <a:r>
            <a:rPr kumimoji="1" lang="en-US" altLang="ja-JP" sz="1300">
              <a:latin typeface="ＭＳ Ｐゴシック" panose="020B0600070205080204" pitchFamily="50" charset="-128"/>
              <a:ea typeface="ＭＳ Ｐゴシック" panose="020B0600070205080204" pitchFamily="50" charset="-128"/>
            </a:rPr>
            <a:t>950</a:t>
          </a:r>
          <a:r>
            <a:rPr kumimoji="1" lang="ja-JP" altLang="en-US" sz="1300">
              <a:latin typeface="ＭＳ Ｐゴシック" panose="020B0600070205080204" pitchFamily="50" charset="-128"/>
              <a:ea typeface="ＭＳ Ｐゴシック" panose="020B0600070205080204" pitchFamily="50" charset="-128"/>
            </a:rPr>
            <a:t>百万円増加したことなどにより、令和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年度単体としての実質公債費比率は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か年平均では前年度の</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ポイント改善し、引き続き、類似団体平均、全国平均及び県平均を下回った。</a:t>
          </a:r>
        </a:p>
        <a:p>
          <a:r>
            <a:rPr kumimoji="1" lang="ja-JP" altLang="en-US" sz="1300">
              <a:latin typeface="ＭＳ Ｐゴシック" panose="020B0600070205080204" pitchFamily="50" charset="-128"/>
              <a:ea typeface="ＭＳ Ｐゴシック" panose="020B0600070205080204" pitchFamily="50" charset="-128"/>
            </a:rPr>
            <a:t>　今後も、投資的経費の規模の適正化や平準化を図るとともに、毎年度計画的に繰上償還を行うことにより、公債費負担の軽減に努める。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166511</xdr:rowOff>
    </xdr:from>
    <xdr:to>
      <xdr:col>81</xdr:col>
      <xdr:colOff>44450</xdr:colOff>
      <xdr:row>44</xdr:row>
      <xdr:rowOff>111478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6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83555</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62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111478</xdr:rowOff>
    </xdr:from>
    <xdr:to>
      <xdr:col>81</xdr:col>
      <xdr:colOff>133350</xdr:colOff>
      <xdr:row>44</xdr:row>
      <xdr:rowOff>111478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65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81438</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166511</xdr:rowOff>
    </xdr:from>
    <xdr:to>
      <xdr:col>81</xdr:col>
      <xdr:colOff>133350</xdr:colOff>
      <xdr:row>35</xdr:row>
      <xdr:rowOff>166511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115711</xdr:rowOff>
    </xdr:from>
    <xdr:to>
      <xdr:col>81</xdr:col>
      <xdr:colOff>44450</xdr:colOff>
      <xdr:row>36</xdr:row>
      <xdr:rowOff>142522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6179800" y="6287911"/>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125888</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8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153811</xdr:rowOff>
    </xdr:from>
    <xdr:to>
      <xdr:col>81</xdr:col>
      <xdr:colOff>95250</xdr:colOff>
      <xdr:row>40</xdr:row>
      <xdr:rowOff>83961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142522</xdr:rowOff>
    </xdr:from>
    <xdr:to>
      <xdr:col>77</xdr:col>
      <xdr:colOff>44450</xdr:colOff>
      <xdr:row>36</xdr:row>
      <xdr:rowOff>142522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3147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140405</xdr:rowOff>
    </xdr:from>
    <xdr:to>
      <xdr:col>77</xdr:col>
      <xdr:colOff>95250</xdr:colOff>
      <xdr:row>40</xdr:row>
      <xdr:rowOff>70555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55332</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913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142522</xdr:rowOff>
    </xdr:from>
    <xdr:to>
      <xdr:col>72</xdr:col>
      <xdr:colOff>203200</xdr:colOff>
      <xdr:row>36</xdr:row>
      <xdr:rowOff>169333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3147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140405</xdr:rowOff>
    </xdr:from>
    <xdr:to>
      <xdr:col>73</xdr:col>
      <xdr:colOff>44450</xdr:colOff>
      <xdr:row>40</xdr:row>
      <xdr:rowOff>70555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55332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169333</xdr:rowOff>
    </xdr:from>
    <xdr:to>
      <xdr:col>68</xdr:col>
      <xdr:colOff>152400</xdr:colOff>
      <xdr:row>37</xdr:row>
      <xdr:rowOff>38100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3415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41927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140405</xdr:rowOff>
    </xdr:from>
    <xdr:to>
      <xdr:col>64</xdr:col>
      <xdr:colOff>152400</xdr:colOff>
      <xdr:row>40</xdr:row>
      <xdr:rowOff>70555</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55332</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91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64911</xdr:rowOff>
    </xdr:from>
    <xdr:to>
      <xdr:col>81</xdr:col>
      <xdr:colOff>95250</xdr:colOff>
      <xdr:row>36</xdr:row>
      <xdr:rowOff>166511</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23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157638</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158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91722</xdr:rowOff>
    </xdr:from>
    <xdr:to>
      <xdr:col>77</xdr:col>
      <xdr:colOff>95250</xdr:colOff>
      <xdr:row>37</xdr:row>
      <xdr:rowOff>21872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2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32049</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03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91722</xdr:rowOff>
    </xdr:from>
    <xdr:to>
      <xdr:col>73</xdr:col>
      <xdr:colOff>44450</xdr:colOff>
      <xdr:row>37</xdr:row>
      <xdr:rowOff>21872</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2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32049</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032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118533</xdr:rowOff>
    </xdr:from>
    <xdr:to>
      <xdr:col>68</xdr:col>
      <xdr:colOff>203200</xdr:colOff>
      <xdr:row>37</xdr:row>
      <xdr:rowOff>48683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99077</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年度も算定なしとなり、全国平均を下回った。</a:t>
          </a:r>
        </a:p>
        <a:p>
          <a:r>
            <a:rPr kumimoji="1" lang="ja-JP" altLang="en-US" sz="1300">
              <a:latin typeface="ＭＳ Ｐゴシック" panose="020B0600070205080204" pitchFamily="50" charset="-128"/>
              <a:ea typeface="ＭＳ Ｐゴシック" panose="020B0600070205080204" pitchFamily="50" charset="-128"/>
            </a:rPr>
            <a:t>　将来負担すべき負債の額は、一般会計の市債残高等が減少したため、</a:t>
          </a:r>
          <a:r>
            <a:rPr kumimoji="1" lang="en-US" altLang="ja-JP" sz="1300">
              <a:latin typeface="ＭＳ Ｐゴシック" panose="020B0600070205080204" pitchFamily="50" charset="-128"/>
              <a:ea typeface="ＭＳ Ｐゴシック" panose="020B0600070205080204" pitchFamily="50" charset="-128"/>
            </a:rPr>
            <a:t>1,790</a:t>
          </a:r>
          <a:r>
            <a:rPr kumimoji="1" lang="ja-JP" altLang="en-US" sz="1300">
              <a:latin typeface="ＭＳ Ｐゴシック" panose="020B0600070205080204" pitchFamily="50" charset="-128"/>
              <a:ea typeface="ＭＳ Ｐゴシック" panose="020B0600070205080204" pitchFamily="50" charset="-128"/>
            </a:rPr>
            <a:t>百万円の減少となったが、充当可能財源については、基金残高が減少したこと等により、</a:t>
          </a:r>
          <a:r>
            <a:rPr kumimoji="1" lang="en-US" altLang="ja-JP" sz="1300">
              <a:latin typeface="ＭＳ Ｐゴシック" panose="020B0600070205080204" pitchFamily="50" charset="-128"/>
              <a:ea typeface="ＭＳ Ｐゴシック" panose="020B0600070205080204" pitchFamily="50" charset="-128"/>
            </a:rPr>
            <a:t>4,125</a:t>
          </a:r>
          <a:r>
            <a:rPr kumimoji="1" lang="ja-JP" altLang="en-US" sz="1300">
              <a:latin typeface="ＭＳ Ｐゴシック" panose="020B0600070205080204" pitchFamily="50" charset="-128"/>
              <a:ea typeface="ＭＳ Ｐゴシック" panose="020B0600070205080204" pitchFamily="50" charset="-128"/>
            </a:rPr>
            <a:t>百万円の減少となった。このため、将来負担すべき実質的な負債の額は、</a:t>
          </a:r>
          <a:r>
            <a:rPr kumimoji="1" lang="en-US" altLang="ja-JP" sz="1300">
              <a:latin typeface="ＭＳ Ｐゴシック" panose="020B0600070205080204" pitchFamily="50" charset="-128"/>
              <a:ea typeface="ＭＳ Ｐゴシック" panose="020B0600070205080204" pitchFamily="50" charset="-128"/>
            </a:rPr>
            <a:t>3,249</a:t>
          </a:r>
          <a:r>
            <a:rPr kumimoji="1" lang="ja-JP" altLang="en-US" sz="1300">
              <a:latin typeface="ＭＳ Ｐゴシック" panose="020B0600070205080204" pitchFamily="50" charset="-128"/>
              <a:ea typeface="ＭＳ Ｐゴシック" panose="020B0600070205080204" pitchFamily="50" charset="-128"/>
            </a:rPr>
            <a:t>百万円の増加となった。また、比率の分母は、普通交付税額等が増加したことから前年度から</a:t>
          </a:r>
          <a:r>
            <a:rPr kumimoji="1" lang="en-US" altLang="ja-JP" sz="1300">
              <a:latin typeface="ＭＳ Ｐゴシック" panose="020B0600070205080204" pitchFamily="50" charset="-128"/>
              <a:ea typeface="ＭＳ Ｐゴシック" panose="020B0600070205080204" pitchFamily="50" charset="-128"/>
            </a:rPr>
            <a:t>950</a:t>
          </a:r>
          <a:r>
            <a:rPr kumimoji="1" lang="ja-JP" altLang="en-US" sz="1300">
              <a:latin typeface="ＭＳ Ｐゴシック" panose="020B0600070205080204" pitchFamily="50" charset="-128"/>
              <a:ea typeface="ＭＳ Ｐゴシック" panose="020B0600070205080204" pitchFamily="50" charset="-128"/>
            </a:rPr>
            <a:t>百万円の増加となった。</a:t>
          </a:r>
        </a:p>
        <a:p>
          <a:r>
            <a:rPr kumimoji="1" lang="ja-JP" altLang="en-US" sz="1300">
              <a:latin typeface="ＭＳ Ｐゴシック" panose="020B0600070205080204" pitchFamily="50" charset="-128"/>
              <a:ea typeface="ＭＳ Ｐゴシック" panose="020B0600070205080204" pitchFamily="50" charset="-128"/>
            </a:rPr>
            <a:t>　引き続き、持続可能な財政構造への転換に努める。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68456</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2973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96379</xdr:rowOff>
    </xdr:from>
    <xdr:to>
      <xdr:col>81</xdr:col>
      <xdr:colOff>95250</xdr:colOff>
      <xdr:row>14</xdr:row>
      <xdr:rowOff>26529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3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145979</xdr:rowOff>
    </xdr:from>
    <xdr:to>
      <xdr:col>68</xdr:col>
      <xdr:colOff>203200</xdr:colOff>
      <xdr:row>14</xdr:row>
      <xdr:rowOff>76129</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86306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14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170109</xdr:rowOff>
    </xdr:from>
    <xdr:to>
      <xdr:col>64</xdr:col>
      <xdr:colOff>152400</xdr:colOff>
      <xdr:row>14</xdr:row>
      <xdr:rowOff>100259</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110436</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112,294
108,236
681.02
64,332,901
62,606,324
1,040,915
35,380,013
39,233,098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給料改定や会計年度任用職員への勤勉手当の支給開始などにより、人件費に充当した一般財源は前年度から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690</a:t>
          </a:r>
          <a:r>
            <a:rPr kumimoji="1" lang="ja-JP" altLang="en-US" sz="1300">
              <a:latin typeface="ＭＳ Ｐゴシック" panose="020B0600070205080204" pitchFamily="50" charset="-128"/>
              <a:ea typeface="ＭＳ Ｐゴシック" panose="020B0600070205080204" pitchFamily="50" charset="-128"/>
            </a:rPr>
            <a:t>百万円増加した。これにより、経常収支比率は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ポイント上昇し、引き続き、類似団体平均、全国平均及び県平均を上回った。</a:t>
          </a:r>
        </a:p>
        <a:p>
          <a:r>
            <a:rPr kumimoji="1" lang="ja-JP" altLang="en-US" sz="1300">
              <a:latin typeface="ＭＳ Ｐゴシック" panose="020B0600070205080204" pitchFamily="50" charset="-128"/>
              <a:ea typeface="ＭＳ Ｐゴシック" panose="020B0600070205080204" pitchFamily="50" charset="-128"/>
            </a:rPr>
            <a:t>　今後も、適正な定員管理や、民間活力の導入、行政デジタル化の推進などにより、人件費総額の削減に努める。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0</xdr:rowOff>
    </xdr:from>
    <xdr:to>
      <xdr:col>24</xdr:col>
      <xdr:colOff>25400</xdr:colOff>
      <xdr:row>42</xdr:row>
      <xdr:rowOff>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293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143527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0</xdr:rowOff>
    </xdr:from>
    <xdr:to>
      <xdr:col>24</xdr:col>
      <xdr:colOff>114300</xdr:colOff>
      <xdr:row>42</xdr:row>
      <xdr:rowOff>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86377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0</xdr:rowOff>
    </xdr:from>
    <xdr:to>
      <xdr:col>24</xdr:col>
      <xdr:colOff>114300</xdr:colOff>
      <xdr:row>34</xdr:row>
      <xdr:rowOff>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44450</xdr:rowOff>
    </xdr:from>
    <xdr:to>
      <xdr:col>24</xdr:col>
      <xdr:colOff>25400</xdr:colOff>
      <xdr:row>40</xdr:row>
      <xdr:rowOff>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310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19050</xdr:rowOff>
    </xdr:from>
    <xdr:to>
      <xdr:col>19</xdr:col>
      <xdr:colOff>187325</xdr:colOff>
      <xdr:row>39</xdr:row>
      <xdr:rowOff>44450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705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101600</xdr:rowOff>
    </xdr:from>
    <xdr:to>
      <xdr:col>20</xdr:col>
      <xdr:colOff>38100</xdr:colOff>
      <xdr:row>37</xdr:row>
      <xdr:rowOff>31750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41927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19050</xdr:rowOff>
    </xdr:from>
    <xdr:to>
      <xdr:col>15</xdr:col>
      <xdr:colOff>98425</xdr:colOff>
      <xdr:row>39</xdr:row>
      <xdr:rowOff>19050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70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127000</xdr:rowOff>
    </xdr:from>
    <xdr:to>
      <xdr:col>15</xdr:col>
      <xdr:colOff>149225</xdr:colOff>
      <xdr:row>37</xdr:row>
      <xdr:rowOff>57150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67327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95250</xdr:rowOff>
    </xdr:from>
    <xdr:to>
      <xdr:col>11</xdr:col>
      <xdr:colOff>9525</xdr:colOff>
      <xdr:row>39</xdr:row>
      <xdr:rowOff>19050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389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63500</xdr:rowOff>
    </xdr:from>
    <xdr:to>
      <xdr:col>11</xdr:col>
      <xdr:colOff>60325</xdr:colOff>
      <xdr:row>36</xdr:row>
      <xdr:rowOff>165100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3827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120650</xdr:rowOff>
    </xdr:from>
    <xdr:to>
      <xdr:col>24</xdr:col>
      <xdr:colOff>76200</xdr:colOff>
      <xdr:row>40</xdr:row>
      <xdr:rowOff>50800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92727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165100</xdr:rowOff>
    </xdr:from>
    <xdr:to>
      <xdr:col>20</xdr:col>
      <xdr:colOff>38100</xdr:colOff>
      <xdr:row>39</xdr:row>
      <xdr:rowOff>95250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80027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66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139700</xdr:rowOff>
    </xdr:from>
    <xdr:to>
      <xdr:col>15</xdr:col>
      <xdr:colOff>149225</xdr:colOff>
      <xdr:row>39</xdr:row>
      <xdr:rowOff>69850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139700</xdr:rowOff>
    </xdr:from>
    <xdr:to>
      <xdr:col>11</xdr:col>
      <xdr:colOff>60325</xdr:colOff>
      <xdr:row>39</xdr:row>
      <xdr:rowOff>69850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44450</xdr:rowOff>
    </xdr:from>
    <xdr:to>
      <xdr:col>6</xdr:col>
      <xdr:colOff>171450</xdr:colOff>
      <xdr:row>37</xdr:row>
      <xdr:rowOff>146050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156227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15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ふるさと寄附の増に伴う事務委託料の増加や、予防接種委託料の増加などにより、物件費に充当した一般財源は前年度から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363</a:t>
          </a:r>
          <a:r>
            <a:rPr kumimoji="1" lang="ja-JP" altLang="en-US" sz="1300">
              <a:latin typeface="ＭＳ Ｐゴシック" panose="020B0600070205080204" pitchFamily="50" charset="-128"/>
              <a:ea typeface="ＭＳ Ｐゴシック" panose="020B0600070205080204" pitchFamily="50" charset="-128"/>
            </a:rPr>
            <a:t>百万円増加し、経常収支比率は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を下回っているものの、当市は合併により非常に多くの公共施設やインフラ資産を有していることから、公共施設等総合管理計画に基づいて公共施設の適正配置などを進め、コスト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101600</xdr:rowOff>
    </xdr:from>
    <xdr:to>
      <xdr:col>82</xdr:col>
      <xdr:colOff>107950</xdr:colOff>
      <xdr:row>14</xdr:row>
      <xdr:rowOff>165100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019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156227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12700</xdr:rowOff>
    </xdr:from>
    <xdr:to>
      <xdr:col>82</xdr:col>
      <xdr:colOff>158750</xdr:colOff>
      <xdr:row>16</xdr:row>
      <xdr:rowOff>114300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88900</xdr:rowOff>
    </xdr:from>
    <xdr:to>
      <xdr:col>78</xdr:col>
      <xdr:colOff>69850</xdr:colOff>
      <xdr:row>14</xdr:row>
      <xdr:rowOff>101600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89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158750</xdr:rowOff>
    </xdr:from>
    <xdr:to>
      <xdr:col>78</xdr:col>
      <xdr:colOff>120650</xdr:colOff>
      <xdr:row>16</xdr:row>
      <xdr:rowOff>88900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73677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1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95250</xdr:rowOff>
    </xdr:from>
    <xdr:to>
      <xdr:col>73</xdr:col>
      <xdr:colOff>180975</xdr:colOff>
      <xdr:row>14</xdr:row>
      <xdr:rowOff>88900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241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120650</xdr:rowOff>
    </xdr:from>
    <xdr:to>
      <xdr:col>74</xdr:col>
      <xdr:colOff>31750</xdr:colOff>
      <xdr:row>16</xdr:row>
      <xdr:rowOff>50800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95250</xdr:rowOff>
    </xdr:from>
    <xdr:to>
      <xdr:col>69</xdr:col>
      <xdr:colOff>92075</xdr:colOff>
      <xdr:row>13</xdr:row>
      <xdr:rowOff>146050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324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139700</xdr:rowOff>
    </xdr:from>
    <xdr:to>
      <xdr:col>69</xdr:col>
      <xdr:colOff>142875</xdr:colOff>
      <xdr:row>15</xdr:row>
      <xdr:rowOff>69850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4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156227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114300</xdr:rowOff>
    </xdr:from>
    <xdr:to>
      <xdr:col>82</xdr:col>
      <xdr:colOff>158750</xdr:colOff>
      <xdr:row>15</xdr:row>
      <xdr:rowOff>44450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130827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50800</xdr:rowOff>
    </xdr:from>
    <xdr:to>
      <xdr:col>78</xdr:col>
      <xdr:colOff>120650</xdr:colOff>
      <xdr:row>14</xdr:row>
      <xdr:rowOff>152400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162577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1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38100</xdr:rowOff>
    </xdr:from>
    <xdr:to>
      <xdr:col>74</xdr:col>
      <xdr:colOff>31750</xdr:colOff>
      <xdr:row>14</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149877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44450</xdr:rowOff>
    </xdr:from>
    <xdr:to>
      <xdr:col>69</xdr:col>
      <xdr:colOff>142875</xdr:colOff>
      <xdr:row>13</xdr:row>
      <xdr:rowOff>146050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7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156227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95250</xdr:rowOff>
    </xdr:from>
    <xdr:to>
      <xdr:col>65</xdr:col>
      <xdr:colOff>53975</xdr:colOff>
      <xdr:row>14</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35577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しょうがい者自立支援給付の増加やこども医療費助成の拡大などにより、扶助費に充当した一般財源は前年度から</a:t>
          </a:r>
          <a:r>
            <a:rPr kumimoji="1" lang="en-US" altLang="ja-JP" sz="1300">
              <a:latin typeface="ＭＳ Ｐゴシック" panose="020B0600070205080204" pitchFamily="50" charset="-128"/>
              <a:ea typeface="ＭＳ Ｐゴシック" panose="020B0600070205080204" pitchFamily="50" charset="-128"/>
            </a:rPr>
            <a:t>161</a:t>
          </a:r>
          <a:r>
            <a:rPr kumimoji="1" lang="ja-JP" altLang="en-US" sz="1300">
              <a:latin typeface="ＭＳ Ｐゴシック" panose="020B0600070205080204" pitchFamily="50" charset="-128"/>
              <a:ea typeface="ＭＳ Ｐゴシック" panose="020B0600070205080204" pitchFamily="50" charset="-128"/>
            </a:rPr>
            <a:t>百万円増加した。これにより、経常収支比率は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類似団体平均、全国平均及び県平均を下回っているものの、今後も社会保障経費の増大等による扶助費の増加が見込まれることから、扶助費の適正化を図るとともに、持続可能な財政構造への転換に努める。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118835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89357"/>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90912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4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118835</xdr:rowOff>
    </xdr:from>
    <xdr:to>
      <xdr:col>24</xdr:col>
      <xdr:colOff>114300</xdr:colOff>
      <xdr:row>61</xdr:row>
      <xdr:rowOff>118835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77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45357</xdr:rowOff>
    </xdr:from>
    <xdr:to>
      <xdr:col>24</xdr:col>
      <xdr:colOff>25400</xdr:colOff>
      <xdr:row>56</xdr:row>
      <xdr:rowOff>61685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646557"/>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170742</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43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56</xdr:row>
      <xdr:rowOff>45357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159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166007</xdr:rowOff>
    </xdr:from>
    <xdr:to>
      <xdr:col>20</xdr:col>
      <xdr:colOff>38100</xdr:colOff>
      <xdr:row>58</xdr:row>
      <xdr:rowOff>96157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93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80934</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1002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143328</xdr:rowOff>
    </xdr:from>
    <xdr:to>
      <xdr:col>15</xdr:col>
      <xdr:colOff>98425</xdr:colOff>
      <xdr:row>55</xdr:row>
      <xdr:rowOff>86178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4016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68035</xdr:rowOff>
    </xdr:from>
    <xdr:to>
      <xdr:col>15</xdr:col>
      <xdr:colOff>149225</xdr:colOff>
      <xdr:row>57</xdr:row>
      <xdr:rowOff>169635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154412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143328</xdr:rowOff>
    </xdr:from>
    <xdr:to>
      <xdr:col>11</xdr:col>
      <xdr:colOff>9525</xdr:colOff>
      <xdr:row>57</xdr:row>
      <xdr:rowOff>53522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401628"/>
          <a:ext cx="889000" cy="42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72770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100693</xdr:rowOff>
    </xdr:from>
    <xdr:to>
      <xdr:col>6</xdr:col>
      <xdr:colOff>171450</xdr:colOff>
      <xdr:row>58</xdr:row>
      <xdr:rowOff>30843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15620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xdr:rowOff>
    </xdr:from>
    <xdr:to>
      <xdr:col>24</xdr:col>
      <xdr:colOff>76200</xdr:colOff>
      <xdr:row>56</xdr:row>
      <xdr:rowOff>112485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27412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5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166007</xdr:rowOff>
    </xdr:from>
    <xdr:to>
      <xdr:col>20</xdr:col>
      <xdr:colOff>38100</xdr:colOff>
      <xdr:row>56</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106334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35378</xdr:rowOff>
    </xdr:from>
    <xdr:to>
      <xdr:col>15</xdr:col>
      <xdr:colOff>149225</xdr:colOff>
      <xdr:row>55</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92528</xdr:rowOff>
    </xdr:from>
    <xdr:to>
      <xdr:col>11</xdr:col>
      <xdr:colOff>60325</xdr:colOff>
      <xdr:row>55</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32855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積雪の増加に伴い雪寒対策費が増加したものの、経常一般財源の増加などにより経常収支比率は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類似団体平均、全国平均及び県平均よりも高い水準となっており、引き続き各種事業費の適正化を進め、財政計画等に基づき、持続可能な財政構造の確立に努める。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88900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551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139700</xdr:rowOff>
    </xdr:from>
    <xdr:to>
      <xdr:col>82</xdr:col>
      <xdr:colOff>107950</xdr:colOff>
      <xdr:row>58</xdr:row>
      <xdr:rowOff>165100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083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139700</xdr:rowOff>
    </xdr:from>
    <xdr:to>
      <xdr:col>78</xdr:col>
      <xdr:colOff>69850</xdr:colOff>
      <xdr:row>58</xdr:row>
      <xdr:rowOff>165100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83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139700</xdr:rowOff>
    </xdr:from>
    <xdr:to>
      <xdr:col>73</xdr:col>
      <xdr:colOff>180975</xdr:colOff>
      <xdr:row>59</xdr:row>
      <xdr:rowOff>19050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838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95250</xdr:rowOff>
    </xdr:from>
    <xdr:to>
      <xdr:col>74</xdr:col>
      <xdr:colOff>31750</xdr:colOff>
      <xdr:row>58</xdr:row>
      <xdr:rowOff>25400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114300</xdr:rowOff>
    </xdr:from>
    <xdr:to>
      <xdr:col>69</xdr:col>
      <xdr:colOff>92075</xdr:colOff>
      <xdr:row>59</xdr:row>
      <xdr:rowOff>19050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58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44450</xdr:rowOff>
    </xdr:from>
    <xdr:to>
      <xdr:col>69</xdr:col>
      <xdr:colOff>142875</xdr:colOff>
      <xdr:row>57</xdr:row>
      <xdr:rowOff>146050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156227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88900</xdr:rowOff>
    </xdr:from>
    <xdr:to>
      <xdr:col>82</xdr:col>
      <xdr:colOff>158750</xdr:colOff>
      <xdr:row>59</xdr:row>
      <xdr:rowOff>19050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60977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114300</xdr:rowOff>
    </xdr:from>
    <xdr:to>
      <xdr:col>78</xdr:col>
      <xdr:colOff>120650</xdr:colOff>
      <xdr:row>59</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29227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88900</xdr:rowOff>
    </xdr:from>
    <xdr:to>
      <xdr:col>74</xdr:col>
      <xdr:colOff>31750</xdr:colOff>
      <xdr:row>59</xdr:row>
      <xdr:rowOff>19050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139700</xdr:rowOff>
    </xdr:from>
    <xdr:to>
      <xdr:col>69</xdr:col>
      <xdr:colOff>142875</xdr:colOff>
      <xdr:row>59</xdr:row>
      <xdr:rowOff>69850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湖北地域消防組合負担金の増加などにより、補助費等に充当される一般財源は前年度から</a:t>
          </a:r>
          <a:r>
            <a:rPr kumimoji="1" lang="en-US" altLang="ja-JP" sz="1300">
              <a:latin typeface="ＭＳ Ｐゴシック" panose="020B0600070205080204" pitchFamily="50" charset="-128"/>
              <a:ea typeface="ＭＳ Ｐゴシック" panose="020B0600070205080204" pitchFamily="50" charset="-128"/>
            </a:rPr>
            <a:t>284</a:t>
          </a:r>
          <a:r>
            <a:rPr kumimoji="1" lang="ja-JP" altLang="en-US" sz="1300">
              <a:latin typeface="ＭＳ Ｐゴシック" panose="020B0600070205080204" pitchFamily="50" charset="-128"/>
              <a:ea typeface="ＭＳ Ｐゴシック" panose="020B0600070205080204" pitchFamily="50" charset="-128"/>
            </a:rPr>
            <a:t>百万円増加した。これにより、経常収支比率は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ポイント上昇し、引き続き、類似団体平均、全国平均及び県平均を上回った。</a:t>
          </a:r>
        </a:p>
        <a:p>
          <a:r>
            <a:rPr kumimoji="1" lang="ja-JP" altLang="en-US" sz="1300">
              <a:latin typeface="ＭＳ Ｐゴシック" panose="020B0600070205080204" pitchFamily="50" charset="-128"/>
              <a:ea typeface="ＭＳ Ｐゴシック" panose="020B0600070205080204" pitchFamily="50" charset="-128"/>
            </a:rPr>
            <a:t>　今後も、補助金の公益上の必要性や効果等の検証・見直しを行うなど、補助金制度の基本指針に基づき、あり方の検討を進める。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81980"/>
          <a:ext cx="0" cy="1517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3556</xdr:rowOff>
    </xdr:from>
    <xdr:to>
      <xdr:col>82</xdr:col>
      <xdr:colOff>107950</xdr:colOff>
      <xdr:row>40</xdr:row>
      <xdr:rowOff>21844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8615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26433</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3556</xdr:rowOff>
    </xdr:from>
    <xdr:to>
      <xdr:col>78</xdr:col>
      <xdr:colOff>69850</xdr:colOff>
      <xdr:row>40</xdr:row>
      <xdr:rowOff>30988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8615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66819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30988</xdr:rowOff>
    </xdr:from>
    <xdr:to>
      <xdr:col>73</xdr:col>
      <xdr:colOff>180975</xdr:colOff>
      <xdr:row>40</xdr:row>
      <xdr:rowOff>30988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8889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48531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30988</xdr:rowOff>
    </xdr:from>
    <xdr:to>
      <xdr:col>69</xdr:col>
      <xdr:colOff>92075</xdr:colOff>
      <xdr:row>40</xdr:row>
      <xdr:rowOff>113284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8889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155973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142494</xdr:rowOff>
    </xdr:from>
    <xdr:to>
      <xdr:col>82</xdr:col>
      <xdr:colOff>158750</xdr:colOff>
      <xdr:row>40</xdr:row>
      <xdr:rowOff>72644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82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114571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80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124206</xdr:rowOff>
    </xdr:from>
    <xdr:to>
      <xdr:col>78</xdr:col>
      <xdr:colOff>120650</xdr:colOff>
      <xdr:row>40</xdr:row>
      <xdr:rowOff>54356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8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39133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897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151638</xdr:rowOff>
    </xdr:from>
    <xdr:to>
      <xdr:col>74</xdr:col>
      <xdr:colOff>31750</xdr:colOff>
      <xdr:row>40</xdr:row>
      <xdr:rowOff>81788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8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66565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92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151638</xdr:rowOff>
    </xdr:from>
    <xdr:to>
      <xdr:col>69</xdr:col>
      <xdr:colOff>142875</xdr:colOff>
      <xdr:row>40</xdr:row>
      <xdr:rowOff>81788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83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66565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92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62484</xdr:rowOff>
    </xdr:from>
    <xdr:to>
      <xdr:col>65</xdr:col>
      <xdr:colOff>53975</xdr:colOff>
      <xdr:row>40</xdr:row>
      <xdr:rowOff>164084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92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148861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7006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公債費に充当した一般財源はこれまでの計画的な繰上償還の実施などにより、前年度から</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百万円減少した。これにより、経常収支比率は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ポイント改善し、引き続き、類似団体平均、全国平均及び県平均を下回った。</a:t>
          </a:r>
        </a:p>
        <a:p>
          <a:r>
            <a:rPr kumimoji="1" lang="ja-JP" altLang="en-US" sz="1300">
              <a:latin typeface="ＭＳ Ｐゴシック" panose="020B0600070205080204" pitchFamily="50" charset="-128"/>
              <a:ea typeface="ＭＳ Ｐゴシック" panose="020B0600070205080204" pitchFamily="50" charset="-128"/>
            </a:rPr>
            <a:t>　今後も繰上償還の実施等により、公債費負担の軽減に努める。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115570</xdr:rowOff>
    </xdr:from>
    <xdr:to>
      <xdr:col>24</xdr:col>
      <xdr:colOff>25400</xdr:colOff>
      <xdr:row>81</xdr:row>
      <xdr:rowOff>30662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31420"/>
          <a:ext cx="0" cy="1286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2739</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90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30662</xdr:rowOff>
    </xdr:from>
    <xdr:to>
      <xdr:col>24</xdr:col>
      <xdr:colOff>114300</xdr:colOff>
      <xdr:row>81</xdr:row>
      <xdr:rowOff>30662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18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30497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115570</xdr:rowOff>
    </xdr:from>
    <xdr:to>
      <xdr:col>24</xdr:col>
      <xdr:colOff>114300</xdr:colOff>
      <xdr:row>73</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32294</xdr:rowOff>
    </xdr:from>
    <xdr:to>
      <xdr:col>24</xdr:col>
      <xdr:colOff>25400</xdr:colOff>
      <xdr:row>76</xdr:row>
      <xdr:rowOff>64951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6249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95629</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2972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123552</xdr:rowOff>
    </xdr:from>
    <xdr:to>
      <xdr:col>24</xdr:col>
      <xdr:colOff>76200</xdr:colOff>
      <xdr:row>78</xdr:row>
      <xdr:rowOff>53702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64951</xdr:rowOff>
    </xdr:from>
    <xdr:to>
      <xdr:col>19</xdr:col>
      <xdr:colOff>187325</xdr:colOff>
      <xdr:row>76</xdr:row>
      <xdr:rowOff>64951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0951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4355</xdr:rowOff>
    </xdr:from>
    <xdr:to>
      <xdr:col>20</xdr:col>
      <xdr:colOff>38100</xdr:colOff>
      <xdr:row>78</xdr:row>
      <xdr:rowOff>105955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37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90732</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463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51888</xdr:rowOff>
    </xdr:from>
    <xdr:to>
      <xdr:col>15</xdr:col>
      <xdr:colOff>98425</xdr:colOff>
      <xdr:row>76</xdr:row>
      <xdr:rowOff>64951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08208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17418</xdr:rowOff>
    </xdr:from>
    <xdr:to>
      <xdr:col>15</xdr:col>
      <xdr:colOff>149225</xdr:colOff>
      <xdr:row>78</xdr:row>
      <xdr:rowOff>119018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103795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76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51888</xdr:rowOff>
    </xdr:from>
    <xdr:to>
      <xdr:col>11</xdr:col>
      <xdr:colOff>9525</xdr:colOff>
      <xdr:row>76</xdr:row>
      <xdr:rowOff>117202</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082088"/>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149679</xdr:rowOff>
    </xdr:from>
    <xdr:to>
      <xdr:col>11</xdr:col>
      <xdr:colOff>60325</xdr:colOff>
      <xdr:row>78</xdr:row>
      <xdr:rowOff>79829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64606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37012</xdr:rowOff>
    </xdr:from>
    <xdr:to>
      <xdr:col>6</xdr:col>
      <xdr:colOff>171450</xdr:colOff>
      <xdr:row>78</xdr:row>
      <xdr:rowOff>138612</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41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123389</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49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152944</xdr:rowOff>
    </xdr:from>
    <xdr:to>
      <xdr:col>24</xdr:col>
      <xdr:colOff>76200</xdr:colOff>
      <xdr:row>76</xdr:row>
      <xdr:rowOff>83094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169471</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56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14151</xdr:rowOff>
    </xdr:from>
    <xdr:to>
      <xdr:col>20</xdr:col>
      <xdr:colOff>38100</xdr:colOff>
      <xdr:row>76</xdr:row>
      <xdr:rowOff>115751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4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125928</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13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14151</xdr:rowOff>
    </xdr:from>
    <xdr:to>
      <xdr:col>15</xdr:col>
      <xdr:colOff>149225</xdr:colOff>
      <xdr:row>76</xdr:row>
      <xdr:rowOff>115751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4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125928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13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1088</xdr:rowOff>
    </xdr:from>
    <xdr:to>
      <xdr:col>11</xdr:col>
      <xdr:colOff>60325</xdr:colOff>
      <xdr:row>76</xdr:row>
      <xdr:rowOff>102688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112865</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0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66402</xdr:rowOff>
    </xdr:from>
    <xdr:to>
      <xdr:col>6</xdr:col>
      <xdr:colOff>171450</xdr:colOff>
      <xdr:row>76</xdr:row>
      <xdr:rowOff>168002</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09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6730</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86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給料改定や会計年度任用職員への勤勉手当の支給開始に伴う人件費の増加や、しょうがい者自立支援給付の増加などにより、公債費以外に充当される一般財源は前年度から</a:t>
          </a:r>
          <a:r>
            <a:rPr kumimoji="1" lang="en-US" altLang="ja-JP" sz="1300">
              <a:latin typeface="ＭＳ Ｐゴシック" panose="020B0600070205080204" pitchFamily="50" charset="-128"/>
              <a:ea typeface="ＭＳ Ｐゴシック" panose="020B0600070205080204" pitchFamily="50" charset="-128"/>
            </a:rPr>
            <a:t>1,300</a:t>
          </a:r>
          <a:r>
            <a:rPr kumimoji="1" lang="ja-JP" altLang="en-US" sz="1300">
              <a:latin typeface="ＭＳ Ｐゴシック" panose="020B0600070205080204" pitchFamily="50" charset="-128"/>
              <a:ea typeface="ＭＳ Ｐゴシック" panose="020B0600070205080204" pitchFamily="50" charset="-128"/>
            </a:rPr>
            <a:t>百万円増加し、経常収支比率は</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類似団体平均、全国平均及び県平均よりも高い水準となっており、今後も、財政計画等に基づき、持続可能な財政構造への確立に努める。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31750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5399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3827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31750</xdr:rowOff>
    </xdr:from>
    <xdr:to>
      <xdr:col>82</xdr:col>
      <xdr:colOff>196850</xdr:colOff>
      <xdr:row>81</xdr:row>
      <xdr:rowOff>31750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9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50800</xdr:rowOff>
    </xdr:from>
    <xdr:to>
      <xdr:col>82</xdr:col>
      <xdr:colOff>107950</xdr:colOff>
      <xdr:row>79</xdr:row>
      <xdr:rowOff>1270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4239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85107</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2943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68580</xdr:rowOff>
    </xdr:from>
    <xdr:to>
      <xdr:col>82</xdr:col>
      <xdr:colOff>158750</xdr:colOff>
      <xdr:row>76</xdr:row>
      <xdr:rowOff>170180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146050</xdr:rowOff>
    </xdr:from>
    <xdr:to>
      <xdr:col>78</xdr:col>
      <xdr:colOff>69850</xdr:colOff>
      <xdr:row>78</xdr:row>
      <xdr:rowOff>50800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347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102870</xdr:rowOff>
    </xdr:from>
    <xdr:to>
      <xdr:col>78</xdr:col>
      <xdr:colOff>120650</xdr:colOff>
      <xdr:row>76</xdr:row>
      <xdr:rowOff>33020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296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43197</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3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24130</xdr:rowOff>
    </xdr:from>
    <xdr:to>
      <xdr:col>73</xdr:col>
      <xdr:colOff>180975</xdr:colOff>
      <xdr:row>77</xdr:row>
      <xdr:rowOff>146050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2257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160020</xdr:rowOff>
    </xdr:from>
    <xdr:to>
      <xdr:col>74</xdr:col>
      <xdr:colOff>31750</xdr:colOff>
      <xdr:row>75</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24130</xdr:rowOff>
    </xdr:from>
    <xdr:to>
      <xdr:col>69</xdr:col>
      <xdr:colOff>92075</xdr:colOff>
      <xdr:row>77</xdr:row>
      <xdr:rowOff>115570</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225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80010</xdr:rowOff>
    </xdr:from>
    <xdr:to>
      <xdr:col>69</xdr:col>
      <xdr:colOff>142875</xdr:colOff>
      <xdr:row>74</xdr:row>
      <xdr:rowOff>10160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259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20337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36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57150</xdr:rowOff>
    </xdr:from>
    <xdr:to>
      <xdr:col>65</xdr:col>
      <xdr:colOff>53975</xdr:colOff>
      <xdr:row>75</xdr:row>
      <xdr:rowOff>158750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168927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121920</xdr:rowOff>
    </xdr:from>
    <xdr:to>
      <xdr:col>82</xdr:col>
      <xdr:colOff>158750</xdr:colOff>
      <xdr:row>79</xdr:row>
      <xdr:rowOff>52070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93997</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0</xdr:rowOff>
    </xdr:from>
    <xdr:to>
      <xdr:col>78</xdr:col>
      <xdr:colOff>120650</xdr:colOff>
      <xdr:row>78</xdr:row>
      <xdr:rowOff>101600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86377</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5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95250</xdr:rowOff>
    </xdr:from>
    <xdr:to>
      <xdr:col>74</xdr:col>
      <xdr:colOff>31750</xdr:colOff>
      <xdr:row>78</xdr:row>
      <xdr:rowOff>25400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59707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121613</xdr:rowOff>
    </xdr:from>
    <xdr:to>
      <xdr:col>29</xdr:col>
      <xdr:colOff>127000</xdr:colOff>
      <xdr:row>19</xdr:row>
      <xdr:rowOff>154463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226638"/>
          <a:ext cx="0" cy="12330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126540</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154463</xdr:rowOff>
    </xdr:from>
    <xdr:to>
      <xdr:col>30</xdr:col>
      <xdr:colOff>25400</xdr:colOff>
      <xdr:row>19</xdr:row>
      <xdr:rowOff>154463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596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36540</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970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121613</xdr:rowOff>
    </xdr:from>
    <xdr:to>
      <xdr:col>30</xdr:col>
      <xdr:colOff>25400</xdr:colOff>
      <xdr:row>12</xdr:row>
      <xdr:rowOff>121613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2266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121613</xdr:rowOff>
    </xdr:from>
    <xdr:to>
      <xdr:col>29</xdr:col>
      <xdr:colOff>127000</xdr:colOff>
      <xdr:row>13</xdr:row>
      <xdr:rowOff>95278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226638"/>
          <a:ext cx="647700" cy="145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127152</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1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155075</xdr:rowOff>
    </xdr:from>
    <xdr:to>
      <xdr:col>29</xdr:col>
      <xdr:colOff>177800</xdr:colOff>
      <xdr:row>17</xdr:row>
      <xdr:rowOff>85225</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45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95278</xdr:rowOff>
    </xdr:from>
    <xdr:to>
      <xdr:col>26</xdr:col>
      <xdr:colOff>50800</xdr:colOff>
      <xdr:row>13</xdr:row>
      <xdr:rowOff>159720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371753"/>
          <a:ext cx="698500" cy="64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139690</xdr:rowOff>
    </xdr:from>
    <xdr:to>
      <xdr:col>26</xdr:col>
      <xdr:colOff>101600</xdr:colOff>
      <xdr:row>18</xdr:row>
      <xdr:rowOff>69840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1019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54617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18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136563</xdr:rowOff>
    </xdr:from>
    <xdr:to>
      <xdr:col>22</xdr:col>
      <xdr:colOff>114300</xdr:colOff>
      <xdr:row>13</xdr:row>
      <xdr:rowOff>159720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413038"/>
          <a:ext cx="698500" cy="23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7582</xdr:rowOff>
    </xdr:from>
    <xdr:to>
      <xdr:col>22</xdr:col>
      <xdr:colOff>165100</xdr:colOff>
      <xdr:row>18</xdr:row>
      <xdr:rowOff>109182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141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93959</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227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136563</xdr:rowOff>
    </xdr:from>
    <xdr:to>
      <xdr:col>18</xdr:col>
      <xdr:colOff>177800</xdr:colOff>
      <xdr:row>15</xdr:row>
      <xdr:rowOff>27589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413038"/>
          <a:ext cx="698500" cy="233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19012</xdr:rowOff>
    </xdr:from>
    <xdr:to>
      <xdr:col>19</xdr:col>
      <xdr:colOff>38100</xdr:colOff>
      <xdr:row>18</xdr:row>
      <xdr:rowOff>120612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152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105389</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23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91912</xdr:rowOff>
    </xdr:from>
    <xdr:to>
      <xdr:col>15</xdr:col>
      <xdr:colOff>101600</xdr:colOff>
      <xdr:row>19</xdr:row>
      <xdr:rowOff>22062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225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6840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31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12</xdr:row>
      <xdr:rowOff>70813</xdr:rowOff>
    </xdr:from>
    <xdr:to>
      <xdr:col>29</xdr:col>
      <xdr:colOff>177800</xdr:colOff>
      <xdr:row>13</xdr:row>
      <xdr:rowOff>963</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1758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17490</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122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44478</xdr:rowOff>
    </xdr:from>
    <xdr:to>
      <xdr:col>26</xdr:col>
      <xdr:colOff>101600</xdr:colOff>
      <xdr:row>13</xdr:row>
      <xdr:rowOff>146078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3209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156255</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089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108920</xdr:rowOff>
    </xdr:from>
    <xdr:to>
      <xdr:col>22</xdr:col>
      <xdr:colOff>165100</xdr:colOff>
      <xdr:row>14</xdr:row>
      <xdr:rowOff>39070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385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49247</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154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85763</xdr:rowOff>
    </xdr:from>
    <xdr:to>
      <xdr:col>19</xdr:col>
      <xdr:colOff>38100</xdr:colOff>
      <xdr:row>14</xdr:row>
      <xdr:rowOff>15913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362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26090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131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148239</xdr:rowOff>
    </xdr:from>
    <xdr:to>
      <xdr:col>15</xdr:col>
      <xdr:colOff>101600</xdr:colOff>
      <xdr:row>15</xdr:row>
      <xdr:rowOff>78389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5961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88566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36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224460</xdr:rowOff>
    </xdr:from>
    <xdr:to>
      <xdr:col>29</xdr:col>
      <xdr:colOff>127000</xdr:colOff>
      <xdr:row>37</xdr:row>
      <xdr:rowOff>185636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49010"/>
          <a:ext cx="0" cy="11613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157713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8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185636</xdr:rowOff>
    </xdr:from>
    <xdr:to>
      <xdr:col>30</xdr:col>
      <xdr:colOff>25400</xdr:colOff>
      <xdr:row>37</xdr:row>
      <xdr:rowOff>185636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10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139387</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9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224460</xdr:rowOff>
    </xdr:from>
    <xdr:to>
      <xdr:col>30</xdr:col>
      <xdr:colOff>25400</xdr:colOff>
      <xdr:row>33</xdr:row>
      <xdr:rowOff>224460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4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145250</xdr:rowOff>
    </xdr:from>
    <xdr:to>
      <xdr:col>29</xdr:col>
      <xdr:colOff>127000</xdr:colOff>
      <xdr:row>36</xdr:row>
      <xdr:rowOff>156184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098500"/>
          <a:ext cx="647700" cy="10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265472</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32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77495</xdr:rowOff>
    </xdr:from>
    <xdr:to>
      <xdr:col>29</xdr:col>
      <xdr:colOff>177800</xdr:colOff>
      <xdr:row>35</xdr:row>
      <xdr:rowOff>179095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878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110807</xdr:rowOff>
    </xdr:from>
    <xdr:to>
      <xdr:col>26</xdr:col>
      <xdr:colOff>50800</xdr:colOff>
      <xdr:row>36</xdr:row>
      <xdr:rowOff>145250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064057"/>
          <a:ext cx="698500" cy="34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87668</xdr:rowOff>
    </xdr:from>
    <xdr:to>
      <xdr:col>26</xdr:col>
      <xdr:colOff>101600</xdr:colOff>
      <xdr:row>35</xdr:row>
      <xdr:rowOff>189268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80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199445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466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110807</xdr:rowOff>
    </xdr:from>
    <xdr:to>
      <xdr:col>22</xdr:col>
      <xdr:colOff>114300</xdr:colOff>
      <xdr:row>36</xdr:row>
      <xdr:rowOff>120523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064057"/>
          <a:ext cx="698500" cy="9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92773</xdr:rowOff>
    </xdr:from>
    <xdr:to>
      <xdr:col>22</xdr:col>
      <xdr:colOff>165100</xdr:colOff>
      <xdr:row>35</xdr:row>
      <xdr:rowOff>194373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03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204550</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7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120523</xdr:rowOff>
    </xdr:from>
    <xdr:to>
      <xdr:col>18</xdr:col>
      <xdr:colOff>177800</xdr:colOff>
      <xdr:row>36</xdr:row>
      <xdr:rowOff>141707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073773"/>
          <a:ext cx="698500" cy="21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104851</xdr:rowOff>
    </xdr:from>
    <xdr:to>
      <xdr:col>19</xdr:col>
      <xdr:colOff>38100</xdr:colOff>
      <xdr:row>35</xdr:row>
      <xdr:rowOff>206451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152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216628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84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132017</xdr:rowOff>
    </xdr:from>
    <xdr:to>
      <xdr:col>15</xdr:col>
      <xdr:colOff>101600</xdr:colOff>
      <xdr:row>35</xdr:row>
      <xdr:rowOff>233617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243794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1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105384</xdr:rowOff>
    </xdr:from>
    <xdr:to>
      <xdr:col>29</xdr:col>
      <xdr:colOff>177800</xdr:colOff>
      <xdr:row>37</xdr:row>
      <xdr:rowOff>35534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586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77461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30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94450</xdr:rowOff>
    </xdr:from>
    <xdr:to>
      <xdr:col>26</xdr:col>
      <xdr:colOff>101600</xdr:colOff>
      <xdr:row>37</xdr:row>
      <xdr:rowOff>24600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4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9377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3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60007</xdr:rowOff>
    </xdr:from>
    <xdr:to>
      <xdr:col>22</xdr:col>
      <xdr:colOff>165100</xdr:colOff>
      <xdr:row>36</xdr:row>
      <xdr:rowOff>161607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13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146384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099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69723</xdr:rowOff>
    </xdr:from>
    <xdr:to>
      <xdr:col>19</xdr:col>
      <xdr:colOff>38100</xdr:colOff>
      <xdr:row>36</xdr:row>
      <xdr:rowOff>171323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229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156100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09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90907</xdr:rowOff>
    </xdr:from>
    <xdr:to>
      <xdr:col>15</xdr:col>
      <xdr:colOff>101600</xdr:colOff>
      <xdr:row>37</xdr:row>
      <xdr:rowOff>21057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44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5834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30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112,294
108,236
681.02
64,332,901
62,606,324
1,040,915
35,380,013
39,233,098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30658</xdr:rowOff>
    </xdr:from>
    <xdr:to>
      <xdr:col>24</xdr:col>
      <xdr:colOff>62865</xdr:colOff>
      <xdr:row>38</xdr:row>
      <xdr:rowOff>160600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74158"/>
          <a:ext cx="1270" cy="1501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7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160600</xdr:rowOff>
    </xdr:from>
    <xdr:to>
      <xdr:col>24</xdr:col>
      <xdr:colOff>152400</xdr:colOff>
      <xdr:row>38</xdr:row>
      <xdr:rowOff>160600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7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148785</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49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30658</xdr:rowOff>
    </xdr:from>
    <xdr:to>
      <xdr:col>24</xdr:col>
      <xdr:colOff>152400</xdr:colOff>
      <xdr:row>30</xdr:row>
      <xdr:rowOff>30658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74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30658</xdr:rowOff>
    </xdr:from>
    <xdr:to>
      <xdr:col>24</xdr:col>
      <xdr:colOff>63500</xdr:colOff>
      <xdr:row>31</xdr:row>
      <xdr:rowOff>99989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174158"/>
          <a:ext cx="838200" cy="240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93779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3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115352</xdr:rowOff>
    </xdr:from>
    <xdr:to>
      <xdr:col>24</xdr:col>
      <xdr:colOff>114300</xdr:colOff>
      <xdr:row>35</xdr:row>
      <xdr:rowOff>45502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4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99989</xdr:rowOff>
    </xdr:from>
    <xdr:to>
      <xdr:col>19</xdr:col>
      <xdr:colOff>177800</xdr:colOff>
      <xdr:row>31</xdr:row>
      <xdr:rowOff>146101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414939"/>
          <a:ext cx="889000" cy="4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21267</xdr:rowOff>
    </xdr:from>
    <xdr:to>
      <xdr:col>20</xdr:col>
      <xdr:colOff>38100</xdr:colOff>
      <xdr:row>36</xdr:row>
      <xdr:rowOff>122867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9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113994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8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130197</xdr:rowOff>
    </xdr:from>
    <xdr:to>
      <xdr:col>15</xdr:col>
      <xdr:colOff>50800</xdr:colOff>
      <xdr:row>31</xdr:row>
      <xdr:rowOff>146101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445147"/>
          <a:ext cx="889000" cy="15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31848</xdr:rowOff>
    </xdr:from>
    <xdr:to>
      <xdr:col>15</xdr:col>
      <xdr:colOff>101600</xdr:colOff>
      <xdr:row>36</xdr:row>
      <xdr:rowOff>133448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124575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9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130197</xdr:rowOff>
    </xdr:from>
    <xdr:to>
      <xdr:col>10</xdr:col>
      <xdr:colOff>114300</xdr:colOff>
      <xdr:row>33</xdr:row>
      <xdr:rowOff>166381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445147"/>
          <a:ext cx="889000" cy="379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32371</xdr:rowOff>
    </xdr:from>
    <xdr:to>
      <xdr:col>10</xdr:col>
      <xdr:colOff>165100</xdr:colOff>
      <xdr:row>36</xdr:row>
      <xdr:rowOff>133971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125098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126619</xdr:rowOff>
    </xdr:from>
    <xdr:to>
      <xdr:col>6</xdr:col>
      <xdr:colOff>38100</xdr:colOff>
      <xdr:row>37</xdr:row>
      <xdr:rowOff>56769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47896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9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29</xdr:row>
      <xdr:rowOff>151308</xdr:rowOff>
    </xdr:from>
    <xdr:to>
      <xdr:col>24</xdr:col>
      <xdr:colOff>114300</xdr:colOff>
      <xdr:row>30</xdr:row>
      <xdr:rowOff>81458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12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29</xdr:row>
      <xdr:rowOff>104335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0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49189</xdr:rowOff>
    </xdr:from>
    <xdr:to>
      <xdr:col>20</xdr:col>
      <xdr:colOff>38100</xdr:colOff>
      <xdr:row>31</xdr:row>
      <xdr:rowOff>150789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36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29</xdr:row>
      <xdr:rowOff>167316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139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95301</xdr:rowOff>
    </xdr:from>
    <xdr:to>
      <xdr:col>15</xdr:col>
      <xdr:colOff>101600</xdr:colOff>
      <xdr:row>32</xdr:row>
      <xdr:rowOff>25451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41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41978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18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79397</xdr:rowOff>
    </xdr:from>
    <xdr:to>
      <xdr:col>10</xdr:col>
      <xdr:colOff>165100</xdr:colOff>
      <xdr:row>32</xdr:row>
      <xdr:rowOff>9547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39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26074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1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115581</xdr:rowOff>
    </xdr:from>
    <xdr:to>
      <xdr:col>6</xdr:col>
      <xdr:colOff>38100</xdr:colOff>
      <xdr:row>34</xdr:row>
      <xdr:rowOff>45731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77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62258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54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96632</xdr:rowOff>
    </xdr:from>
    <xdr:to>
      <xdr:col>24</xdr:col>
      <xdr:colOff>62865</xdr:colOff>
      <xdr:row>57</xdr:row>
      <xdr:rowOff>126853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9132"/>
          <a:ext cx="1270" cy="1230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130680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0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126853</xdr:rowOff>
    </xdr:from>
    <xdr:to>
      <xdr:col>24</xdr:col>
      <xdr:colOff>152400</xdr:colOff>
      <xdr:row>57</xdr:row>
      <xdr:rowOff>126853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899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43309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4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96632</xdr:rowOff>
    </xdr:from>
    <xdr:to>
      <xdr:col>24</xdr:col>
      <xdr:colOff>152400</xdr:colOff>
      <xdr:row>50</xdr:row>
      <xdr:rowOff>96632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15273</xdr:rowOff>
    </xdr:from>
    <xdr:to>
      <xdr:col>24</xdr:col>
      <xdr:colOff>63500</xdr:colOff>
      <xdr:row>54</xdr:row>
      <xdr:rowOff>139288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273573"/>
          <a:ext cx="838200" cy="12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65819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3241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87392</xdr:rowOff>
    </xdr:from>
    <xdr:to>
      <xdr:col>24</xdr:col>
      <xdr:colOff>114300</xdr:colOff>
      <xdr:row>55</xdr:row>
      <xdr:rowOff>17542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34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75669</xdr:rowOff>
    </xdr:from>
    <xdr:to>
      <xdr:col>19</xdr:col>
      <xdr:colOff>177800</xdr:colOff>
      <xdr:row>54</xdr:row>
      <xdr:rowOff>139288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333969"/>
          <a:ext cx="889000" cy="6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4707</xdr:rowOff>
    </xdr:from>
    <xdr:to>
      <xdr:col>20</xdr:col>
      <xdr:colOff>38100</xdr:colOff>
      <xdr:row>55</xdr:row>
      <xdr:rowOff>106307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43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97434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2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75669</xdr:rowOff>
    </xdr:from>
    <xdr:to>
      <xdr:col>15</xdr:col>
      <xdr:colOff>50800</xdr:colOff>
      <xdr:row>55</xdr:row>
      <xdr:rowOff>45951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333969"/>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152268</xdr:rowOff>
    </xdr:from>
    <xdr:to>
      <xdr:col>15</xdr:col>
      <xdr:colOff>101600</xdr:colOff>
      <xdr:row>55</xdr:row>
      <xdr:rowOff>82418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41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73545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0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45951</xdr:rowOff>
    </xdr:from>
    <xdr:to>
      <xdr:col>10</xdr:col>
      <xdr:colOff>114300</xdr:colOff>
      <xdr:row>55</xdr:row>
      <xdr:rowOff>161211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475701"/>
          <a:ext cx="889000" cy="11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60485</xdr:rowOff>
    </xdr:from>
    <xdr:to>
      <xdr:col>10</xdr:col>
      <xdr:colOff>165100</xdr:colOff>
      <xdr:row>55</xdr:row>
      <xdr:rowOff>162085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49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153212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8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167264</xdr:rowOff>
    </xdr:from>
    <xdr:to>
      <xdr:col>6</xdr:col>
      <xdr:colOff>38100</xdr:colOff>
      <xdr:row>56</xdr:row>
      <xdr:rowOff>97414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59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88541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135923</xdr:rowOff>
    </xdr:from>
    <xdr:to>
      <xdr:col>24</xdr:col>
      <xdr:colOff>114300</xdr:colOff>
      <xdr:row>54</xdr:row>
      <xdr:rowOff>66073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22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158800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07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88488</xdr:rowOff>
    </xdr:from>
    <xdr:to>
      <xdr:col>20</xdr:col>
      <xdr:colOff>38100</xdr:colOff>
      <xdr:row>55</xdr:row>
      <xdr:rowOff>18638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34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35165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122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24869</xdr:rowOff>
    </xdr:from>
    <xdr:to>
      <xdr:col>15</xdr:col>
      <xdr:colOff>101600</xdr:colOff>
      <xdr:row>54</xdr:row>
      <xdr:rowOff>126469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28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142996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05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166601</xdr:rowOff>
    </xdr:from>
    <xdr:to>
      <xdr:col>10</xdr:col>
      <xdr:colOff>165100</xdr:colOff>
      <xdr:row>55</xdr:row>
      <xdr:rowOff>96751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42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113278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200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110411</xdr:rowOff>
    </xdr:from>
    <xdr:to>
      <xdr:col>6</xdr:col>
      <xdr:colOff>38100</xdr:colOff>
      <xdr:row>56</xdr:row>
      <xdr:rowOff>40561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54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57088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31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58166</xdr:rowOff>
    </xdr:from>
    <xdr:to>
      <xdr:col>24</xdr:col>
      <xdr:colOff>62865</xdr:colOff>
      <xdr:row>78</xdr:row>
      <xdr:rowOff>8128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59666"/>
          <a:ext cx="1270" cy="1321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11955</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38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8128</xdr:rowOff>
    </xdr:from>
    <xdr:to>
      <xdr:col>24</xdr:col>
      <xdr:colOff>152400</xdr:colOff>
      <xdr:row>78</xdr:row>
      <xdr:rowOff>8128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381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3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58166</xdr:rowOff>
    </xdr:from>
    <xdr:to>
      <xdr:col>24</xdr:col>
      <xdr:colOff>152400</xdr:colOff>
      <xdr:row>70</xdr:row>
      <xdr:rowOff>58166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5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105283</xdr:rowOff>
    </xdr:from>
    <xdr:to>
      <xdr:col>24</xdr:col>
      <xdr:colOff>63500</xdr:colOff>
      <xdr:row>75</xdr:row>
      <xdr:rowOff>127508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2964033"/>
          <a:ext cx="8382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50309</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737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27432</xdr:rowOff>
    </xdr:from>
    <xdr:to>
      <xdr:col>24</xdr:col>
      <xdr:colOff>114300</xdr:colOff>
      <xdr:row>75</xdr:row>
      <xdr:rowOff>129032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288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127508</xdr:rowOff>
    </xdr:from>
    <xdr:to>
      <xdr:col>19</xdr:col>
      <xdr:colOff>177800</xdr:colOff>
      <xdr:row>76</xdr:row>
      <xdr:rowOff>28575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2986258"/>
          <a:ext cx="889000" cy="7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57277</xdr:rowOff>
    </xdr:from>
    <xdr:to>
      <xdr:col>20</xdr:col>
      <xdr:colOff>38100</xdr:colOff>
      <xdr:row>75</xdr:row>
      <xdr:rowOff>158877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291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3954</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69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126746</xdr:rowOff>
    </xdr:from>
    <xdr:to>
      <xdr:col>15</xdr:col>
      <xdr:colOff>50800</xdr:colOff>
      <xdr:row>76</xdr:row>
      <xdr:rowOff>28575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2814046"/>
          <a:ext cx="889000" cy="24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78740</xdr:rowOff>
    </xdr:from>
    <xdr:to>
      <xdr:col>15</xdr:col>
      <xdr:colOff>101600</xdr:colOff>
      <xdr:row>76</xdr:row>
      <xdr:rowOff>8889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25417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1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126746</xdr:rowOff>
    </xdr:from>
    <xdr:to>
      <xdr:col>10</xdr:col>
      <xdr:colOff>114300</xdr:colOff>
      <xdr:row>77</xdr:row>
      <xdr:rowOff>4318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2814046"/>
          <a:ext cx="889000" cy="39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87376</xdr:rowOff>
    </xdr:from>
    <xdr:to>
      <xdr:col>10</xdr:col>
      <xdr:colOff>165100</xdr:colOff>
      <xdr:row>76</xdr:row>
      <xdr:rowOff>17526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8653</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3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148717</xdr:rowOff>
    </xdr:from>
    <xdr:to>
      <xdr:col>6</xdr:col>
      <xdr:colOff>38100</xdr:colOff>
      <xdr:row>76</xdr:row>
      <xdr:rowOff>78867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95394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54483</xdr:rowOff>
    </xdr:from>
    <xdr:to>
      <xdr:col>24</xdr:col>
      <xdr:colOff>114300</xdr:colOff>
      <xdr:row>75</xdr:row>
      <xdr:rowOff>156083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91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32910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891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76708</xdr:rowOff>
    </xdr:from>
    <xdr:to>
      <xdr:col>20</xdr:col>
      <xdr:colOff>38100</xdr:colOff>
      <xdr:row>76</xdr:row>
      <xdr:rowOff>6858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93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169435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028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149225</xdr:rowOff>
    </xdr:from>
    <xdr:to>
      <xdr:col>15</xdr:col>
      <xdr:colOff>101600</xdr:colOff>
      <xdr:row>76</xdr:row>
      <xdr:rowOff>79375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00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70502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10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75946</xdr:rowOff>
    </xdr:from>
    <xdr:to>
      <xdr:col>10</xdr:col>
      <xdr:colOff>165100</xdr:colOff>
      <xdr:row>75</xdr:row>
      <xdr:rowOff>6096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276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22623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53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124968</xdr:rowOff>
    </xdr:from>
    <xdr:to>
      <xdr:col>6</xdr:col>
      <xdr:colOff>38100</xdr:colOff>
      <xdr:row>77</xdr:row>
      <xdr:rowOff>55118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5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46245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247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166381</xdr:rowOff>
    </xdr:from>
    <xdr:to>
      <xdr:col>24</xdr:col>
      <xdr:colOff>62865</xdr:colOff>
      <xdr:row>97</xdr:row>
      <xdr:rowOff>131504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96881"/>
          <a:ext cx="1270" cy="116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135331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76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131504</xdr:rowOff>
    </xdr:from>
    <xdr:to>
      <xdr:col>24</xdr:col>
      <xdr:colOff>152400</xdr:colOff>
      <xdr:row>97</xdr:row>
      <xdr:rowOff>131504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762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113058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2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166381</xdr:rowOff>
    </xdr:from>
    <xdr:to>
      <xdr:col>24</xdr:col>
      <xdr:colOff>152400</xdr:colOff>
      <xdr:row>90</xdr:row>
      <xdr:rowOff>166381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96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90812</xdr:rowOff>
    </xdr:from>
    <xdr:to>
      <xdr:col>24</xdr:col>
      <xdr:colOff>63500</xdr:colOff>
      <xdr:row>96</xdr:row>
      <xdr:rowOff>110962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07112"/>
          <a:ext cx="838200" cy="36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45254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59901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22377</xdr:rowOff>
    </xdr:from>
    <xdr:to>
      <xdr:col>24</xdr:col>
      <xdr:colOff>114300</xdr:colOff>
      <xdr:row>94</xdr:row>
      <xdr:rowOff>123977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38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110962</xdr:rowOff>
    </xdr:from>
    <xdr:to>
      <xdr:col>19</xdr:col>
      <xdr:colOff>177800</xdr:colOff>
      <xdr:row>97</xdr:row>
      <xdr:rowOff>152665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70162"/>
          <a:ext cx="889000" cy="21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117508</xdr:rowOff>
    </xdr:from>
    <xdr:to>
      <xdr:col>20</xdr:col>
      <xdr:colOff>38100</xdr:colOff>
      <xdr:row>96</xdr:row>
      <xdr:rowOff>47658</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0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64185</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18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46268</xdr:rowOff>
    </xdr:from>
    <xdr:to>
      <xdr:col>15</xdr:col>
      <xdr:colOff>50800</xdr:colOff>
      <xdr:row>97</xdr:row>
      <xdr:rowOff>152665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334018"/>
          <a:ext cx="889000" cy="44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50527</xdr:rowOff>
    </xdr:from>
    <xdr:to>
      <xdr:col>15</xdr:col>
      <xdr:colOff>101600</xdr:colOff>
      <xdr:row>97</xdr:row>
      <xdr:rowOff>152127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81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168654</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456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46268</xdr:rowOff>
    </xdr:from>
    <xdr:to>
      <xdr:col>10</xdr:col>
      <xdr:colOff>114300</xdr:colOff>
      <xdr:row>98</xdr:row>
      <xdr:rowOff>135421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334018"/>
          <a:ext cx="889000" cy="60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166754</xdr:rowOff>
    </xdr:from>
    <xdr:to>
      <xdr:col>10</xdr:col>
      <xdr:colOff>165100</xdr:colOff>
      <xdr:row>95</xdr:row>
      <xdr:rowOff>96904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283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113431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05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79756</xdr:rowOff>
    </xdr:from>
    <xdr:to>
      <xdr:col>6</xdr:col>
      <xdr:colOff>38100</xdr:colOff>
      <xdr:row>100</xdr:row>
      <xdr:rowOff>9906</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705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1033</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14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40012</xdr:rowOff>
    </xdr:from>
    <xdr:to>
      <xdr:col>24</xdr:col>
      <xdr:colOff>114300</xdr:colOff>
      <xdr:row>94</xdr:row>
      <xdr:rowOff>141612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5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18439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134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60162</xdr:rowOff>
    </xdr:from>
    <xdr:to>
      <xdr:col>20</xdr:col>
      <xdr:colOff>38100</xdr:colOff>
      <xdr:row>96</xdr:row>
      <xdr:rowOff>161762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1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152889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1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101865</xdr:rowOff>
    </xdr:from>
    <xdr:to>
      <xdr:col>15</xdr:col>
      <xdr:colOff>101600</xdr:colOff>
      <xdr:row>98</xdr:row>
      <xdr:rowOff>32015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73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23142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82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166918</xdr:rowOff>
    </xdr:from>
    <xdr:to>
      <xdr:col>10</xdr:col>
      <xdr:colOff>165100</xdr:colOff>
      <xdr:row>95</xdr:row>
      <xdr:rowOff>97068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8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88195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375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84621</xdr:rowOff>
    </xdr:from>
    <xdr:to>
      <xdr:col>6</xdr:col>
      <xdr:colOff>38100</xdr:colOff>
      <xdr:row>99</xdr:row>
      <xdr:rowOff>14771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8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31298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66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112001</xdr:rowOff>
    </xdr:from>
    <xdr:to>
      <xdr:col>54</xdr:col>
      <xdr:colOff>189865</xdr:colOff>
      <xdr:row>38</xdr:row>
      <xdr:rowOff>3690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41301"/>
          <a:ext cx="1270" cy="57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7517</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2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3690</xdr:rowOff>
    </xdr:from>
    <xdr:to>
      <xdr:col>55</xdr:col>
      <xdr:colOff>88900</xdr:colOff>
      <xdr:row>38</xdr:row>
      <xdr:rowOff>3690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1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58678</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16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112001</xdr:rowOff>
    </xdr:from>
    <xdr:to>
      <xdr:col>55</xdr:col>
      <xdr:colOff>88900</xdr:colOff>
      <xdr:row>34</xdr:row>
      <xdr:rowOff>112001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41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112001</xdr:rowOff>
    </xdr:from>
    <xdr:to>
      <xdr:col>55</xdr:col>
      <xdr:colOff>0</xdr:colOff>
      <xdr:row>35</xdr:row>
      <xdr:rowOff>11646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5941301"/>
          <a:ext cx="8382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65399</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37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86972</xdr:rowOff>
    </xdr:from>
    <xdr:to>
      <xdr:col>55</xdr:col>
      <xdr:colOff>50800</xdr:colOff>
      <xdr:row>37</xdr:row>
      <xdr:rowOff>17122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11646</xdr:rowOff>
    </xdr:from>
    <xdr:to>
      <xdr:col>50</xdr:col>
      <xdr:colOff>114300</xdr:colOff>
      <xdr:row>35</xdr:row>
      <xdr:rowOff>52116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012396"/>
          <a:ext cx="889000" cy="4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109116</xdr:rowOff>
    </xdr:from>
    <xdr:to>
      <xdr:col>50</xdr:col>
      <xdr:colOff>165100</xdr:colOff>
      <xdr:row>37</xdr:row>
      <xdr:rowOff>39266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8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30393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7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52116</xdr:rowOff>
    </xdr:from>
    <xdr:to>
      <xdr:col>45</xdr:col>
      <xdr:colOff>177800</xdr:colOff>
      <xdr:row>35</xdr:row>
      <xdr:rowOff>121816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052866"/>
          <a:ext cx="889000" cy="6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100315</xdr:rowOff>
    </xdr:from>
    <xdr:to>
      <xdr:col>46</xdr:col>
      <xdr:colOff>38100</xdr:colOff>
      <xdr:row>37</xdr:row>
      <xdr:rowOff>30465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21592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6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142558</xdr:rowOff>
    </xdr:from>
    <xdr:to>
      <xdr:col>41</xdr:col>
      <xdr:colOff>50800</xdr:colOff>
      <xdr:row>35</xdr:row>
      <xdr:rowOff>121816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114608"/>
          <a:ext cx="889000" cy="100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113619</xdr:rowOff>
    </xdr:from>
    <xdr:to>
      <xdr:col>41</xdr:col>
      <xdr:colOff>101600</xdr:colOff>
      <xdr:row>37</xdr:row>
      <xdr:rowOff>43769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28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34896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378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46472</xdr:rowOff>
    </xdr:from>
    <xdr:to>
      <xdr:col>36</xdr:col>
      <xdr:colOff>165100</xdr:colOff>
      <xdr:row>32</xdr:row>
      <xdr:rowOff>148072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53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139199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625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61201</xdr:rowOff>
    </xdr:from>
    <xdr:to>
      <xdr:col>55</xdr:col>
      <xdr:colOff>50800</xdr:colOff>
      <xdr:row>34</xdr:row>
      <xdr:rowOff>162801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589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14228</xdr:rowOff>
    </xdr:from>
    <xdr:ext cx="599010"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843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132296</xdr:rowOff>
    </xdr:from>
    <xdr:to>
      <xdr:col>50</xdr:col>
      <xdr:colOff>165100</xdr:colOff>
      <xdr:row>35</xdr:row>
      <xdr:rowOff>62446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96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78973</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73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1316</xdr:rowOff>
    </xdr:from>
    <xdr:to>
      <xdr:col>46</xdr:col>
      <xdr:colOff>38100</xdr:colOff>
      <xdr:row>35</xdr:row>
      <xdr:rowOff>102916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00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119443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77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71016</xdr:rowOff>
    </xdr:from>
    <xdr:to>
      <xdr:col>41</xdr:col>
      <xdr:colOff>101600</xdr:colOff>
      <xdr:row>36</xdr:row>
      <xdr:rowOff>1166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07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17693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584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91758</xdr:rowOff>
    </xdr:from>
    <xdr:to>
      <xdr:col>36</xdr:col>
      <xdr:colOff>165100</xdr:colOff>
      <xdr:row>30</xdr:row>
      <xdr:rowOff>21908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06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38435</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4839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102730</xdr:rowOff>
    </xdr:from>
    <xdr:to>
      <xdr:col>54</xdr:col>
      <xdr:colOff>189865</xdr:colOff>
      <xdr:row>59</xdr:row>
      <xdr:rowOff>101994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46680"/>
          <a:ext cx="1270" cy="1370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105821</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2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101994</xdr:rowOff>
    </xdr:from>
    <xdr:to>
      <xdr:col>55</xdr:col>
      <xdr:colOff>88900</xdr:colOff>
      <xdr:row>59</xdr:row>
      <xdr:rowOff>101994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49407</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621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102730</xdr:rowOff>
    </xdr:from>
    <xdr:to>
      <xdr:col>55</xdr:col>
      <xdr:colOff>88900</xdr:colOff>
      <xdr:row>51</xdr:row>
      <xdr:rowOff>102730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46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132194</xdr:rowOff>
    </xdr:from>
    <xdr:to>
      <xdr:col>55</xdr:col>
      <xdr:colOff>0</xdr:colOff>
      <xdr:row>58</xdr:row>
      <xdr:rowOff>134963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904844"/>
          <a:ext cx="838200" cy="17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58970</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488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36093</xdr:rowOff>
    </xdr:from>
    <xdr:to>
      <xdr:col>55</xdr:col>
      <xdr:colOff>50800</xdr:colOff>
      <xdr:row>56</xdr:row>
      <xdr:rowOff>137693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3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134963</xdr:rowOff>
    </xdr:from>
    <xdr:to>
      <xdr:col>50</xdr:col>
      <xdr:colOff>114300</xdr:colOff>
      <xdr:row>59</xdr:row>
      <xdr:rowOff>86678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10079063"/>
          <a:ext cx="889000" cy="12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60478</xdr:rowOff>
    </xdr:from>
    <xdr:to>
      <xdr:col>50</xdr:col>
      <xdr:colOff>165100</xdr:colOff>
      <xdr:row>57</xdr:row>
      <xdr:rowOff>162078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3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7155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0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58648</xdr:rowOff>
    </xdr:from>
    <xdr:to>
      <xdr:col>45</xdr:col>
      <xdr:colOff>177800</xdr:colOff>
      <xdr:row>59</xdr:row>
      <xdr:rowOff>86678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002748"/>
          <a:ext cx="889000" cy="199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92570</xdr:rowOff>
    </xdr:from>
    <xdr:to>
      <xdr:col>46</xdr:col>
      <xdr:colOff>38100</xdr:colOff>
      <xdr:row>58</xdr:row>
      <xdr:rowOff>22720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86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39247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64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20638</xdr:rowOff>
    </xdr:from>
    <xdr:to>
      <xdr:col>41</xdr:col>
      <xdr:colOff>50800</xdr:colOff>
      <xdr:row>58</xdr:row>
      <xdr:rowOff>58648</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964738"/>
          <a:ext cx="889000" cy="3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92494</xdr:rowOff>
    </xdr:from>
    <xdr:to>
      <xdr:col>41</xdr:col>
      <xdr:colOff>101600</xdr:colOff>
      <xdr:row>58</xdr:row>
      <xdr:rowOff>22644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86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39171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64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1067</xdr:rowOff>
    </xdr:from>
    <xdr:to>
      <xdr:col>36</xdr:col>
      <xdr:colOff>165100</xdr:colOff>
      <xdr:row>57</xdr:row>
      <xdr:rowOff>102667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119194</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48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81394</xdr:rowOff>
    </xdr:from>
    <xdr:to>
      <xdr:col>55</xdr:col>
      <xdr:colOff>50800</xdr:colOff>
      <xdr:row>58</xdr:row>
      <xdr:rowOff>11544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85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59821</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84163</xdr:rowOff>
    </xdr:from>
    <xdr:to>
      <xdr:col>50</xdr:col>
      <xdr:colOff>165100</xdr:colOff>
      <xdr:row>59</xdr:row>
      <xdr:rowOff>14313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2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5440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12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35878</xdr:rowOff>
    </xdr:from>
    <xdr:to>
      <xdr:col>46</xdr:col>
      <xdr:colOff>38100</xdr:colOff>
      <xdr:row>59</xdr:row>
      <xdr:rowOff>137478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15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128605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24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7848</xdr:rowOff>
    </xdr:from>
    <xdr:to>
      <xdr:col>41</xdr:col>
      <xdr:colOff>101600</xdr:colOff>
      <xdr:row>58</xdr:row>
      <xdr:rowOff>109448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95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100575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04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141288</xdr:rowOff>
    </xdr:from>
    <xdr:to>
      <xdr:col>36</xdr:col>
      <xdr:colOff>165100</xdr:colOff>
      <xdr:row>58</xdr:row>
      <xdr:rowOff>71438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1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62565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0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93376</xdr:rowOff>
    </xdr:from>
    <xdr:to>
      <xdr:col>54</xdr:col>
      <xdr:colOff>189865</xdr:colOff>
      <xdr:row>79</xdr:row>
      <xdr:rowOff>95858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94876"/>
          <a:ext cx="1270" cy="1545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99685</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644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95858</xdr:rowOff>
    </xdr:from>
    <xdr:to>
      <xdr:col>55</xdr:col>
      <xdr:colOff>88900</xdr:colOff>
      <xdr:row>79</xdr:row>
      <xdr:rowOff>95858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64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40053</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7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93376</xdr:rowOff>
    </xdr:from>
    <xdr:to>
      <xdr:col>55</xdr:col>
      <xdr:colOff>88900</xdr:colOff>
      <xdr:row>70</xdr:row>
      <xdr:rowOff>93376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94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11357</xdr:rowOff>
    </xdr:from>
    <xdr:to>
      <xdr:col>55</xdr:col>
      <xdr:colOff>0</xdr:colOff>
      <xdr:row>79</xdr:row>
      <xdr:rowOff>16304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555907"/>
          <a:ext cx="838200" cy="4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168322</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1985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145445</xdr:rowOff>
    </xdr:from>
    <xdr:to>
      <xdr:col>55</xdr:col>
      <xdr:colOff>50800</xdr:colOff>
      <xdr:row>78</xdr:row>
      <xdr:rowOff>75595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34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16304</xdr:rowOff>
    </xdr:from>
    <xdr:to>
      <xdr:col>50</xdr:col>
      <xdr:colOff>114300</xdr:colOff>
      <xdr:row>79</xdr:row>
      <xdr:rowOff>44504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560854"/>
          <a:ext cx="889000" cy="2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28843</xdr:rowOff>
    </xdr:from>
    <xdr:to>
      <xdr:col>50</xdr:col>
      <xdr:colOff>165100</xdr:colOff>
      <xdr:row>78</xdr:row>
      <xdr:rowOff>130443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4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146970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17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36650</xdr:rowOff>
    </xdr:from>
    <xdr:to>
      <xdr:col>45</xdr:col>
      <xdr:colOff>177800</xdr:colOff>
      <xdr:row>79</xdr:row>
      <xdr:rowOff>44504</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409750"/>
          <a:ext cx="889000" cy="17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51149</xdr:rowOff>
    </xdr:from>
    <xdr:to>
      <xdr:col>46</xdr:col>
      <xdr:colOff>38100</xdr:colOff>
      <xdr:row>78</xdr:row>
      <xdr:rowOff>152749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42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169276</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19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36650</xdr:rowOff>
    </xdr:from>
    <xdr:to>
      <xdr:col>41</xdr:col>
      <xdr:colOff>50800</xdr:colOff>
      <xdr:row>78</xdr:row>
      <xdr:rowOff>118261</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409750"/>
          <a:ext cx="889000" cy="8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28550</xdr:rowOff>
    </xdr:from>
    <xdr:to>
      <xdr:col>41</xdr:col>
      <xdr:colOff>101600</xdr:colOff>
      <xdr:row>78</xdr:row>
      <xdr:rowOff>130150</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4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121277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49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133428</xdr:rowOff>
    </xdr:from>
    <xdr:to>
      <xdr:col>36</xdr:col>
      <xdr:colOff>165100</xdr:colOff>
      <xdr:row>78</xdr:row>
      <xdr:rowOff>63578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33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80105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311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132007</xdr:rowOff>
    </xdr:from>
    <xdr:to>
      <xdr:col>55</xdr:col>
      <xdr:colOff>50800</xdr:colOff>
      <xdr:row>79</xdr:row>
      <xdr:rowOff>62157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50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46934</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420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136954</xdr:rowOff>
    </xdr:from>
    <xdr:to>
      <xdr:col>50</xdr:col>
      <xdr:colOff>165100</xdr:colOff>
      <xdr:row>79</xdr:row>
      <xdr:rowOff>67104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51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58231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60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165154</xdr:rowOff>
    </xdr:from>
    <xdr:to>
      <xdr:col>46</xdr:col>
      <xdr:colOff>38100</xdr:colOff>
      <xdr:row>79</xdr:row>
      <xdr:rowOff>95304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53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86431</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63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157300</xdr:rowOff>
    </xdr:from>
    <xdr:to>
      <xdr:col>41</xdr:col>
      <xdr:colOff>101600</xdr:colOff>
      <xdr:row>78</xdr:row>
      <xdr:rowOff>87450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35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103977</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313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67461</xdr:rowOff>
    </xdr:from>
    <xdr:to>
      <xdr:col>36</xdr:col>
      <xdr:colOff>165100</xdr:colOff>
      <xdr:row>78</xdr:row>
      <xdr:rowOff>169061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4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160188</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5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14808</xdr:rowOff>
    </xdr:from>
    <xdr:to>
      <xdr:col>54</xdr:col>
      <xdr:colOff>189865</xdr:colOff>
      <xdr:row>98</xdr:row>
      <xdr:rowOff>39255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445308"/>
          <a:ext cx="1270" cy="1396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43082</xdr:rowOff>
    </xdr:from>
    <xdr:ext cx="534377"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39255</xdr:rowOff>
    </xdr:from>
    <xdr:to>
      <xdr:col>55</xdr:col>
      <xdr:colOff>88900</xdr:colOff>
      <xdr:row>98</xdr:row>
      <xdr:rowOff>39255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132935</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22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14808</xdr:rowOff>
    </xdr:from>
    <xdr:to>
      <xdr:col>55</xdr:col>
      <xdr:colOff>88900</xdr:colOff>
      <xdr:row>90</xdr:row>
      <xdr:rowOff>14808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44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106375</xdr:rowOff>
    </xdr:from>
    <xdr:to>
      <xdr:col>55</xdr:col>
      <xdr:colOff>0</xdr:colOff>
      <xdr:row>97</xdr:row>
      <xdr:rowOff>64909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565575"/>
          <a:ext cx="838200" cy="12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148886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2651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126009</xdr:rowOff>
    </xdr:from>
    <xdr:to>
      <xdr:col>55</xdr:col>
      <xdr:colOff>50800</xdr:colOff>
      <xdr:row>96</xdr:row>
      <xdr:rowOff>56159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1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64909</xdr:rowOff>
    </xdr:from>
    <xdr:to>
      <xdr:col>50</xdr:col>
      <xdr:colOff>114300</xdr:colOff>
      <xdr:row>98</xdr:row>
      <xdr:rowOff>10097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695559"/>
          <a:ext cx="889000" cy="116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116433</xdr:rowOff>
    </xdr:from>
    <xdr:to>
      <xdr:col>50</xdr:col>
      <xdr:colOff>165100</xdr:colOff>
      <xdr:row>97</xdr:row>
      <xdr:rowOff>46583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57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63110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35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9740</xdr:rowOff>
    </xdr:from>
    <xdr:to>
      <xdr:col>45</xdr:col>
      <xdr:colOff>177800</xdr:colOff>
      <xdr:row>98</xdr:row>
      <xdr:rowOff>10097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811840"/>
          <a:ext cx="889000" cy="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131077</xdr:rowOff>
    </xdr:from>
    <xdr:to>
      <xdr:col>46</xdr:col>
      <xdr:colOff>38100</xdr:colOff>
      <xdr:row>97</xdr:row>
      <xdr:rowOff>61227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5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77754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36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80772</xdr:rowOff>
    </xdr:from>
    <xdr:to>
      <xdr:col>41</xdr:col>
      <xdr:colOff>50800</xdr:colOff>
      <xdr:row>98</xdr:row>
      <xdr:rowOff>9740</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711422"/>
          <a:ext cx="889000" cy="10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167666</xdr:rowOff>
    </xdr:from>
    <xdr:to>
      <xdr:col>41</xdr:col>
      <xdr:colOff>101600</xdr:colOff>
      <xdr:row>97</xdr:row>
      <xdr:rowOff>97816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62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114343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40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106668</xdr:rowOff>
    </xdr:from>
    <xdr:to>
      <xdr:col>36</xdr:col>
      <xdr:colOff>165100</xdr:colOff>
      <xdr:row>97</xdr:row>
      <xdr:rowOff>36818</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53345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34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55575</xdr:rowOff>
    </xdr:from>
    <xdr:to>
      <xdr:col>55</xdr:col>
      <xdr:colOff>50800</xdr:colOff>
      <xdr:row>96</xdr:row>
      <xdr:rowOff>157175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51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34002</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49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14109</xdr:rowOff>
    </xdr:from>
    <xdr:to>
      <xdr:col>50</xdr:col>
      <xdr:colOff>165100</xdr:colOff>
      <xdr:row>97</xdr:row>
      <xdr:rowOff>115709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64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106836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73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130747</xdr:rowOff>
    </xdr:from>
    <xdr:to>
      <xdr:col>46</xdr:col>
      <xdr:colOff>38100</xdr:colOff>
      <xdr:row>98</xdr:row>
      <xdr:rowOff>60897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6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52024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85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130390</xdr:rowOff>
    </xdr:from>
    <xdr:to>
      <xdr:col>41</xdr:col>
      <xdr:colOff>101600</xdr:colOff>
      <xdr:row>98</xdr:row>
      <xdr:rowOff>60540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7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51667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85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29972</xdr:rowOff>
    </xdr:from>
    <xdr:to>
      <xdr:col>36</xdr:col>
      <xdr:colOff>165100</xdr:colOff>
      <xdr:row>97</xdr:row>
      <xdr:rowOff>131572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66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122699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75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33564</xdr:rowOff>
    </xdr:from>
    <xdr:to>
      <xdr:col>85</xdr:col>
      <xdr:colOff>126364</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77064"/>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151691</xdr:rowOff>
    </xdr:from>
    <xdr:ext cx="469744"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52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33564</xdr:rowOff>
    </xdr:from>
    <xdr:to>
      <xdr:col>86</xdr:col>
      <xdr:colOff>25400</xdr:colOff>
      <xdr:row>30</xdr:row>
      <xdr:rowOff>33564</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77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113901</xdr:rowOff>
    </xdr:from>
    <xdr:to>
      <xdr:col>85</xdr:col>
      <xdr:colOff>127000</xdr:colOff>
      <xdr:row>39</xdr:row>
      <xdr:rowOff>93817</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457551"/>
          <a:ext cx="838200" cy="32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36829</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80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13952</xdr:rowOff>
    </xdr:from>
    <xdr:to>
      <xdr:col>85</xdr:col>
      <xdr:colOff>177800</xdr:colOff>
      <xdr:row>38</xdr:row>
      <xdr:rowOff>115552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113901</xdr:rowOff>
    </xdr:from>
    <xdr:to>
      <xdr:col>81</xdr:col>
      <xdr:colOff>50800</xdr:colOff>
      <xdr:row>38</xdr:row>
      <xdr:rowOff>102470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4592300" y="6457551"/>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126292</xdr:rowOff>
    </xdr:from>
    <xdr:to>
      <xdr:col>81</xdr:col>
      <xdr:colOff>101600</xdr:colOff>
      <xdr:row>38</xdr:row>
      <xdr:rowOff>56442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46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47569</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56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102470</xdr:rowOff>
    </xdr:from>
    <xdr:to>
      <xdr:col>76</xdr:col>
      <xdr:colOff>114300</xdr:colOff>
      <xdr:row>39</xdr:row>
      <xdr:rowOff>51526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3703300" y="6617570"/>
          <a:ext cx="889000" cy="12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115189</xdr:rowOff>
    </xdr:from>
    <xdr:to>
      <xdr:col>76</xdr:col>
      <xdr:colOff>165100</xdr:colOff>
      <xdr:row>38</xdr:row>
      <xdr:rowOff>45339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45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61866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23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97899</xdr:rowOff>
    </xdr:from>
    <xdr:to>
      <xdr:col>71</xdr:col>
      <xdr:colOff>177800</xdr:colOff>
      <xdr:row>39</xdr:row>
      <xdr:rowOff>51526</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12999"/>
          <a:ext cx="889000" cy="12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102779</xdr:rowOff>
    </xdr:from>
    <xdr:to>
      <xdr:col>72</xdr:col>
      <xdr:colOff>38100</xdr:colOff>
      <xdr:row>39</xdr:row>
      <xdr:rowOff>32929</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61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49456</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4017" y="6393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102779</xdr:rowOff>
    </xdr:from>
    <xdr:to>
      <xdr:col>67</xdr:col>
      <xdr:colOff>101600</xdr:colOff>
      <xdr:row>38</xdr:row>
      <xdr:rowOff>32930</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4464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49456</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22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43017</xdr:rowOff>
    </xdr:from>
    <xdr:to>
      <xdr:col>85</xdr:col>
      <xdr:colOff>177800</xdr:colOff>
      <xdr:row>39</xdr:row>
      <xdr:rowOff>144617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72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129394</xdr:rowOff>
    </xdr:from>
    <xdr:ext cx="313932"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6444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63101</xdr:rowOff>
    </xdr:from>
    <xdr:to>
      <xdr:col>81</xdr:col>
      <xdr:colOff>101600</xdr:colOff>
      <xdr:row>37</xdr:row>
      <xdr:rowOff>164701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40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9778</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246428" y="618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51670</xdr:rowOff>
    </xdr:from>
    <xdr:to>
      <xdr:col>76</xdr:col>
      <xdr:colOff>165100</xdr:colOff>
      <xdr:row>38</xdr:row>
      <xdr:rowOff>153270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56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144397</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357428" y="665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726</xdr:rowOff>
    </xdr:from>
    <xdr:to>
      <xdr:col>72</xdr:col>
      <xdr:colOff>38100</xdr:colOff>
      <xdr:row>39</xdr:row>
      <xdr:rowOff>102326</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8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93453</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14017" y="6780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47099</xdr:rowOff>
    </xdr:from>
    <xdr:to>
      <xdr:col>67</xdr:col>
      <xdr:colOff>101600</xdr:colOff>
      <xdr:row>38</xdr:row>
      <xdr:rowOff>148699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56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139826</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579428" y="665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70015</xdr:rowOff>
    </xdr:from>
    <xdr:to>
      <xdr:col>85</xdr:col>
      <xdr:colOff>126364</xdr:colOff>
      <xdr:row>78</xdr:row>
      <xdr:rowOff>81750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242965"/>
          <a:ext cx="1269" cy="1211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85577</xdr:rowOff>
    </xdr:from>
    <xdr:ext cx="469744"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45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81750</xdr:rowOff>
    </xdr:from>
    <xdr:to>
      <xdr:col>86</xdr:col>
      <xdr:colOff>25400</xdr:colOff>
      <xdr:row>78</xdr:row>
      <xdr:rowOff>81750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45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16692</xdr:rowOff>
    </xdr:from>
    <xdr:ext cx="534377"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201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70015</xdr:rowOff>
    </xdr:from>
    <xdr:to>
      <xdr:col>86</xdr:col>
      <xdr:colOff>25400</xdr:colOff>
      <xdr:row>71</xdr:row>
      <xdr:rowOff>70015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24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151911</xdr:rowOff>
    </xdr:from>
    <xdr:to>
      <xdr:col>85</xdr:col>
      <xdr:colOff>127000</xdr:colOff>
      <xdr:row>75</xdr:row>
      <xdr:rowOff>51498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2839211"/>
          <a:ext cx="838200" cy="7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95521</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782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117094</xdr:rowOff>
    </xdr:from>
    <xdr:to>
      <xdr:col>85</xdr:col>
      <xdr:colOff>177800</xdr:colOff>
      <xdr:row>75</xdr:row>
      <xdr:rowOff>47244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8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20580</xdr:rowOff>
    </xdr:from>
    <xdr:to>
      <xdr:col>81</xdr:col>
      <xdr:colOff>50800</xdr:colOff>
      <xdr:row>75</xdr:row>
      <xdr:rowOff>51498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2879330"/>
          <a:ext cx="889000" cy="3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113379</xdr:rowOff>
    </xdr:from>
    <xdr:to>
      <xdr:col>81</xdr:col>
      <xdr:colOff>101600</xdr:colOff>
      <xdr:row>75</xdr:row>
      <xdr:rowOff>43529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80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60056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57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155683</xdr:rowOff>
    </xdr:from>
    <xdr:to>
      <xdr:col>76</xdr:col>
      <xdr:colOff>114300</xdr:colOff>
      <xdr:row>75</xdr:row>
      <xdr:rowOff>20580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2842983"/>
          <a:ext cx="8890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112522</xdr:rowOff>
    </xdr:from>
    <xdr:to>
      <xdr:col>76</xdr:col>
      <xdr:colOff>165100</xdr:colOff>
      <xdr:row>75</xdr:row>
      <xdr:rowOff>42672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59199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57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68529</xdr:rowOff>
    </xdr:from>
    <xdr:to>
      <xdr:col>71</xdr:col>
      <xdr:colOff>177800</xdr:colOff>
      <xdr:row>74</xdr:row>
      <xdr:rowOff>155683</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2814300" y="12755829"/>
          <a:ext cx="889000" cy="8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113455</xdr:rowOff>
    </xdr:from>
    <xdr:to>
      <xdr:col>72</xdr:col>
      <xdr:colOff>38100</xdr:colOff>
      <xdr:row>75</xdr:row>
      <xdr:rowOff>43605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34732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89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157328</xdr:rowOff>
    </xdr:from>
    <xdr:to>
      <xdr:col>67</xdr:col>
      <xdr:colOff>101600</xdr:colOff>
      <xdr:row>75</xdr:row>
      <xdr:rowOff>87478</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78605</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93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101111</xdr:rowOff>
    </xdr:from>
    <xdr:to>
      <xdr:col>85</xdr:col>
      <xdr:colOff>177800</xdr:colOff>
      <xdr:row>75</xdr:row>
      <xdr:rowOff>31261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278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123988</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63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698</xdr:rowOff>
    </xdr:from>
    <xdr:to>
      <xdr:col>81</xdr:col>
      <xdr:colOff>101600</xdr:colOff>
      <xdr:row>75</xdr:row>
      <xdr:rowOff>102298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285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93425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295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141230</xdr:rowOff>
    </xdr:from>
    <xdr:to>
      <xdr:col>76</xdr:col>
      <xdr:colOff>165100</xdr:colOff>
      <xdr:row>75</xdr:row>
      <xdr:rowOff>71380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62507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292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104883</xdr:rowOff>
    </xdr:from>
    <xdr:to>
      <xdr:col>72</xdr:col>
      <xdr:colOff>38100</xdr:colOff>
      <xdr:row>75</xdr:row>
      <xdr:rowOff>35033</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279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51560</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256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17729</xdr:rowOff>
    </xdr:from>
    <xdr:to>
      <xdr:col>67</xdr:col>
      <xdr:colOff>101600</xdr:colOff>
      <xdr:row>74</xdr:row>
      <xdr:rowOff>119329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270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135856</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248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119076</xdr:rowOff>
    </xdr:from>
    <xdr:to>
      <xdr:col>85</xdr:col>
      <xdr:colOff>126364</xdr:colOff>
      <xdr:row>99</xdr:row>
      <xdr:rowOff>76819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549576"/>
          <a:ext cx="1269" cy="150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80646</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7054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76819</xdr:rowOff>
    </xdr:from>
    <xdr:to>
      <xdr:col>86</xdr:col>
      <xdr:colOff>25400</xdr:colOff>
      <xdr:row>99</xdr:row>
      <xdr:rowOff>76819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705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65753</xdr:rowOff>
    </xdr:from>
    <xdr:ext cx="534377"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32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119076</xdr:rowOff>
    </xdr:from>
    <xdr:to>
      <xdr:col>86</xdr:col>
      <xdr:colOff>25400</xdr:colOff>
      <xdr:row>90</xdr:row>
      <xdr:rowOff>119076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54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40618</xdr:rowOff>
    </xdr:from>
    <xdr:to>
      <xdr:col>85</xdr:col>
      <xdr:colOff>127000</xdr:colOff>
      <xdr:row>98</xdr:row>
      <xdr:rowOff>60866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671268"/>
          <a:ext cx="838200" cy="19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23423</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482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546</xdr:rowOff>
    </xdr:from>
    <xdr:to>
      <xdr:col>85</xdr:col>
      <xdr:colOff>177800</xdr:colOff>
      <xdr:row>97</xdr:row>
      <xdr:rowOff>102146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3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40618</xdr:rowOff>
    </xdr:from>
    <xdr:to>
      <xdr:col>81</xdr:col>
      <xdr:colOff>50800</xdr:colOff>
      <xdr:row>97</xdr:row>
      <xdr:rowOff>44929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671268"/>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35554</xdr:rowOff>
    </xdr:from>
    <xdr:to>
      <xdr:col>81</xdr:col>
      <xdr:colOff>101600</xdr:colOff>
      <xdr:row>97</xdr:row>
      <xdr:rowOff>137154</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6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128281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75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44929</xdr:rowOff>
    </xdr:from>
    <xdr:to>
      <xdr:col>76</xdr:col>
      <xdr:colOff>114300</xdr:colOff>
      <xdr:row>98</xdr:row>
      <xdr:rowOff>205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675579"/>
          <a:ext cx="889000" cy="12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23651</xdr:rowOff>
    </xdr:from>
    <xdr:to>
      <xdr:col>76</xdr:col>
      <xdr:colOff>165100</xdr:colOff>
      <xdr:row>97</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65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116378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74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80068</xdr:rowOff>
    </xdr:from>
    <xdr:to>
      <xdr:col>71</xdr:col>
      <xdr:colOff>177800</xdr:colOff>
      <xdr:row>98</xdr:row>
      <xdr:rowOff>205</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2814300" y="16539268"/>
          <a:ext cx="889000" cy="26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10016</xdr:rowOff>
    </xdr:from>
    <xdr:to>
      <xdr:col>72</xdr:col>
      <xdr:colOff>38100</xdr:colOff>
      <xdr:row>97</xdr:row>
      <xdr:rowOff>111616</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64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128143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41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6784</xdr:rowOff>
    </xdr:from>
    <xdr:to>
      <xdr:col>67</xdr:col>
      <xdr:colOff>101600</xdr:colOff>
      <xdr:row>98</xdr:row>
      <xdr:rowOff>108384</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80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99511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90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10066</xdr:rowOff>
    </xdr:from>
    <xdr:to>
      <xdr:col>85</xdr:col>
      <xdr:colOff>177800</xdr:colOff>
      <xdr:row>98</xdr:row>
      <xdr:rowOff>111666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81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159943</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79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161268</xdr:rowOff>
    </xdr:from>
    <xdr:to>
      <xdr:col>81</xdr:col>
      <xdr:colOff>101600</xdr:colOff>
      <xdr:row>97</xdr:row>
      <xdr:rowOff>91418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62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107945</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39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165579</xdr:rowOff>
    </xdr:from>
    <xdr:to>
      <xdr:col>76</xdr:col>
      <xdr:colOff>165100</xdr:colOff>
      <xdr:row>97</xdr:row>
      <xdr:rowOff>95729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6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112256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4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120855</xdr:rowOff>
    </xdr:from>
    <xdr:to>
      <xdr:col>72</xdr:col>
      <xdr:colOff>38100</xdr:colOff>
      <xdr:row>98</xdr:row>
      <xdr:rowOff>51005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75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42132</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84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29268</xdr:rowOff>
    </xdr:from>
    <xdr:to>
      <xdr:col>67</xdr:col>
      <xdr:colOff>101600</xdr:colOff>
      <xdr:row>96</xdr:row>
      <xdr:rowOff>130868</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48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147395</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47111" y="1626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投資及び出資金グラフ枠">
          <a:extLst>
            <a:ext uri="{FF2B5EF4-FFF2-40B4-BE49-F238E27FC236}">
              <a16:creationId xmlns:a16="http://schemas.microsoft.com/office/drawing/2014/main" id="{00000000-0008-0000-06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125657</xdr:rowOff>
    </xdr:from>
    <xdr:to>
      <xdr:col>116</xdr:col>
      <xdr:colOff>62864</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2159595" y="5269157"/>
          <a:ext cx="1269" cy="1516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6" name="投資及び出資金最小値テキスト">
          <a:extLst>
            <a:ext uri="{FF2B5EF4-FFF2-40B4-BE49-F238E27FC236}">
              <a16:creationId xmlns:a16="http://schemas.microsoft.com/office/drawing/2014/main" id="{00000000-0008-0000-0600-0000E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72334</xdr:rowOff>
    </xdr:from>
    <xdr:ext cx="469744" cy="259045"/>
    <xdr:sp macro="" textlink="">
      <xdr:nvSpPr>
        <xdr:cNvPr id="748" name="投資及び出資金最大値テキスト">
          <a:extLst>
            <a:ext uri="{FF2B5EF4-FFF2-40B4-BE49-F238E27FC236}">
              <a16:creationId xmlns:a16="http://schemas.microsoft.com/office/drawing/2014/main" id="{00000000-0008-0000-0600-0000EC020000}"/>
            </a:ext>
          </a:extLst>
        </xdr:cNvPr>
        <xdr:cNvSpPr txBox="1"/>
      </xdr:nvSpPr>
      <xdr:spPr>
        <a:xfrm>
          <a:off x="22212300" y="504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125657</xdr:rowOff>
    </xdr:from>
    <xdr:to>
      <xdr:col>116</xdr:col>
      <xdr:colOff>152400</xdr:colOff>
      <xdr:row>30</xdr:row>
      <xdr:rowOff>125657</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2072600" y="526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159294</xdr:rowOff>
    </xdr:from>
    <xdr:to>
      <xdr:col>116</xdr:col>
      <xdr:colOff>63500</xdr:colOff>
      <xdr:row>32</xdr:row>
      <xdr:rowOff>57078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1323300" y="5474244"/>
          <a:ext cx="838200" cy="69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90840</xdr:rowOff>
    </xdr:from>
    <xdr:ext cx="469744" cy="259045"/>
    <xdr:sp macro="" textlink="">
      <xdr:nvSpPr>
        <xdr:cNvPr id="751" name="投資及び出資金平均値テキスト">
          <a:extLst>
            <a:ext uri="{FF2B5EF4-FFF2-40B4-BE49-F238E27FC236}">
              <a16:creationId xmlns:a16="http://schemas.microsoft.com/office/drawing/2014/main" id="{00000000-0008-0000-0600-0000EF020000}"/>
            </a:ext>
          </a:extLst>
        </xdr:cNvPr>
        <xdr:cNvSpPr txBox="1"/>
      </xdr:nvSpPr>
      <xdr:spPr>
        <a:xfrm>
          <a:off x="22212300" y="6263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112413</xdr:rowOff>
    </xdr:from>
    <xdr:to>
      <xdr:col>116</xdr:col>
      <xdr:colOff>114300</xdr:colOff>
      <xdr:row>37</xdr:row>
      <xdr:rowOff>42563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2110700" y="628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159294</xdr:rowOff>
    </xdr:from>
    <xdr:to>
      <xdr:col>111</xdr:col>
      <xdr:colOff>177800</xdr:colOff>
      <xdr:row>32</xdr:row>
      <xdr:rowOff>20501</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20434300" y="54742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54773</xdr:rowOff>
    </xdr:from>
    <xdr:to>
      <xdr:col>112</xdr:col>
      <xdr:colOff>38100</xdr:colOff>
      <xdr:row>36</xdr:row>
      <xdr:rowOff>156373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1272500" y="622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147500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088428" y="6319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20501</xdr:rowOff>
    </xdr:from>
    <xdr:to>
      <xdr:col>107</xdr:col>
      <xdr:colOff>50800</xdr:colOff>
      <xdr:row>32</xdr:row>
      <xdr:rowOff>37157</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9545300" y="5506901"/>
          <a:ext cx="889000" cy="1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57712</xdr:rowOff>
    </xdr:from>
    <xdr:to>
      <xdr:col>107</xdr:col>
      <xdr:colOff>101600</xdr:colOff>
      <xdr:row>36</xdr:row>
      <xdr:rowOff>159312</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20383500" y="62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150439</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199428" y="632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37157</xdr:rowOff>
    </xdr:from>
    <xdr:to>
      <xdr:col>102</xdr:col>
      <xdr:colOff>114300</xdr:colOff>
      <xdr:row>32</xdr:row>
      <xdr:rowOff>152600</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flipV="1">
          <a:off x="18656300" y="5523557"/>
          <a:ext cx="889000" cy="11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115352</xdr:rowOff>
    </xdr:from>
    <xdr:to>
      <xdr:col>102</xdr:col>
      <xdr:colOff>165100</xdr:colOff>
      <xdr:row>37</xdr:row>
      <xdr:rowOff>45502</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9494500" y="628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36629</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10428" y="638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137233</xdr:rowOff>
    </xdr:from>
    <xdr:to>
      <xdr:col>98</xdr:col>
      <xdr:colOff>38100</xdr:colOff>
      <xdr:row>37</xdr:row>
      <xdr:rowOff>67383</xdr:rowOff>
    </xdr:to>
    <xdr:sp macro="" textlink="">
      <xdr:nvSpPr>
        <xdr:cNvPr id="762" name="フローチャート: 判断 761">
          <a:extLst>
            <a:ext uri="{FF2B5EF4-FFF2-40B4-BE49-F238E27FC236}">
              <a16:creationId xmlns:a16="http://schemas.microsoft.com/office/drawing/2014/main" id="{00000000-0008-0000-0600-0000FA020000}"/>
            </a:ext>
          </a:extLst>
        </xdr:cNvPr>
        <xdr:cNvSpPr/>
      </xdr:nvSpPr>
      <xdr:spPr>
        <a:xfrm>
          <a:off x="18605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58510</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21428" y="6402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6278</xdr:rowOff>
    </xdr:from>
    <xdr:to>
      <xdr:col>116</xdr:col>
      <xdr:colOff>114300</xdr:colOff>
      <xdr:row>32</xdr:row>
      <xdr:rowOff>107878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2110700" y="549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29155</xdr:rowOff>
    </xdr:from>
    <xdr:ext cx="469744" cy="259045"/>
    <xdr:sp macro="" textlink="">
      <xdr:nvSpPr>
        <xdr:cNvPr id="770" name="投資及び出資金該当値テキスト">
          <a:extLst>
            <a:ext uri="{FF2B5EF4-FFF2-40B4-BE49-F238E27FC236}">
              <a16:creationId xmlns:a16="http://schemas.microsoft.com/office/drawing/2014/main" id="{00000000-0008-0000-0600-000002030000}"/>
            </a:ext>
          </a:extLst>
        </xdr:cNvPr>
        <xdr:cNvSpPr txBox="1"/>
      </xdr:nvSpPr>
      <xdr:spPr>
        <a:xfrm>
          <a:off x="22212300" y="5344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108494</xdr:rowOff>
    </xdr:from>
    <xdr:to>
      <xdr:col>112</xdr:col>
      <xdr:colOff>38100</xdr:colOff>
      <xdr:row>32</xdr:row>
      <xdr:rowOff>38644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1272500" y="542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55171</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1088428" y="519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141151</xdr:rowOff>
    </xdr:from>
    <xdr:to>
      <xdr:col>107</xdr:col>
      <xdr:colOff>101600</xdr:colOff>
      <xdr:row>32</xdr:row>
      <xdr:rowOff>71301</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20383500" y="545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30</xdr:row>
      <xdr:rowOff>87828</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20199428" y="523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157807</xdr:rowOff>
    </xdr:from>
    <xdr:to>
      <xdr:col>102</xdr:col>
      <xdr:colOff>165100</xdr:colOff>
      <xdr:row>32</xdr:row>
      <xdr:rowOff>87957</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9494500" y="547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30</xdr:row>
      <xdr:rowOff>104484</xdr:rowOff>
    </xdr:from>
    <xdr:ext cx="469744"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9310428" y="524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101800</xdr:rowOff>
    </xdr:from>
    <xdr:to>
      <xdr:col>98</xdr:col>
      <xdr:colOff>38100</xdr:colOff>
      <xdr:row>33</xdr:row>
      <xdr:rowOff>31950</xdr:rowOff>
    </xdr:to>
    <xdr:sp macro="" textlink="">
      <xdr:nvSpPr>
        <xdr:cNvPr id="777" name="楕円 776">
          <a:extLst>
            <a:ext uri="{FF2B5EF4-FFF2-40B4-BE49-F238E27FC236}">
              <a16:creationId xmlns:a16="http://schemas.microsoft.com/office/drawing/2014/main" id="{00000000-0008-0000-0600-000009030000}"/>
            </a:ext>
          </a:extLst>
        </xdr:cNvPr>
        <xdr:cNvSpPr/>
      </xdr:nvSpPr>
      <xdr:spPr>
        <a:xfrm>
          <a:off x="18605500" y="55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48477</xdr:rowOff>
    </xdr:from>
    <xdr:ext cx="469744"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421428" y="536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貸付金グラフ枠">
          <a:extLst>
            <a:ext uri="{FF2B5EF4-FFF2-40B4-BE49-F238E27FC236}">
              <a16:creationId xmlns:a16="http://schemas.microsoft.com/office/drawing/2014/main" id="{00000000-0008-0000-06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54661</xdr:rowOff>
    </xdr:from>
    <xdr:to>
      <xdr:col>116</xdr:col>
      <xdr:colOff>62864</xdr:colOff>
      <xdr:row>59</xdr:row>
      <xdr:rowOff>44069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2159595" y="8798611"/>
          <a:ext cx="1269" cy="1361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47896</xdr:rowOff>
    </xdr:from>
    <xdr:ext cx="249299" cy="259045"/>
    <xdr:sp macro="" textlink="">
      <xdr:nvSpPr>
        <xdr:cNvPr id="803" name="貸付金最小値テキスト">
          <a:extLst>
            <a:ext uri="{FF2B5EF4-FFF2-40B4-BE49-F238E27FC236}">
              <a16:creationId xmlns:a16="http://schemas.microsoft.com/office/drawing/2014/main" id="{00000000-0008-0000-0600-000023030000}"/>
            </a:ext>
          </a:extLst>
        </xdr:cNvPr>
        <xdr:cNvSpPr txBox="1"/>
      </xdr:nvSpPr>
      <xdr:spPr>
        <a:xfrm>
          <a:off x="22212300" y="10163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44069</xdr:rowOff>
    </xdr:from>
    <xdr:to>
      <xdr:col>116</xdr:col>
      <xdr:colOff>152400</xdr:colOff>
      <xdr:row>59</xdr:row>
      <xdr:rowOff>44069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10159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1338</xdr:rowOff>
    </xdr:from>
    <xdr:ext cx="534377" cy="259045"/>
    <xdr:sp macro="" textlink="">
      <xdr:nvSpPr>
        <xdr:cNvPr id="805" name="貸付金最大値テキスト">
          <a:extLst>
            <a:ext uri="{FF2B5EF4-FFF2-40B4-BE49-F238E27FC236}">
              <a16:creationId xmlns:a16="http://schemas.microsoft.com/office/drawing/2014/main" id="{00000000-0008-0000-0600-000025030000}"/>
            </a:ext>
          </a:extLst>
        </xdr:cNvPr>
        <xdr:cNvSpPr txBox="1"/>
      </xdr:nvSpPr>
      <xdr:spPr>
        <a:xfrm>
          <a:off x="22212300" y="857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54661</xdr:rowOff>
    </xdr:from>
    <xdr:to>
      <xdr:col>116</xdr:col>
      <xdr:colOff>152400</xdr:colOff>
      <xdr:row>51</xdr:row>
      <xdr:rowOff>54661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2072600" y="8798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32334</xdr:rowOff>
    </xdr:from>
    <xdr:to>
      <xdr:col>116</xdr:col>
      <xdr:colOff>63500</xdr:colOff>
      <xdr:row>59</xdr:row>
      <xdr:rowOff>34010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1323300" y="10147884"/>
          <a:ext cx="8382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9517</xdr:rowOff>
    </xdr:from>
    <xdr:ext cx="469744" cy="259045"/>
    <xdr:sp macro="" textlink="">
      <xdr:nvSpPr>
        <xdr:cNvPr id="808" name="貸付金平均値テキスト">
          <a:extLst>
            <a:ext uri="{FF2B5EF4-FFF2-40B4-BE49-F238E27FC236}">
              <a16:creationId xmlns:a16="http://schemas.microsoft.com/office/drawing/2014/main" id="{00000000-0008-0000-0600-000028030000}"/>
            </a:ext>
          </a:extLst>
        </xdr:cNvPr>
        <xdr:cNvSpPr txBox="1"/>
      </xdr:nvSpPr>
      <xdr:spPr>
        <a:xfrm>
          <a:off x="22212300" y="9610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158090</xdr:rowOff>
    </xdr:from>
    <xdr:to>
      <xdr:col>116</xdr:col>
      <xdr:colOff>114300</xdr:colOff>
      <xdr:row>57</xdr:row>
      <xdr:rowOff>88240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2110700" y="97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29058</xdr:rowOff>
    </xdr:from>
    <xdr:to>
      <xdr:col>111</xdr:col>
      <xdr:colOff>177800</xdr:colOff>
      <xdr:row>59</xdr:row>
      <xdr:rowOff>32334</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0434300" y="10144608"/>
          <a:ext cx="889000" cy="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136296</xdr:rowOff>
    </xdr:from>
    <xdr:to>
      <xdr:col>112</xdr:col>
      <xdr:colOff>38100</xdr:colOff>
      <xdr:row>57</xdr:row>
      <xdr:rowOff>66446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1272500" y="973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82973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088428" y="951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25781</xdr:rowOff>
    </xdr:from>
    <xdr:to>
      <xdr:col>107</xdr:col>
      <xdr:colOff>50800</xdr:colOff>
      <xdr:row>59</xdr:row>
      <xdr:rowOff>29058</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9545300" y="10141331"/>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125629</xdr:rowOff>
    </xdr:from>
    <xdr:to>
      <xdr:col>107</xdr:col>
      <xdr:colOff>101600</xdr:colOff>
      <xdr:row>57</xdr:row>
      <xdr:rowOff>55779</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0383500" y="972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72306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950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25781</xdr:rowOff>
    </xdr:from>
    <xdr:to>
      <xdr:col>102</xdr:col>
      <xdr:colOff>114300</xdr:colOff>
      <xdr:row>59</xdr:row>
      <xdr:rowOff>26162</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flipV="1">
          <a:off x="18656300" y="1014133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123419</xdr:rowOff>
    </xdr:from>
    <xdr:to>
      <xdr:col>102</xdr:col>
      <xdr:colOff>165100</xdr:colOff>
      <xdr:row>57</xdr:row>
      <xdr:rowOff>53569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9494500" y="972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70096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10428" y="949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126695</xdr:rowOff>
    </xdr:from>
    <xdr:to>
      <xdr:col>98</xdr:col>
      <xdr:colOff>38100</xdr:colOff>
      <xdr:row>57</xdr:row>
      <xdr:rowOff>56845</xdr:rowOff>
    </xdr:to>
    <xdr:sp macro="" textlink="">
      <xdr:nvSpPr>
        <xdr:cNvPr id="819" name="フローチャート: 判断 818">
          <a:extLst>
            <a:ext uri="{FF2B5EF4-FFF2-40B4-BE49-F238E27FC236}">
              <a16:creationId xmlns:a16="http://schemas.microsoft.com/office/drawing/2014/main" id="{00000000-0008-0000-0600-000033030000}"/>
            </a:ext>
          </a:extLst>
        </xdr:cNvPr>
        <xdr:cNvSpPr/>
      </xdr:nvSpPr>
      <xdr:spPr>
        <a:xfrm>
          <a:off x="18605500" y="97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73372</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21428" y="950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154660</xdr:rowOff>
    </xdr:from>
    <xdr:to>
      <xdr:col>116</xdr:col>
      <xdr:colOff>114300</xdr:colOff>
      <xdr:row>59</xdr:row>
      <xdr:rowOff>84810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2110700" y="1009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69587</xdr:rowOff>
    </xdr:from>
    <xdr:ext cx="378565" cy="259045"/>
    <xdr:sp macro="" textlink="">
      <xdr:nvSpPr>
        <xdr:cNvPr id="827" name="貸付金該当値テキスト">
          <a:extLst>
            <a:ext uri="{FF2B5EF4-FFF2-40B4-BE49-F238E27FC236}">
              <a16:creationId xmlns:a16="http://schemas.microsoft.com/office/drawing/2014/main" id="{00000000-0008-0000-0600-00003B030000}"/>
            </a:ext>
          </a:extLst>
        </xdr:cNvPr>
        <xdr:cNvSpPr txBox="1"/>
      </xdr:nvSpPr>
      <xdr:spPr>
        <a:xfrm>
          <a:off x="22212300" y="10013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152984</xdr:rowOff>
    </xdr:from>
    <xdr:to>
      <xdr:col>112</xdr:col>
      <xdr:colOff>38100</xdr:colOff>
      <xdr:row>59</xdr:row>
      <xdr:rowOff>83134</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1272500" y="1009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74261</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1134017" y="10189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149708</xdr:rowOff>
    </xdr:from>
    <xdr:to>
      <xdr:col>107</xdr:col>
      <xdr:colOff>101600</xdr:colOff>
      <xdr:row>59</xdr:row>
      <xdr:rowOff>79858</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20383500" y="1009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70985</xdr:rowOff>
    </xdr:from>
    <xdr:ext cx="378565"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20245017" y="10186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146431</xdr:rowOff>
    </xdr:from>
    <xdr:to>
      <xdr:col>102</xdr:col>
      <xdr:colOff>165100</xdr:colOff>
      <xdr:row>59</xdr:row>
      <xdr:rowOff>76581</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9494500" y="1009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67708</xdr:rowOff>
    </xdr:from>
    <xdr:ext cx="378565"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9356017" y="10183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146812</xdr:rowOff>
    </xdr:from>
    <xdr:to>
      <xdr:col>98</xdr:col>
      <xdr:colOff>38100</xdr:colOff>
      <xdr:row>59</xdr:row>
      <xdr:rowOff>76962</xdr:rowOff>
    </xdr:to>
    <xdr:sp macro="" textlink="">
      <xdr:nvSpPr>
        <xdr:cNvPr id="834" name="楕円 833">
          <a:extLst>
            <a:ext uri="{FF2B5EF4-FFF2-40B4-BE49-F238E27FC236}">
              <a16:creationId xmlns:a16="http://schemas.microsoft.com/office/drawing/2014/main" id="{00000000-0008-0000-0600-000042030000}"/>
            </a:ext>
          </a:extLst>
        </xdr:cNvPr>
        <xdr:cNvSpPr/>
      </xdr:nvSpPr>
      <xdr:spPr>
        <a:xfrm>
          <a:off x="18605500" y="100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68089</xdr:rowOff>
    </xdr:from>
    <xdr:ext cx="378565"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467017" y="1018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13239</xdr:rowOff>
    </xdr:from>
    <xdr:to>
      <xdr:col>116</xdr:col>
      <xdr:colOff>62864</xdr:colOff>
      <xdr:row>79</xdr:row>
      <xdr:rowOff>7113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2159595" y="12014739"/>
          <a:ext cx="1269" cy="153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10940</xdr:rowOff>
    </xdr:from>
    <xdr:ext cx="534377" cy="259045"/>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22212300" y="1355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7113</xdr:rowOff>
    </xdr:from>
    <xdr:to>
      <xdr:col>116</xdr:col>
      <xdr:colOff>152400</xdr:colOff>
      <xdr:row>79</xdr:row>
      <xdr:rowOff>7113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3551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131366</xdr:rowOff>
    </xdr:from>
    <xdr:ext cx="534377" cy="25904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22212300" y="1178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13239</xdr:rowOff>
    </xdr:from>
    <xdr:to>
      <xdr:col>116</xdr:col>
      <xdr:colOff>152400</xdr:colOff>
      <xdr:row>70</xdr:row>
      <xdr:rowOff>13239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2072600" y="12014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76378</xdr:rowOff>
    </xdr:from>
    <xdr:to>
      <xdr:col>116</xdr:col>
      <xdr:colOff>63500</xdr:colOff>
      <xdr:row>71</xdr:row>
      <xdr:rowOff>156342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1323300" y="12249328"/>
          <a:ext cx="838200" cy="7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53885</xdr:rowOff>
    </xdr:from>
    <xdr:ext cx="534377" cy="25904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22212300" y="12569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75458</xdr:rowOff>
    </xdr:from>
    <xdr:to>
      <xdr:col>116</xdr:col>
      <xdr:colOff>114300</xdr:colOff>
      <xdr:row>74</xdr:row>
      <xdr:rowOff>5608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2110700" y="1259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156342</xdr:rowOff>
    </xdr:from>
    <xdr:to>
      <xdr:col>111</xdr:col>
      <xdr:colOff>177800</xdr:colOff>
      <xdr:row>72</xdr:row>
      <xdr:rowOff>98735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0434300" y="12329292"/>
          <a:ext cx="8890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136632</xdr:rowOff>
    </xdr:from>
    <xdr:to>
      <xdr:col>112</xdr:col>
      <xdr:colOff>38100</xdr:colOff>
      <xdr:row>74</xdr:row>
      <xdr:rowOff>66782</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1272500" y="1265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57909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74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98735</xdr:rowOff>
    </xdr:from>
    <xdr:to>
      <xdr:col>107</xdr:col>
      <xdr:colOff>50800</xdr:colOff>
      <xdr:row>72</xdr:row>
      <xdr:rowOff>150078</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9545300" y="12443135"/>
          <a:ext cx="889000" cy="5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32299</xdr:rowOff>
    </xdr:from>
    <xdr:to>
      <xdr:col>107</xdr:col>
      <xdr:colOff>101600</xdr:colOff>
      <xdr:row>74</xdr:row>
      <xdr:rowOff>133899</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0383500" y="1271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125026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81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139700</xdr:rowOff>
    </xdr:from>
    <xdr:to>
      <xdr:col>102</xdr:col>
      <xdr:colOff>114300</xdr:colOff>
      <xdr:row>72</xdr:row>
      <xdr:rowOff>150078</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8656300" y="12484100"/>
          <a:ext cx="889000" cy="1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63388</xdr:rowOff>
    </xdr:from>
    <xdr:to>
      <xdr:col>102</xdr:col>
      <xdr:colOff>165100</xdr:colOff>
      <xdr:row>74</xdr:row>
      <xdr:rowOff>164988</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9494500" y="1275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122641</xdr:rowOff>
    </xdr:from>
    <xdr:to>
      <xdr:col>98</xdr:col>
      <xdr:colOff>38100</xdr:colOff>
      <xdr:row>75</xdr:row>
      <xdr:rowOff>52791</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8605500" y="1280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43918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90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25578</xdr:rowOff>
    </xdr:from>
    <xdr:to>
      <xdr:col>116</xdr:col>
      <xdr:colOff>114300</xdr:colOff>
      <xdr:row>71</xdr:row>
      <xdr:rowOff>127178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2110700" y="121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48455</xdr:rowOff>
    </xdr:from>
    <xdr:ext cx="534377" cy="2590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22212300" y="12049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105542</xdr:rowOff>
    </xdr:from>
    <xdr:to>
      <xdr:col>112</xdr:col>
      <xdr:colOff>38100</xdr:colOff>
      <xdr:row>72</xdr:row>
      <xdr:rowOff>35692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1272500" y="1227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52219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056111" y="120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47935</xdr:rowOff>
    </xdr:from>
    <xdr:to>
      <xdr:col>107</xdr:col>
      <xdr:colOff>101600</xdr:colOff>
      <xdr:row>72</xdr:row>
      <xdr:rowOff>149535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0383500" y="123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166062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167111" y="121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99278</xdr:rowOff>
    </xdr:from>
    <xdr:to>
      <xdr:col>102</xdr:col>
      <xdr:colOff>165100</xdr:colOff>
      <xdr:row>73</xdr:row>
      <xdr:rowOff>29428</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9494500" y="1244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45955</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9278111" y="1221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88900</xdr:rowOff>
    </xdr:from>
    <xdr:to>
      <xdr:col>98</xdr:col>
      <xdr:colOff>38100</xdr:colOff>
      <xdr:row>73</xdr:row>
      <xdr:rowOff>19050</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8605500" y="1243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35577</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389111" y="1220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a:t>
          </a:r>
          <a:r>
            <a:rPr kumimoji="1" lang="en-US" altLang="ja-JP" sz="1300">
              <a:latin typeface="ＭＳ Ｐゴシック" panose="020B0600070205080204" pitchFamily="50" charset="-128"/>
              <a:ea typeface="ＭＳ Ｐゴシック" panose="020B0600070205080204" pitchFamily="50" charset="-128"/>
            </a:rPr>
            <a:t>557,522</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519,068</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38,454</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増加した主な項目としては、人件費、物件費、扶助費、補助費等、普通建設事業費である。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人件費は、給料改定や会計年度任用職員への勤勉手当の支給開始などにより、</a:t>
          </a:r>
          <a:r>
            <a:rPr kumimoji="1" lang="en-US" altLang="ja-JP" sz="1300">
              <a:latin typeface="ＭＳ Ｐゴシック" panose="020B0600070205080204" pitchFamily="50" charset="-128"/>
              <a:ea typeface="ＭＳ Ｐゴシック" panose="020B0600070205080204" pitchFamily="50" charset="-128"/>
            </a:rPr>
            <a:t>7,373</a:t>
          </a:r>
          <a:r>
            <a:rPr kumimoji="1" lang="ja-JP" altLang="en-US" sz="1300">
              <a:latin typeface="ＭＳ Ｐゴシック" panose="020B0600070205080204" pitchFamily="50" charset="-128"/>
              <a:ea typeface="ＭＳ Ｐゴシック" panose="020B0600070205080204" pitchFamily="50" charset="-128"/>
            </a:rPr>
            <a:t>円増加した。物件費は、自治体情報システム標準化移行経費の増、小中学校長寿命化改修工事に伴う仮校舎リース料の増などにより、</a:t>
          </a:r>
          <a:r>
            <a:rPr kumimoji="1" lang="en-US" altLang="ja-JP" sz="1300">
              <a:latin typeface="ＭＳ Ｐゴシック" panose="020B0600070205080204" pitchFamily="50" charset="-128"/>
              <a:ea typeface="ＭＳ Ｐゴシック" panose="020B0600070205080204" pitchFamily="50" charset="-128"/>
            </a:rPr>
            <a:t>5,425</a:t>
          </a:r>
          <a:r>
            <a:rPr kumimoji="1" lang="ja-JP" altLang="en-US" sz="1300">
              <a:latin typeface="ＭＳ Ｐゴシック" panose="020B0600070205080204" pitchFamily="50" charset="-128"/>
              <a:ea typeface="ＭＳ Ｐゴシック" panose="020B0600070205080204" pitchFamily="50" charset="-128"/>
            </a:rPr>
            <a:t>円増加した。扶助費は、低所得者支援及び定額減税補足給付金事業費の皆増や、しょうがい者自立支援給付の増、児童手当支給事業費の増などにより、</a:t>
          </a:r>
          <a:r>
            <a:rPr kumimoji="1" lang="en-US" altLang="ja-JP" sz="1300">
              <a:latin typeface="ＭＳ Ｐゴシック" panose="020B0600070205080204" pitchFamily="50" charset="-128"/>
              <a:ea typeface="ＭＳ Ｐゴシック" panose="020B0600070205080204" pitchFamily="50" charset="-128"/>
            </a:rPr>
            <a:t>11,117</a:t>
          </a:r>
          <a:r>
            <a:rPr kumimoji="1" lang="ja-JP" altLang="en-US" sz="1300">
              <a:latin typeface="ＭＳ Ｐゴシック" panose="020B0600070205080204" pitchFamily="50" charset="-128"/>
              <a:ea typeface="ＭＳ Ｐゴシック" panose="020B0600070205080204" pitchFamily="50" charset="-128"/>
            </a:rPr>
            <a:t>円増加した。補助費等は、消防庁舎移転統合整備事業の進捗による湖北地域消防組合負担金の増、消防団運営事業費の湖北地域消防組合負担金の増などにより、</a:t>
          </a:r>
          <a:r>
            <a:rPr kumimoji="1" lang="en-US" altLang="ja-JP" sz="1300">
              <a:latin typeface="ＭＳ Ｐゴシック" panose="020B0600070205080204" pitchFamily="50" charset="-128"/>
              <a:ea typeface="ＭＳ Ｐゴシック" panose="020B0600070205080204" pitchFamily="50" charset="-128"/>
            </a:rPr>
            <a:t>9,330</a:t>
          </a:r>
          <a:r>
            <a:rPr kumimoji="1" lang="ja-JP" altLang="en-US" sz="1300">
              <a:latin typeface="ＭＳ Ｐゴシック" panose="020B0600070205080204" pitchFamily="50" charset="-128"/>
              <a:ea typeface="ＭＳ Ｐゴシック" panose="020B0600070205080204" pitchFamily="50" charset="-128"/>
            </a:rPr>
            <a:t>円増加した。普通建設事業費は、神照小学校長寿命化改修工事、神田まちづくりセンター整備事業、市民庭球場改修工事、湖北中学校長寿命化改修工事などの大型建設事業により、</a:t>
          </a:r>
          <a:r>
            <a:rPr kumimoji="1" lang="en-US" altLang="ja-JP" sz="1300">
              <a:latin typeface="ＭＳ Ｐゴシック" panose="020B0600070205080204" pitchFamily="50" charset="-128"/>
              <a:ea typeface="ＭＳ Ｐゴシック" panose="020B0600070205080204" pitchFamily="50" charset="-128"/>
            </a:rPr>
            <a:t>13,718</a:t>
          </a:r>
          <a:r>
            <a:rPr kumimoji="1" lang="ja-JP" altLang="en-US" sz="1300">
              <a:latin typeface="ＭＳ Ｐゴシック" panose="020B0600070205080204" pitchFamily="50" charset="-128"/>
              <a:ea typeface="ＭＳ Ｐゴシック" panose="020B0600070205080204" pitchFamily="50" charset="-128"/>
            </a:rPr>
            <a:t>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類似団体平均、全国平均及び県平均と比較すると、人件費や補助費等の水準が高くなっており、今後も適正な定員管理や補助金の効果等の検証・見直しなどを進め、経費削減に努める。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112,294
108,236
681.02
64,332,901
62,606,324
1,040,915
35,380,013
39,233,098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91258</xdr:rowOff>
    </xdr:from>
    <xdr:to>
      <xdr:col>24</xdr:col>
      <xdr:colOff>62865</xdr:colOff>
      <xdr:row>38</xdr:row>
      <xdr:rowOff>139700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063308"/>
          <a:ext cx="1270" cy="1591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143527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139700</xdr:rowOff>
    </xdr:from>
    <xdr:to>
      <xdr:col>24</xdr:col>
      <xdr:colOff>152400</xdr:colOff>
      <xdr:row>38</xdr:row>
      <xdr:rowOff>139700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37935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83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91258</xdr:rowOff>
    </xdr:from>
    <xdr:to>
      <xdr:col>24</xdr:col>
      <xdr:colOff>152400</xdr:colOff>
      <xdr:row>29</xdr:row>
      <xdr:rowOff>91258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0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78740</xdr:rowOff>
    </xdr:from>
    <xdr:to>
      <xdr:col>24</xdr:col>
      <xdr:colOff>63500</xdr:colOff>
      <xdr:row>37</xdr:row>
      <xdr:rowOff>89081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908040"/>
          <a:ext cx="838200" cy="52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21607</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50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43180</xdr:rowOff>
    </xdr:from>
    <xdr:to>
      <xdr:col>24</xdr:col>
      <xdr:colOff>114300</xdr:colOff>
      <xdr:row>34</xdr:row>
      <xdr:rowOff>144780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89081</xdr:rowOff>
    </xdr:from>
    <xdr:to>
      <xdr:col>19</xdr:col>
      <xdr:colOff>177800</xdr:colOff>
      <xdr:row>37</xdr:row>
      <xdr:rowOff>135890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432731"/>
          <a:ext cx="889000" cy="4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132443</xdr:rowOff>
    </xdr:from>
    <xdr:to>
      <xdr:col>20</xdr:col>
      <xdr:colOff>38100</xdr:colOff>
      <xdr:row>35</xdr:row>
      <xdr:rowOff>62593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79120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73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20501</xdr:rowOff>
    </xdr:from>
    <xdr:to>
      <xdr:col>15</xdr:col>
      <xdr:colOff>50800</xdr:colOff>
      <xdr:row>37</xdr:row>
      <xdr:rowOff>135890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364151"/>
          <a:ext cx="889000" cy="11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168366</xdr:rowOff>
    </xdr:from>
    <xdr:to>
      <xdr:col>15</xdr:col>
      <xdr:colOff>101600</xdr:colOff>
      <xdr:row>35</xdr:row>
      <xdr:rowOff>98516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115043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772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20501</xdr:rowOff>
    </xdr:from>
    <xdr:to>
      <xdr:col>10</xdr:col>
      <xdr:colOff>114300</xdr:colOff>
      <xdr:row>37</xdr:row>
      <xdr:rowOff>48804</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364151"/>
          <a:ext cx="8890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29573</xdr:rowOff>
    </xdr:from>
    <xdr:to>
      <xdr:col>10</xdr:col>
      <xdr:colOff>165100</xdr:colOff>
      <xdr:row>35</xdr:row>
      <xdr:rowOff>131173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147700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8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81824</xdr:rowOff>
    </xdr:from>
    <xdr:to>
      <xdr:col>6</xdr:col>
      <xdr:colOff>38100</xdr:colOff>
      <xdr:row>36</xdr:row>
      <xdr:rowOff>11974</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28501</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27940</xdr:rowOff>
    </xdr:from>
    <xdr:to>
      <xdr:col>24</xdr:col>
      <xdr:colOff>114300</xdr:colOff>
      <xdr:row>34</xdr:row>
      <xdr:rowOff>129540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85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50817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70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38281</xdr:rowOff>
    </xdr:from>
    <xdr:to>
      <xdr:col>20</xdr:col>
      <xdr:colOff>38100</xdr:colOff>
      <xdr:row>37</xdr:row>
      <xdr:rowOff>139881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38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131008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47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85090</xdr:rowOff>
    </xdr:from>
    <xdr:to>
      <xdr:col>15</xdr:col>
      <xdr:colOff>101600</xdr:colOff>
      <xdr:row>38</xdr:row>
      <xdr:rowOff>15240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4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6367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141151</xdr:rowOff>
    </xdr:from>
    <xdr:to>
      <xdr:col>10</xdr:col>
      <xdr:colOff>165100</xdr:colOff>
      <xdr:row>37</xdr:row>
      <xdr:rowOff>71301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31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62428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40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169454</xdr:rowOff>
    </xdr:from>
    <xdr:to>
      <xdr:col>6</xdr:col>
      <xdr:colOff>38100</xdr:colOff>
      <xdr:row>37</xdr:row>
      <xdr:rowOff>99604</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3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90731</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4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136151</xdr:rowOff>
    </xdr:from>
    <xdr:to>
      <xdr:col>24</xdr:col>
      <xdr:colOff>62865</xdr:colOff>
      <xdr:row>59</xdr:row>
      <xdr:rowOff>23713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051551"/>
          <a:ext cx="1270" cy="1087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27540</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4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23713</xdr:rowOff>
    </xdr:from>
    <xdr:to>
      <xdr:col>24</xdr:col>
      <xdr:colOff>152400</xdr:colOff>
      <xdr:row>59</xdr:row>
      <xdr:rowOff>23713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39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82828</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882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136,826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136151</xdr:rowOff>
    </xdr:from>
    <xdr:to>
      <xdr:col>24</xdr:col>
      <xdr:colOff>152400</xdr:colOff>
      <xdr:row>52</xdr:row>
      <xdr:rowOff>136151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051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76802</xdr:rowOff>
    </xdr:from>
    <xdr:to>
      <xdr:col>24</xdr:col>
      <xdr:colOff>63500</xdr:colOff>
      <xdr:row>57</xdr:row>
      <xdr:rowOff>112758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9849452"/>
          <a:ext cx="838200" cy="3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154471</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58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131594</xdr:rowOff>
    </xdr:from>
    <xdr:to>
      <xdr:col>24</xdr:col>
      <xdr:colOff>114300</xdr:colOff>
      <xdr:row>57</xdr:row>
      <xdr:rowOff>61744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73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85805</xdr:rowOff>
    </xdr:from>
    <xdr:to>
      <xdr:col>19</xdr:col>
      <xdr:colOff>177800</xdr:colOff>
      <xdr:row>57</xdr:row>
      <xdr:rowOff>112758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9858455"/>
          <a:ext cx="889000" cy="2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62840</xdr:rowOff>
    </xdr:from>
    <xdr:to>
      <xdr:col>20</xdr:col>
      <xdr:colOff>38100</xdr:colOff>
      <xdr:row>57</xdr:row>
      <xdr:rowOff>164440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8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155567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9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85805</xdr:rowOff>
    </xdr:from>
    <xdr:to>
      <xdr:col>15</xdr:col>
      <xdr:colOff>50800</xdr:colOff>
      <xdr:row>57</xdr:row>
      <xdr:rowOff>124134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9858455"/>
          <a:ext cx="889000" cy="3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59727</xdr:rowOff>
    </xdr:from>
    <xdr:to>
      <xdr:col>15</xdr:col>
      <xdr:colOff>101600</xdr:colOff>
      <xdr:row>57</xdr:row>
      <xdr:rowOff>161327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83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152454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92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161493</xdr:rowOff>
    </xdr:from>
    <xdr:to>
      <xdr:col>10</xdr:col>
      <xdr:colOff>114300</xdr:colOff>
      <xdr:row>57</xdr:row>
      <xdr:rowOff>124134</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8733993"/>
          <a:ext cx="889000" cy="116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40796</xdr:rowOff>
    </xdr:from>
    <xdr:to>
      <xdr:col>10</xdr:col>
      <xdr:colOff>165100</xdr:colOff>
      <xdr:row>57</xdr:row>
      <xdr:rowOff>142396</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81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158923</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58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74737</xdr:rowOff>
    </xdr:from>
    <xdr:to>
      <xdr:col>6</xdr:col>
      <xdr:colOff>38100</xdr:colOff>
      <xdr:row>52</xdr:row>
      <xdr:rowOff>4887</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881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167464</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0795" y="891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26002</xdr:rowOff>
    </xdr:from>
    <xdr:to>
      <xdr:col>24</xdr:col>
      <xdr:colOff>114300</xdr:colOff>
      <xdr:row>57</xdr:row>
      <xdr:rowOff>127602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79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4429</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77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61958</xdr:rowOff>
    </xdr:from>
    <xdr:to>
      <xdr:col>20</xdr:col>
      <xdr:colOff>38100</xdr:colOff>
      <xdr:row>57</xdr:row>
      <xdr:rowOff>163558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983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8635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960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35005</xdr:rowOff>
    </xdr:from>
    <xdr:to>
      <xdr:col>15</xdr:col>
      <xdr:colOff>101600</xdr:colOff>
      <xdr:row>57</xdr:row>
      <xdr:rowOff>136605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80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153132</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58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73334</xdr:rowOff>
    </xdr:from>
    <xdr:to>
      <xdr:col>10</xdr:col>
      <xdr:colOff>165100</xdr:colOff>
      <xdr:row>58</xdr:row>
      <xdr:rowOff>3484</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84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166061</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993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110693</xdr:rowOff>
    </xdr:from>
    <xdr:to>
      <xdr:col>6</xdr:col>
      <xdr:colOff>38100</xdr:colOff>
      <xdr:row>51</xdr:row>
      <xdr:rowOff>40843</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868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57370</xdr:rowOff>
    </xdr:from>
    <xdr:ext cx="599010"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30795" y="845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104877</xdr:rowOff>
    </xdr:from>
    <xdr:to>
      <xdr:col>24</xdr:col>
      <xdr:colOff>62865</xdr:colOff>
      <xdr:row>78</xdr:row>
      <xdr:rowOff>57099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106377"/>
          <a:ext cx="1270" cy="132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60926</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4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57099</xdr:rowOff>
    </xdr:from>
    <xdr:to>
      <xdr:col>24</xdr:col>
      <xdr:colOff>152400</xdr:colOff>
      <xdr:row>78</xdr:row>
      <xdr:rowOff>57099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430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51554</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881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217,828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104877</xdr:rowOff>
    </xdr:from>
    <xdr:to>
      <xdr:col>24</xdr:col>
      <xdr:colOff>152400</xdr:colOff>
      <xdr:row>70</xdr:row>
      <xdr:rowOff>104877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10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23266</xdr:rowOff>
    </xdr:from>
    <xdr:to>
      <xdr:col>24</xdr:col>
      <xdr:colOff>63500</xdr:colOff>
      <xdr:row>73</xdr:row>
      <xdr:rowOff>90227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367666"/>
          <a:ext cx="838200" cy="238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166635</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6824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16758</xdr:rowOff>
    </xdr:from>
    <xdr:to>
      <xdr:col>24</xdr:col>
      <xdr:colOff>114300</xdr:colOff>
      <xdr:row>74</xdr:row>
      <xdr:rowOff>118358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70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90227</xdr:rowOff>
    </xdr:from>
    <xdr:to>
      <xdr:col>19</xdr:col>
      <xdr:colOff>177800</xdr:colOff>
      <xdr:row>74</xdr:row>
      <xdr:rowOff>99657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606077"/>
          <a:ext cx="889000" cy="180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106979</xdr:rowOff>
    </xdr:from>
    <xdr:to>
      <xdr:col>20</xdr:col>
      <xdr:colOff>38100</xdr:colOff>
      <xdr:row>76</xdr:row>
      <xdr:rowOff>37130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29657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28255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058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84055</xdr:rowOff>
    </xdr:from>
    <xdr:to>
      <xdr:col>15</xdr:col>
      <xdr:colOff>50800</xdr:colOff>
      <xdr:row>74</xdr:row>
      <xdr:rowOff>99657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2599905"/>
          <a:ext cx="889000" cy="18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107017</xdr:rowOff>
    </xdr:from>
    <xdr:to>
      <xdr:col>15</xdr:col>
      <xdr:colOff>101600</xdr:colOff>
      <xdr:row>77</xdr:row>
      <xdr:rowOff>37167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28294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22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84055</xdr:rowOff>
    </xdr:from>
    <xdr:to>
      <xdr:col>10</xdr:col>
      <xdr:colOff>114300</xdr:colOff>
      <xdr:row>75</xdr:row>
      <xdr:rowOff>157874</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599905"/>
          <a:ext cx="889000" cy="41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110274</xdr:rowOff>
    </xdr:from>
    <xdr:to>
      <xdr:col>10</xdr:col>
      <xdr:colOff>165100</xdr:colOff>
      <xdr:row>76</xdr:row>
      <xdr:rowOff>40424</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29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31551</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06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57925</xdr:rowOff>
    </xdr:from>
    <xdr:to>
      <xdr:col>6</xdr:col>
      <xdr:colOff>38100</xdr:colOff>
      <xdr:row>78</xdr:row>
      <xdr:rowOff>159525</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43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150652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523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143916</xdr:rowOff>
    </xdr:from>
    <xdr:to>
      <xdr:col>24</xdr:col>
      <xdr:colOff>114300</xdr:colOff>
      <xdr:row>72</xdr:row>
      <xdr:rowOff>74066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31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166793</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168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39427</xdr:rowOff>
    </xdr:from>
    <xdr:to>
      <xdr:col>20</xdr:col>
      <xdr:colOff>38100</xdr:colOff>
      <xdr:row>73</xdr:row>
      <xdr:rowOff>141027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55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157554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330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48857</xdr:rowOff>
    </xdr:from>
    <xdr:to>
      <xdr:col>15</xdr:col>
      <xdr:colOff>101600</xdr:colOff>
      <xdr:row>74</xdr:row>
      <xdr:rowOff>150457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73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166984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511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33255</xdr:rowOff>
    </xdr:from>
    <xdr:to>
      <xdr:col>10</xdr:col>
      <xdr:colOff>165100</xdr:colOff>
      <xdr:row>73</xdr:row>
      <xdr:rowOff>134855</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5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151382</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324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107074</xdr:rowOff>
    </xdr:from>
    <xdr:to>
      <xdr:col>6</xdr:col>
      <xdr:colOff>38100</xdr:colOff>
      <xdr:row>76</xdr:row>
      <xdr:rowOff>37224</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296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53751</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741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163361</xdr:rowOff>
    </xdr:from>
    <xdr:to>
      <xdr:col>24</xdr:col>
      <xdr:colOff>62865</xdr:colOff>
      <xdr:row>99</xdr:row>
      <xdr:rowOff>52794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765311"/>
          <a:ext cx="1270" cy="1261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56621</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703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52794</xdr:rowOff>
    </xdr:from>
    <xdr:to>
      <xdr:col>24</xdr:col>
      <xdr:colOff>152400</xdr:colOff>
      <xdr:row>99</xdr:row>
      <xdr:rowOff>52794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7026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110038</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54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163361</xdr:rowOff>
    </xdr:from>
    <xdr:to>
      <xdr:col>24</xdr:col>
      <xdr:colOff>152400</xdr:colOff>
      <xdr:row>91</xdr:row>
      <xdr:rowOff>163361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765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5131</xdr:rowOff>
    </xdr:from>
    <xdr:to>
      <xdr:col>24</xdr:col>
      <xdr:colOff>63500</xdr:colOff>
      <xdr:row>95</xdr:row>
      <xdr:rowOff>28524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6292881"/>
          <a:ext cx="838200" cy="2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129391</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417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150964</xdr:rowOff>
    </xdr:from>
    <xdr:to>
      <xdr:col>24</xdr:col>
      <xdr:colOff>114300</xdr:colOff>
      <xdr:row>96</xdr:row>
      <xdr:rowOff>81114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3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28524</xdr:rowOff>
    </xdr:from>
    <xdr:to>
      <xdr:col>19</xdr:col>
      <xdr:colOff>177800</xdr:colOff>
      <xdr:row>95</xdr:row>
      <xdr:rowOff>43917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316274"/>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139915</xdr:rowOff>
    </xdr:from>
    <xdr:to>
      <xdr:col>20</xdr:col>
      <xdr:colOff>38100</xdr:colOff>
      <xdr:row>96</xdr:row>
      <xdr:rowOff>70065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2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61192</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52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148425</xdr:rowOff>
    </xdr:from>
    <xdr:to>
      <xdr:col>15</xdr:col>
      <xdr:colOff>50800</xdr:colOff>
      <xdr:row>95</xdr:row>
      <xdr:rowOff>43917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6264725"/>
          <a:ext cx="889000" cy="6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118618</xdr:rowOff>
    </xdr:from>
    <xdr:to>
      <xdr:col>15</xdr:col>
      <xdr:colOff>101600</xdr:colOff>
      <xdr:row>96</xdr:row>
      <xdr:rowOff>48768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4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39895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49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143663</xdr:rowOff>
    </xdr:from>
    <xdr:to>
      <xdr:col>10</xdr:col>
      <xdr:colOff>114300</xdr:colOff>
      <xdr:row>94</xdr:row>
      <xdr:rowOff>148425</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a:off x="1130300" y="15745613"/>
          <a:ext cx="889000" cy="51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108789</xdr:rowOff>
    </xdr:from>
    <xdr:to>
      <xdr:col>10</xdr:col>
      <xdr:colOff>165100</xdr:colOff>
      <xdr:row>96</xdr:row>
      <xdr:rowOff>38939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39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30066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48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87300</xdr:rowOff>
    </xdr:from>
    <xdr:to>
      <xdr:col>6</xdr:col>
      <xdr:colOff>38100</xdr:colOff>
      <xdr:row>98</xdr:row>
      <xdr:rowOff>17450</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71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8577</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81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125781</xdr:rowOff>
    </xdr:from>
    <xdr:to>
      <xdr:col>24</xdr:col>
      <xdr:colOff>114300</xdr:colOff>
      <xdr:row>95</xdr:row>
      <xdr:rowOff>55931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24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148658</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0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149174</xdr:rowOff>
    </xdr:from>
    <xdr:to>
      <xdr:col>20</xdr:col>
      <xdr:colOff>38100</xdr:colOff>
      <xdr:row>95</xdr:row>
      <xdr:rowOff>79324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26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95851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04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164567</xdr:rowOff>
    </xdr:from>
    <xdr:to>
      <xdr:col>15</xdr:col>
      <xdr:colOff>101600</xdr:colOff>
      <xdr:row>95</xdr:row>
      <xdr:rowOff>94717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28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111244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05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97625</xdr:rowOff>
    </xdr:from>
    <xdr:to>
      <xdr:col>10</xdr:col>
      <xdr:colOff>165100</xdr:colOff>
      <xdr:row>95</xdr:row>
      <xdr:rowOff>27775</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21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44302</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598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91</xdr:row>
      <xdr:rowOff>92863</xdr:rowOff>
    </xdr:from>
    <xdr:to>
      <xdr:col>6</xdr:col>
      <xdr:colOff>38100</xdr:colOff>
      <xdr:row>92</xdr:row>
      <xdr:rowOff>23013</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569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90</xdr:row>
      <xdr:rowOff>39540</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547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91511</xdr:rowOff>
    </xdr:from>
    <xdr:to>
      <xdr:col>54</xdr:col>
      <xdr:colOff>189865</xdr:colOff>
      <xdr:row>38</xdr:row>
      <xdr:rowOff>127996</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35011"/>
          <a:ext cx="1270" cy="1408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131823</xdr:rowOff>
    </xdr:from>
    <xdr:ext cx="378565"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46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127996</xdr:rowOff>
    </xdr:from>
    <xdr:to>
      <xdr:col>55</xdr:col>
      <xdr:colOff>88900</xdr:colOff>
      <xdr:row>38</xdr:row>
      <xdr:rowOff>127996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4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38188</xdr:rowOff>
    </xdr:from>
    <xdr:ext cx="534377"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10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91511</xdr:rowOff>
    </xdr:from>
    <xdr:to>
      <xdr:col>55</xdr:col>
      <xdr:colOff>88900</xdr:colOff>
      <xdr:row>30</xdr:row>
      <xdr:rowOff>91511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35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118852</xdr:rowOff>
    </xdr:from>
    <xdr:to>
      <xdr:col>55</xdr:col>
      <xdr:colOff>0</xdr:colOff>
      <xdr:row>38</xdr:row>
      <xdr:rowOff>120772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633952"/>
          <a:ext cx="8382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98701</xdr:rowOff>
    </xdr:from>
    <xdr:ext cx="469744"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27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75824</xdr:rowOff>
    </xdr:from>
    <xdr:to>
      <xdr:col>55</xdr:col>
      <xdr:colOff>50800</xdr:colOff>
      <xdr:row>38</xdr:row>
      <xdr:rowOff>5974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4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116566</xdr:rowOff>
    </xdr:from>
    <xdr:to>
      <xdr:col>50</xdr:col>
      <xdr:colOff>114300</xdr:colOff>
      <xdr:row>38</xdr:row>
      <xdr:rowOff>120772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631666"/>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67777</xdr:rowOff>
    </xdr:from>
    <xdr:to>
      <xdr:col>50</xdr:col>
      <xdr:colOff>165100</xdr:colOff>
      <xdr:row>37</xdr:row>
      <xdr:rowOff>169377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1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14454</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04428" y="6186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115194</xdr:rowOff>
    </xdr:from>
    <xdr:to>
      <xdr:col>45</xdr:col>
      <xdr:colOff>177800</xdr:colOff>
      <xdr:row>38</xdr:row>
      <xdr:rowOff>116566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630294"/>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69332</xdr:rowOff>
    </xdr:from>
    <xdr:to>
      <xdr:col>46</xdr:col>
      <xdr:colOff>38100</xdr:colOff>
      <xdr:row>37</xdr:row>
      <xdr:rowOff>170932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16009</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15428" y="618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114188</xdr:rowOff>
    </xdr:from>
    <xdr:to>
      <xdr:col>41</xdr:col>
      <xdr:colOff>50800</xdr:colOff>
      <xdr:row>38</xdr:row>
      <xdr:rowOff>115194</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629288"/>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65034</xdr:rowOff>
    </xdr:from>
    <xdr:to>
      <xdr:col>41</xdr:col>
      <xdr:colOff>101600</xdr:colOff>
      <xdr:row>37</xdr:row>
      <xdr:rowOff>166634</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11711</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26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61651</xdr:rowOff>
    </xdr:from>
    <xdr:to>
      <xdr:col>36</xdr:col>
      <xdr:colOff>165100</xdr:colOff>
      <xdr:row>37</xdr:row>
      <xdr:rowOff>163251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8328</xdr:rowOff>
    </xdr:from>
    <xdr:ext cx="469744"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37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68052</xdr:rowOff>
    </xdr:from>
    <xdr:to>
      <xdr:col>55</xdr:col>
      <xdr:colOff>50800</xdr:colOff>
      <xdr:row>38</xdr:row>
      <xdr:rowOff>169652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58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154429</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498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69972</xdr:rowOff>
    </xdr:from>
    <xdr:to>
      <xdr:col>50</xdr:col>
      <xdr:colOff>165100</xdr:colOff>
      <xdr:row>39</xdr:row>
      <xdr:rowOff>122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58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162699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677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65766</xdr:rowOff>
    </xdr:from>
    <xdr:to>
      <xdr:col>46</xdr:col>
      <xdr:colOff>38100</xdr:colOff>
      <xdr:row>38</xdr:row>
      <xdr:rowOff>167366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58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158493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673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64394</xdr:rowOff>
    </xdr:from>
    <xdr:to>
      <xdr:col>41</xdr:col>
      <xdr:colOff>101600</xdr:colOff>
      <xdr:row>38</xdr:row>
      <xdr:rowOff>165994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57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157121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672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63388</xdr:rowOff>
    </xdr:from>
    <xdr:to>
      <xdr:col>36</xdr:col>
      <xdr:colOff>165100</xdr:colOff>
      <xdr:row>38</xdr:row>
      <xdr:rowOff>164988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5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156115</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671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115621</xdr:rowOff>
    </xdr:from>
    <xdr:to>
      <xdr:col>54</xdr:col>
      <xdr:colOff>189865</xdr:colOff>
      <xdr:row>58</xdr:row>
      <xdr:rowOff>155092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859571"/>
          <a:ext cx="1270" cy="1239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158919</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0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155092</xdr:rowOff>
    </xdr:from>
    <xdr:to>
      <xdr:col>55</xdr:col>
      <xdr:colOff>88900</xdr:colOff>
      <xdr:row>58</xdr:row>
      <xdr:rowOff>155092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09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62298</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63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115621</xdr:rowOff>
    </xdr:from>
    <xdr:to>
      <xdr:col>55</xdr:col>
      <xdr:colOff>88900</xdr:colOff>
      <xdr:row>51</xdr:row>
      <xdr:rowOff>115621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859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46507</xdr:rowOff>
    </xdr:from>
    <xdr:to>
      <xdr:col>55</xdr:col>
      <xdr:colOff>0</xdr:colOff>
      <xdr:row>54</xdr:row>
      <xdr:rowOff>149378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9304807"/>
          <a:ext cx="838200" cy="102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93921</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695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115494</xdr:rowOff>
    </xdr:from>
    <xdr:to>
      <xdr:col>55</xdr:col>
      <xdr:colOff>50800</xdr:colOff>
      <xdr:row>57</xdr:row>
      <xdr:rowOff>45644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71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17514</xdr:rowOff>
    </xdr:from>
    <xdr:to>
      <xdr:col>50</xdr:col>
      <xdr:colOff>114300</xdr:colOff>
      <xdr:row>54</xdr:row>
      <xdr:rowOff>149378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9275814"/>
          <a:ext cx="889000" cy="131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163614</xdr:rowOff>
    </xdr:from>
    <xdr:to>
      <xdr:col>50</xdr:col>
      <xdr:colOff>165100</xdr:colOff>
      <xdr:row>57</xdr:row>
      <xdr:rowOff>93764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76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84891</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04428" y="985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17514</xdr:rowOff>
    </xdr:from>
    <xdr:to>
      <xdr:col>45</xdr:col>
      <xdr:colOff>177800</xdr:colOff>
      <xdr:row>54</xdr:row>
      <xdr:rowOff>153912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275814"/>
          <a:ext cx="889000" cy="13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159462</xdr:rowOff>
    </xdr:from>
    <xdr:to>
      <xdr:col>46</xdr:col>
      <xdr:colOff>38100</xdr:colOff>
      <xdr:row>57</xdr:row>
      <xdr:rowOff>89612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6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80739</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15428" y="9853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153912</xdr:rowOff>
    </xdr:from>
    <xdr:to>
      <xdr:col>41</xdr:col>
      <xdr:colOff>50800</xdr:colOff>
      <xdr:row>54</xdr:row>
      <xdr:rowOff>167666</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9412212"/>
          <a:ext cx="889000" cy="1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169481</xdr:rowOff>
    </xdr:from>
    <xdr:to>
      <xdr:col>41</xdr:col>
      <xdr:colOff>101600</xdr:colOff>
      <xdr:row>57</xdr:row>
      <xdr:rowOff>99631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770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90758</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26428" y="986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37884</xdr:rowOff>
    </xdr:from>
    <xdr:to>
      <xdr:col>36</xdr:col>
      <xdr:colOff>165100</xdr:colOff>
      <xdr:row>57</xdr:row>
      <xdr:rowOff>139484</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810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130611</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37428" y="990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167157</xdr:rowOff>
    </xdr:from>
    <xdr:to>
      <xdr:col>55</xdr:col>
      <xdr:colOff>50800</xdr:colOff>
      <xdr:row>54</xdr:row>
      <xdr:rowOff>97307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25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18584</xdr:rowOff>
    </xdr:from>
    <xdr:ext cx="534377"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105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98578</xdr:rowOff>
    </xdr:from>
    <xdr:to>
      <xdr:col>50</xdr:col>
      <xdr:colOff>165100</xdr:colOff>
      <xdr:row>55</xdr:row>
      <xdr:rowOff>28728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35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45255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372111" y="913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138164</xdr:rowOff>
    </xdr:from>
    <xdr:to>
      <xdr:col>46</xdr:col>
      <xdr:colOff>38100</xdr:colOff>
      <xdr:row>54</xdr:row>
      <xdr:rowOff>68314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22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84841</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483111" y="900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103112</xdr:rowOff>
    </xdr:from>
    <xdr:to>
      <xdr:col>41</xdr:col>
      <xdr:colOff>101600</xdr:colOff>
      <xdr:row>55</xdr:row>
      <xdr:rowOff>33262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36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49789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913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116866</xdr:rowOff>
    </xdr:from>
    <xdr:to>
      <xdr:col>36</xdr:col>
      <xdr:colOff>165100</xdr:colOff>
      <xdr:row>55</xdr:row>
      <xdr:rowOff>47016</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37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63543</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05111" y="915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商工費グラフ枠">
          <a:extLst>
            <a:ext uri="{FF2B5EF4-FFF2-40B4-BE49-F238E27FC236}">
              <a16:creationId xmlns:a16="http://schemas.microsoft.com/office/drawing/2014/main" id="{00000000-0008-0000-07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129805</xdr:rowOff>
    </xdr:from>
    <xdr:to>
      <xdr:col>54</xdr:col>
      <xdr:colOff>189865</xdr:colOff>
      <xdr:row>79</xdr:row>
      <xdr:rowOff>20176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10475595" y="11959855"/>
          <a:ext cx="1270" cy="1604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24003</xdr:rowOff>
    </xdr:from>
    <xdr:ext cx="469744" cy="259045"/>
    <xdr:sp macro="" textlink="">
      <xdr:nvSpPr>
        <xdr:cNvPr id="406" name="商工費最小値テキスト">
          <a:extLst>
            <a:ext uri="{FF2B5EF4-FFF2-40B4-BE49-F238E27FC236}">
              <a16:creationId xmlns:a16="http://schemas.microsoft.com/office/drawing/2014/main" id="{00000000-0008-0000-0700-000096010000}"/>
            </a:ext>
          </a:extLst>
        </xdr:cNvPr>
        <xdr:cNvSpPr txBox="1"/>
      </xdr:nvSpPr>
      <xdr:spPr>
        <a:xfrm>
          <a:off x="10528300" y="1356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20176</xdr:rowOff>
    </xdr:from>
    <xdr:to>
      <xdr:col>55</xdr:col>
      <xdr:colOff>88900</xdr:colOff>
      <xdr:row>79</xdr:row>
      <xdr:rowOff>20176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356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76482</xdr:rowOff>
    </xdr:from>
    <xdr:ext cx="534377" cy="259045"/>
    <xdr:sp macro="" textlink="">
      <xdr:nvSpPr>
        <xdr:cNvPr id="408" name="商工費最大値テキスト">
          <a:extLst>
            <a:ext uri="{FF2B5EF4-FFF2-40B4-BE49-F238E27FC236}">
              <a16:creationId xmlns:a16="http://schemas.microsoft.com/office/drawing/2014/main" id="{00000000-0008-0000-0700-000098010000}"/>
            </a:ext>
          </a:extLst>
        </xdr:cNvPr>
        <xdr:cNvSpPr txBox="1"/>
      </xdr:nvSpPr>
      <xdr:spPr>
        <a:xfrm>
          <a:off x="10528300" y="1173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51,553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129805</xdr:rowOff>
    </xdr:from>
    <xdr:to>
      <xdr:col>55</xdr:col>
      <xdr:colOff>88900</xdr:colOff>
      <xdr:row>69</xdr:row>
      <xdr:rowOff>129805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10388600" y="1195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52146</xdr:rowOff>
    </xdr:from>
    <xdr:to>
      <xdr:col>55</xdr:col>
      <xdr:colOff>0</xdr:colOff>
      <xdr:row>77</xdr:row>
      <xdr:rowOff>82910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9639300" y="13253796"/>
          <a:ext cx="838200" cy="30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169122</xdr:rowOff>
    </xdr:from>
    <xdr:ext cx="534377" cy="259045"/>
    <xdr:sp macro="" textlink="">
      <xdr:nvSpPr>
        <xdr:cNvPr id="411" name="商工費平均値テキスト">
          <a:extLst>
            <a:ext uri="{FF2B5EF4-FFF2-40B4-BE49-F238E27FC236}">
              <a16:creationId xmlns:a16="http://schemas.microsoft.com/office/drawing/2014/main" id="{00000000-0008-0000-0700-00009B010000}"/>
            </a:ext>
          </a:extLst>
        </xdr:cNvPr>
        <xdr:cNvSpPr txBox="1"/>
      </xdr:nvSpPr>
      <xdr:spPr>
        <a:xfrm>
          <a:off x="10528300" y="13027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146245</xdr:rowOff>
    </xdr:from>
    <xdr:to>
      <xdr:col>55</xdr:col>
      <xdr:colOff>50800</xdr:colOff>
      <xdr:row>77</xdr:row>
      <xdr:rowOff>76395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10426700" y="1317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150411</xdr:rowOff>
    </xdr:from>
    <xdr:to>
      <xdr:col>50</xdr:col>
      <xdr:colOff>114300</xdr:colOff>
      <xdr:row>77</xdr:row>
      <xdr:rowOff>52146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8750300" y="13180611"/>
          <a:ext cx="889000" cy="7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131158</xdr:rowOff>
    </xdr:from>
    <xdr:to>
      <xdr:col>50</xdr:col>
      <xdr:colOff>165100</xdr:colOff>
      <xdr:row>77</xdr:row>
      <xdr:rowOff>61308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9588500" y="1316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77836</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372111" y="1293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150411</xdr:rowOff>
    </xdr:from>
    <xdr:to>
      <xdr:col>45</xdr:col>
      <xdr:colOff>177800</xdr:colOff>
      <xdr:row>77</xdr:row>
      <xdr:rowOff>114717</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7861300" y="13180611"/>
          <a:ext cx="889000" cy="13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80834</xdr:rowOff>
    </xdr:from>
    <xdr:to>
      <xdr:col>46</xdr:col>
      <xdr:colOff>38100</xdr:colOff>
      <xdr:row>77</xdr:row>
      <xdr:rowOff>10984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8699500" y="1311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27511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483111" y="1288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101687</xdr:rowOff>
    </xdr:from>
    <xdr:to>
      <xdr:col>41</xdr:col>
      <xdr:colOff>50800</xdr:colOff>
      <xdr:row>77</xdr:row>
      <xdr:rowOff>114717</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6972300" y="12960437"/>
          <a:ext cx="889000" cy="35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10914</xdr:rowOff>
    </xdr:from>
    <xdr:to>
      <xdr:col>41</xdr:col>
      <xdr:colOff>101600</xdr:colOff>
      <xdr:row>76</xdr:row>
      <xdr:rowOff>112514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7810500" y="1304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129042</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594111" y="1281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89650</xdr:rowOff>
    </xdr:from>
    <xdr:to>
      <xdr:col>36</xdr:col>
      <xdr:colOff>165100</xdr:colOff>
      <xdr:row>77</xdr:row>
      <xdr:rowOff>19800</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6921500" y="131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10927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05111" y="1321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32110</xdr:rowOff>
    </xdr:from>
    <xdr:to>
      <xdr:col>55</xdr:col>
      <xdr:colOff>50800</xdr:colOff>
      <xdr:row>77</xdr:row>
      <xdr:rowOff>133710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10426700" y="132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10537</xdr:rowOff>
    </xdr:from>
    <xdr:ext cx="534377" cy="259045"/>
    <xdr:sp macro="" textlink="">
      <xdr:nvSpPr>
        <xdr:cNvPr id="430" name="商工費該当値テキスト">
          <a:extLst>
            <a:ext uri="{FF2B5EF4-FFF2-40B4-BE49-F238E27FC236}">
              <a16:creationId xmlns:a16="http://schemas.microsoft.com/office/drawing/2014/main" id="{00000000-0008-0000-0700-0000AE010000}"/>
            </a:ext>
          </a:extLst>
        </xdr:cNvPr>
        <xdr:cNvSpPr txBox="1"/>
      </xdr:nvSpPr>
      <xdr:spPr>
        <a:xfrm>
          <a:off x="10528300" y="1321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1346</xdr:rowOff>
    </xdr:from>
    <xdr:to>
      <xdr:col>50</xdr:col>
      <xdr:colOff>165100</xdr:colOff>
      <xdr:row>77</xdr:row>
      <xdr:rowOff>102946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9588500" y="132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94073</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9372111" y="1329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99611</xdr:rowOff>
    </xdr:from>
    <xdr:to>
      <xdr:col>46</xdr:col>
      <xdr:colOff>38100</xdr:colOff>
      <xdr:row>77</xdr:row>
      <xdr:rowOff>29761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8699500" y="1312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20888</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8483111" y="1322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63917</xdr:rowOff>
    </xdr:from>
    <xdr:to>
      <xdr:col>41</xdr:col>
      <xdr:colOff>101600</xdr:colOff>
      <xdr:row>77</xdr:row>
      <xdr:rowOff>165517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7810500" y="1326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156644</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7594111" y="1335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50887</xdr:rowOff>
    </xdr:from>
    <xdr:to>
      <xdr:col>36</xdr:col>
      <xdr:colOff>165100</xdr:colOff>
      <xdr:row>75</xdr:row>
      <xdr:rowOff>152487</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6921500" y="1290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169014</xdr:rowOff>
    </xdr:from>
    <xdr:ext cx="534377"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705111" y="12684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土木費グラフ枠">
          <a:extLst>
            <a:ext uri="{FF2B5EF4-FFF2-40B4-BE49-F238E27FC236}">
              <a16:creationId xmlns:a16="http://schemas.microsoft.com/office/drawing/2014/main" id="{00000000-0008-0000-07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120089</xdr:rowOff>
    </xdr:from>
    <xdr:to>
      <xdr:col>54</xdr:col>
      <xdr:colOff>189865</xdr:colOff>
      <xdr:row>99</xdr:row>
      <xdr:rowOff>15357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10475595" y="15550589"/>
          <a:ext cx="1270" cy="1438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19184</xdr:rowOff>
    </xdr:from>
    <xdr:ext cx="534377" cy="259045"/>
    <xdr:sp macro="" textlink="">
      <xdr:nvSpPr>
        <xdr:cNvPr id="466" name="土木費最小値テキスト">
          <a:extLst>
            <a:ext uri="{FF2B5EF4-FFF2-40B4-BE49-F238E27FC236}">
              <a16:creationId xmlns:a16="http://schemas.microsoft.com/office/drawing/2014/main" id="{00000000-0008-0000-0700-0000D2010000}"/>
            </a:ext>
          </a:extLst>
        </xdr:cNvPr>
        <xdr:cNvSpPr txBox="1"/>
      </xdr:nvSpPr>
      <xdr:spPr>
        <a:xfrm>
          <a:off x="10528300" y="1699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15357</xdr:rowOff>
    </xdr:from>
    <xdr:to>
      <xdr:col>55</xdr:col>
      <xdr:colOff>88900</xdr:colOff>
      <xdr:row>99</xdr:row>
      <xdr:rowOff>15357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698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66766</xdr:rowOff>
    </xdr:from>
    <xdr:ext cx="599010" cy="259045"/>
    <xdr:sp macro="" textlink="">
      <xdr:nvSpPr>
        <xdr:cNvPr id="468" name="土木費最大値テキスト">
          <a:extLst>
            <a:ext uri="{FF2B5EF4-FFF2-40B4-BE49-F238E27FC236}">
              <a16:creationId xmlns:a16="http://schemas.microsoft.com/office/drawing/2014/main" id="{00000000-0008-0000-0700-0000D4010000}"/>
            </a:ext>
          </a:extLst>
        </xdr:cNvPr>
        <xdr:cNvSpPr txBox="1"/>
      </xdr:nvSpPr>
      <xdr:spPr>
        <a:xfrm>
          <a:off x="10528300" y="15325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113,201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120089</xdr:rowOff>
    </xdr:from>
    <xdr:to>
      <xdr:col>55</xdr:col>
      <xdr:colOff>88900</xdr:colOff>
      <xdr:row>90</xdr:row>
      <xdr:rowOff>120089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10388600" y="15550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72165</xdr:rowOff>
    </xdr:from>
    <xdr:to>
      <xdr:col>55</xdr:col>
      <xdr:colOff>0</xdr:colOff>
      <xdr:row>96</xdr:row>
      <xdr:rowOff>74696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9639300" y="16531365"/>
          <a:ext cx="838200" cy="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85239</xdr:rowOff>
    </xdr:from>
    <xdr:ext cx="534377" cy="259045"/>
    <xdr:sp macro="" textlink="">
      <xdr:nvSpPr>
        <xdr:cNvPr id="471" name="土木費平均値テキスト">
          <a:extLst>
            <a:ext uri="{FF2B5EF4-FFF2-40B4-BE49-F238E27FC236}">
              <a16:creationId xmlns:a16="http://schemas.microsoft.com/office/drawing/2014/main" id="{00000000-0008-0000-0700-0000D7010000}"/>
            </a:ext>
          </a:extLst>
        </xdr:cNvPr>
        <xdr:cNvSpPr txBox="1"/>
      </xdr:nvSpPr>
      <xdr:spPr>
        <a:xfrm>
          <a:off x="10528300" y="16544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106812</xdr:rowOff>
    </xdr:from>
    <xdr:to>
      <xdr:col>55</xdr:col>
      <xdr:colOff>50800</xdr:colOff>
      <xdr:row>97</xdr:row>
      <xdr:rowOff>36962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10426700" y="1656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74696</xdr:rowOff>
    </xdr:from>
    <xdr:to>
      <xdr:col>50</xdr:col>
      <xdr:colOff>114300</xdr:colOff>
      <xdr:row>97</xdr:row>
      <xdr:rowOff>23147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8750300" y="16533896"/>
          <a:ext cx="889000" cy="11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155325</xdr:rowOff>
    </xdr:from>
    <xdr:to>
      <xdr:col>50</xdr:col>
      <xdr:colOff>165100</xdr:colOff>
      <xdr:row>97</xdr:row>
      <xdr:rowOff>85475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9588500" y="16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76602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70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115060</xdr:rowOff>
    </xdr:from>
    <xdr:to>
      <xdr:col>45</xdr:col>
      <xdr:colOff>177800</xdr:colOff>
      <xdr:row>97</xdr:row>
      <xdr:rowOff>23147</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7861300" y="16402810"/>
          <a:ext cx="889000" cy="25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163440</xdr:rowOff>
    </xdr:from>
    <xdr:to>
      <xdr:col>46</xdr:col>
      <xdr:colOff>38100</xdr:colOff>
      <xdr:row>97</xdr:row>
      <xdr:rowOff>93590</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8699500" y="1662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84717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71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115060</xdr:rowOff>
    </xdr:from>
    <xdr:to>
      <xdr:col>41</xdr:col>
      <xdr:colOff>50800</xdr:colOff>
      <xdr:row>96</xdr:row>
      <xdr:rowOff>155473</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flipV="1">
          <a:off x="6972300" y="16402810"/>
          <a:ext cx="889000" cy="211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3338</xdr:rowOff>
    </xdr:from>
    <xdr:to>
      <xdr:col>41</xdr:col>
      <xdr:colOff>101600</xdr:colOff>
      <xdr:row>97</xdr:row>
      <xdr:rowOff>104938</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7810500" y="1663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96065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72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16303</xdr:rowOff>
    </xdr:from>
    <xdr:to>
      <xdr:col>36</xdr:col>
      <xdr:colOff>165100</xdr:colOff>
      <xdr:row>97</xdr:row>
      <xdr:rowOff>117903</xdr:rowOff>
    </xdr:to>
    <xdr:sp macro="" textlink="">
      <xdr:nvSpPr>
        <xdr:cNvPr id="482" name="フローチャート: 判断 481">
          <a:extLst>
            <a:ext uri="{FF2B5EF4-FFF2-40B4-BE49-F238E27FC236}">
              <a16:creationId xmlns:a16="http://schemas.microsoft.com/office/drawing/2014/main" id="{00000000-0008-0000-0700-0000E2010000}"/>
            </a:ext>
          </a:extLst>
        </xdr:cNvPr>
        <xdr:cNvSpPr/>
      </xdr:nvSpPr>
      <xdr:spPr>
        <a:xfrm>
          <a:off x="6921500" y="1664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109030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73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21365</xdr:rowOff>
    </xdr:from>
    <xdr:to>
      <xdr:col>55</xdr:col>
      <xdr:colOff>50800</xdr:colOff>
      <xdr:row>96</xdr:row>
      <xdr:rowOff>122965</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0426700" y="1648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44242</xdr:rowOff>
    </xdr:from>
    <xdr:ext cx="534377" cy="259045"/>
    <xdr:sp macro="" textlink="">
      <xdr:nvSpPr>
        <xdr:cNvPr id="490" name="土木費該当値テキスト">
          <a:extLst>
            <a:ext uri="{FF2B5EF4-FFF2-40B4-BE49-F238E27FC236}">
              <a16:creationId xmlns:a16="http://schemas.microsoft.com/office/drawing/2014/main" id="{00000000-0008-0000-0700-0000EA010000}"/>
            </a:ext>
          </a:extLst>
        </xdr:cNvPr>
        <xdr:cNvSpPr txBox="1"/>
      </xdr:nvSpPr>
      <xdr:spPr>
        <a:xfrm>
          <a:off x="10528300" y="1633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23896</xdr:rowOff>
    </xdr:from>
    <xdr:to>
      <xdr:col>50</xdr:col>
      <xdr:colOff>165100</xdr:colOff>
      <xdr:row>96</xdr:row>
      <xdr:rowOff>125496</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9588500" y="1648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142023</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9372111" y="1625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143797</xdr:rowOff>
    </xdr:from>
    <xdr:to>
      <xdr:col>46</xdr:col>
      <xdr:colOff>38100</xdr:colOff>
      <xdr:row>97</xdr:row>
      <xdr:rowOff>73947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8699500" y="1660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90474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8483111" y="1637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64260</xdr:rowOff>
    </xdr:from>
    <xdr:to>
      <xdr:col>41</xdr:col>
      <xdr:colOff>101600</xdr:colOff>
      <xdr:row>95</xdr:row>
      <xdr:rowOff>165860</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7810500" y="1635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10937</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7594111" y="1612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104673</xdr:rowOff>
    </xdr:from>
    <xdr:to>
      <xdr:col>36</xdr:col>
      <xdr:colOff>165100</xdr:colOff>
      <xdr:row>97</xdr:row>
      <xdr:rowOff>34823</xdr:rowOff>
    </xdr:to>
    <xdr:sp macro="" textlink="">
      <xdr:nvSpPr>
        <xdr:cNvPr id="497" name="楕円 496">
          <a:extLst>
            <a:ext uri="{FF2B5EF4-FFF2-40B4-BE49-F238E27FC236}">
              <a16:creationId xmlns:a16="http://schemas.microsoft.com/office/drawing/2014/main" id="{00000000-0008-0000-0700-0000F1010000}"/>
            </a:ext>
          </a:extLst>
        </xdr:cNvPr>
        <xdr:cNvSpPr/>
      </xdr:nvSpPr>
      <xdr:spPr>
        <a:xfrm>
          <a:off x="6921500" y="1656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51350</xdr:rowOff>
    </xdr:from>
    <xdr:ext cx="534377"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6705111" y="1633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116611</xdr:rowOff>
    </xdr:from>
    <xdr:to>
      <xdr:col>85</xdr:col>
      <xdr:colOff>126364</xdr:colOff>
      <xdr:row>38</xdr:row>
      <xdr:rowOff>54752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603011"/>
          <a:ext cx="1269" cy="96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58579</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57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54752</xdr:rowOff>
    </xdr:from>
    <xdr:to>
      <xdr:col>86</xdr:col>
      <xdr:colOff>25400</xdr:colOff>
      <xdr:row>38</xdr:row>
      <xdr:rowOff>54752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69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63288</xdr:rowOff>
    </xdr:from>
    <xdr:ext cx="534377"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37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116611</xdr:rowOff>
    </xdr:from>
    <xdr:to>
      <xdr:col>86</xdr:col>
      <xdr:colOff>25400</xdr:colOff>
      <xdr:row>32</xdr:row>
      <xdr:rowOff>116611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60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116611</xdr:rowOff>
    </xdr:from>
    <xdr:to>
      <xdr:col>85</xdr:col>
      <xdr:colOff>127000</xdr:colOff>
      <xdr:row>34</xdr:row>
      <xdr:rowOff>107239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5603011"/>
          <a:ext cx="838200" cy="3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44467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216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66040</xdr:rowOff>
    </xdr:from>
    <xdr:to>
      <xdr:col>85</xdr:col>
      <xdr:colOff>177800</xdr:colOff>
      <xdr:row>36</xdr:row>
      <xdr:rowOff>167640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23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107239</xdr:rowOff>
    </xdr:from>
    <xdr:to>
      <xdr:col>81</xdr:col>
      <xdr:colOff>50800</xdr:colOff>
      <xdr:row>36</xdr:row>
      <xdr:rowOff>80356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5936539"/>
          <a:ext cx="889000" cy="31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6924</xdr:rowOff>
    </xdr:from>
    <xdr:to>
      <xdr:col>81</xdr:col>
      <xdr:colOff>101600</xdr:colOff>
      <xdr:row>37</xdr:row>
      <xdr:rowOff>108524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5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99651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4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75281</xdr:rowOff>
    </xdr:from>
    <xdr:to>
      <xdr:col>76</xdr:col>
      <xdr:colOff>114300</xdr:colOff>
      <xdr:row>36</xdr:row>
      <xdr:rowOff>80356</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247481"/>
          <a:ext cx="889000" cy="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42677</xdr:rowOff>
    </xdr:from>
    <xdr:to>
      <xdr:col>76</xdr:col>
      <xdr:colOff>165100</xdr:colOff>
      <xdr:row>37</xdr:row>
      <xdr:rowOff>144277</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8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135404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79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85430</xdr:rowOff>
    </xdr:from>
    <xdr:to>
      <xdr:col>71</xdr:col>
      <xdr:colOff>177800</xdr:colOff>
      <xdr:row>36</xdr:row>
      <xdr:rowOff>75281</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086180"/>
          <a:ext cx="889000" cy="16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42357</xdr:rowOff>
    </xdr:from>
    <xdr:to>
      <xdr:col>72</xdr:col>
      <xdr:colOff>38100</xdr:colOff>
      <xdr:row>37</xdr:row>
      <xdr:rowOff>143957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8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135084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7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168910</xdr:rowOff>
    </xdr:from>
    <xdr:to>
      <xdr:col>67</xdr:col>
      <xdr:colOff>101600</xdr:colOff>
      <xdr:row>37</xdr:row>
      <xdr:rowOff>99060</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4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90187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43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65811</xdr:rowOff>
    </xdr:from>
    <xdr:to>
      <xdr:col>85</xdr:col>
      <xdr:colOff>177800</xdr:colOff>
      <xdr:row>32</xdr:row>
      <xdr:rowOff>167411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555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18838</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505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56439</xdr:rowOff>
    </xdr:from>
    <xdr:to>
      <xdr:col>81</xdr:col>
      <xdr:colOff>101600</xdr:colOff>
      <xdr:row>34</xdr:row>
      <xdr:rowOff>158039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58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3116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566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29556</xdr:rowOff>
    </xdr:from>
    <xdr:to>
      <xdr:col>76</xdr:col>
      <xdr:colOff>165100</xdr:colOff>
      <xdr:row>36</xdr:row>
      <xdr:rowOff>131156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20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147683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597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24481</xdr:rowOff>
    </xdr:from>
    <xdr:to>
      <xdr:col>72</xdr:col>
      <xdr:colOff>38100</xdr:colOff>
      <xdr:row>36</xdr:row>
      <xdr:rowOff>126081</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19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142608</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597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34630</xdr:rowOff>
    </xdr:from>
    <xdr:to>
      <xdr:col>67</xdr:col>
      <xdr:colOff>101600</xdr:colOff>
      <xdr:row>35</xdr:row>
      <xdr:rowOff>136230</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03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152757</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81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102232</xdr:rowOff>
    </xdr:from>
    <xdr:to>
      <xdr:col>85</xdr:col>
      <xdr:colOff>126364</xdr:colOff>
      <xdr:row>59</xdr:row>
      <xdr:rowOff>8701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674732"/>
          <a:ext cx="1269" cy="1449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12528</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2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8701</xdr:rowOff>
    </xdr:from>
    <xdr:to>
      <xdr:col>86</xdr:col>
      <xdr:colOff>25400</xdr:colOff>
      <xdr:row>59</xdr:row>
      <xdr:rowOff>8701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2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48909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449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171,442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102232</xdr:rowOff>
    </xdr:from>
    <xdr:to>
      <xdr:col>86</xdr:col>
      <xdr:colOff>25400</xdr:colOff>
      <xdr:row>50</xdr:row>
      <xdr:rowOff>102232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67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79306</xdr:rowOff>
    </xdr:from>
    <xdr:to>
      <xdr:col>85</xdr:col>
      <xdr:colOff>127000</xdr:colOff>
      <xdr:row>57</xdr:row>
      <xdr:rowOff>24638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5481300" y="9680506"/>
          <a:ext cx="838200" cy="11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123650</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724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145223</xdr:rowOff>
    </xdr:from>
    <xdr:to>
      <xdr:col>85</xdr:col>
      <xdr:colOff>177800</xdr:colOff>
      <xdr:row>57</xdr:row>
      <xdr:rowOff>75373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4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24638</xdr:rowOff>
    </xdr:from>
    <xdr:to>
      <xdr:col>81</xdr:col>
      <xdr:colOff>50800</xdr:colOff>
      <xdr:row>57</xdr:row>
      <xdr:rowOff>106325</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797288"/>
          <a:ext cx="889000" cy="8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105043</xdr:rowOff>
    </xdr:from>
    <xdr:to>
      <xdr:col>81</xdr:col>
      <xdr:colOff>101600</xdr:colOff>
      <xdr:row>58</xdr:row>
      <xdr:rowOff>35193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87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26320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97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106325</xdr:rowOff>
    </xdr:from>
    <xdr:to>
      <xdr:col>76</xdr:col>
      <xdr:colOff>114300</xdr:colOff>
      <xdr:row>58</xdr:row>
      <xdr:rowOff>25564</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3703300" y="9878975"/>
          <a:ext cx="889000" cy="90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127218</xdr:rowOff>
    </xdr:from>
    <xdr:to>
      <xdr:col>76</xdr:col>
      <xdr:colOff>165100</xdr:colOff>
      <xdr:row>58</xdr:row>
      <xdr:rowOff>57368</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89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48495</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99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55140</xdr:rowOff>
    </xdr:from>
    <xdr:to>
      <xdr:col>71</xdr:col>
      <xdr:colOff>177800</xdr:colOff>
      <xdr:row>58</xdr:row>
      <xdr:rowOff>25564</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a:off x="12814300" y="9827790"/>
          <a:ext cx="889000" cy="14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14420</xdr:rowOff>
    </xdr:from>
    <xdr:to>
      <xdr:col>72</xdr:col>
      <xdr:colOff>38100</xdr:colOff>
      <xdr:row>58</xdr:row>
      <xdr:rowOff>116020</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95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107147</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05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106394</xdr:rowOff>
    </xdr:from>
    <xdr:to>
      <xdr:col>67</xdr:col>
      <xdr:colOff>101600</xdr:colOff>
      <xdr:row>58</xdr:row>
      <xdr:rowOff>36544</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87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27671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97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28506</xdr:rowOff>
    </xdr:from>
    <xdr:to>
      <xdr:col>85</xdr:col>
      <xdr:colOff>177800</xdr:colOff>
      <xdr:row>56</xdr:row>
      <xdr:rowOff>130106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62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51383</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48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145288</xdr:rowOff>
    </xdr:from>
    <xdr:to>
      <xdr:col>81</xdr:col>
      <xdr:colOff>101600</xdr:colOff>
      <xdr:row>57</xdr:row>
      <xdr:rowOff>75438</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74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91965</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52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55525</xdr:rowOff>
    </xdr:from>
    <xdr:to>
      <xdr:col>76</xdr:col>
      <xdr:colOff>165100</xdr:colOff>
      <xdr:row>57</xdr:row>
      <xdr:rowOff>157125</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82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2202</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6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146214</xdr:rowOff>
    </xdr:from>
    <xdr:to>
      <xdr:col>72</xdr:col>
      <xdr:colOff>38100</xdr:colOff>
      <xdr:row>58</xdr:row>
      <xdr:rowOff>76364</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91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92891</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69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4340</xdr:rowOff>
    </xdr:from>
    <xdr:to>
      <xdr:col>67</xdr:col>
      <xdr:colOff>101600</xdr:colOff>
      <xdr:row>57</xdr:row>
      <xdr:rowOff>105940</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77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122467</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955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9" name="災害復旧費グラフ枠">
          <a:extLst>
            <a:ext uri="{FF2B5EF4-FFF2-40B4-BE49-F238E27FC236}">
              <a16:creationId xmlns:a16="http://schemas.microsoft.com/office/drawing/2014/main" id="{00000000-0008-0000-0700-00007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33565</xdr:rowOff>
    </xdr:from>
    <xdr:to>
      <xdr:col>85</xdr:col>
      <xdr:colOff>126364</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6317595" y="12035065"/>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1" name="災害復旧費最小値テキスト">
          <a:extLst>
            <a:ext uri="{FF2B5EF4-FFF2-40B4-BE49-F238E27FC236}">
              <a16:creationId xmlns:a16="http://schemas.microsoft.com/office/drawing/2014/main" id="{00000000-0008-0000-0700-000081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151692</xdr:rowOff>
    </xdr:from>
    <xdr:ext cx="469744" cy="259045"/>
    <xdr:sp macro="" textlink="">
      <xdr:nvSpPr>
        <xdr:cNvPr id="643" name="災害復旧費最大値テキスト">
          <a:extLst>
            <a:ext uri="{FF2B5EF4-FFF2-40B4-BE49-F238E27FC236}">
              <a16:creationId xmlns:a16="http://schemas.microsoft.com/office/drawing/2014/main" id="{00000000-0008-0000-0700-000083020000}"/>
            </a:ext>
          </a:extLst>
        </xdr:cNvPr>
        <xdr:cNvSpPr txBox="1"/>
      </xdr:nvSpPr>
      <xdr:spPr>
        <a:xfrm>
          <a:off x="16370300" y="1181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33565</xdr:rowOff>
    </xdr:from>
    <xdr:to>
      <xdr:col>86</xdr:col>
      <xdr:colOff>25400</xdr:colOff>
      <xdr:row>70</xdr:row>
      <xdr:rowOff>33565</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6230600" y="12035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113902</xdr:rowOff>
    </xdr:from>
    <xdr:to>
      <xdr:col>85</xdr:col>
      <xdr:colOff>127000</xdr:colOff>
      <xdr:row>79</xdr:row>
      <xdr:rowOff>93816</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5481300" y="13315552"/>
          <a:ext cx="838200" cy="32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36828</xdr:rowOff>
    </xdr:from>
    <xdr:ext cx="469744" cy="259045"/>
    <xdr:sp macro="" textlink="">
      <xdr:nvSpPr>
        <xdr:cNvPr id="646" name="災害復旧費平均値テキスト">
          <a:extLst>
            <a:ext uri="{FF2B5EF4-FFF2-40B4-BE49-F238E27FC236}">
              <a16:creationId xmlns:a16="http://schemas.microsoft.com/office/drawing/2014/main" id="{00000000-0008-0000-0700-000086020000}"/>
            </a:ext>
          </a:extLst>
        </xdr:cNvPr>
        <xdr:cNvSpPr txBox="1"/>
      </xdr:nvSpPr>
      <xdr:spPr>
        <a:xfrm>
          <a:off x="16370300" y="132384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13951</xdr:rowOff>
    </xdr:from>
    <xdr:to>
      <xdr:col>85</xdr:col>
      <xdr:colOff>177800</xdr:colOff>
      <xdr:row>78</xdr:row>
      <xdr:rowOff>115551</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6268700" y="133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113902</xdr:rowOff>
    </xdr:from>
    <xdr:to>
      <xdr:col>81</xdr:col>
      <xdr:colOff>50800</xdr:colOff>
      <xdr:row>78</xdr:row>
      <xdr:rowOff>102471</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4592300" y="13315552"/>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126293</xdr:rowOff>
    </xdr:from>
    <xdr:to>
      <xdr:col>81</xdr:col>
      <xdr:colOff>101600</xdr:colOff>
      <xdr:row>78</xdr:row>
      <xdr:rowOff>56443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5430500" y="1332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47570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46428" y="1342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102471</xdr:rowOff>
    </xdr:from>
    <xdr:to>
      <xdr:col>76</xdr:col>
      <xdr:colOff>114300</xdr:colOff>
      <xdr:row>79</xdr:row>
      <xdr:rowOff>51526</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3703300" y="13475571"/>
          <a:ext cx="889000" cy="12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115188</xdr:rowOff>
    </xdr:from>
    <xdr:to>
      <xdr:col>76</xdr:col>
      <xdr:colOff>165100</xdr:colOff>
      <xdr:row>78</xdr:row>
      <xdr:rowOff>45338</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4541500" y="1331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61865</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57428" y="1309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97899</xdr:rowOff>
    </xdr:from>
    <xdr:to>
      <xdr:col>71</xdr:col>
      <xdr:colOff>177800</xdr:colOff>
      <xdr:row>79</xdr:row>
      <xdr:rowOff>51526</xdr:rowOff>
    </xdr:to>
    <xdr:cxnSp macro="">
      <xdr:nvCxnSpPr>
        <xdr:cNvPr id="654" name="直線コネクタ 653">
          <a:extLst>
            <a:ext uri="{FF2B5EF4-FFF2-40B4-BE49-F238E27FC236}">
              <a16:creationId xmlns:a16="http://schemas.microsoft.com/office/drawing/2014/main" id="{00000000-0008-0000-0700-00008E020000}"/>
            </a:ext>
          </a:extLst>
        </xdr:cNvPr>
        <xdr:cNvCxnSpPr/>
      </xdr:nvCxnSpPr>
      <xdr:spPr>
        <a:xfrm>
          <a:off x="12814300" y="13470999"/>
          <a:ext cx="889000" cy="12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102780</xdr:rowOff>
    </xdr:from>
    <xdr:to>
      <xdr:col>72</xdr:col>
      <xdr:colOff>38100</xdr:colOff>
      <xdr:row>79</xdr:row>
      <xdr:rowOff>32930</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3652500" y="1347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49457</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4017" y="1325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102780</xdr:rowOff>
    </xdr:from>
    <xdr:to>
      <xdr:col>67</xdr:col>
      <xdr:colOff>101600</xdr:colOff>
      <xdr:row>78</xdr:row>
      <xdr:rowOff>32930</xdr:rowOff>
    </xdr:to>
    <xdr:sp macro="" textlink="">
      <xdr:nvSpPr>
        <xdr:cNvPr id="657" name="フローチャート: 判断 656">
          <a:extLst>
            <a:ext uri="{FF2B5EF4-FFF2-40B4-BE49-F238E27FC236}">
              <a16:creationId xmlns:a16="http://schemas.microsoft.com/office/drawing/2014/main" id="{00000000-0008-0000-0700-000091020000}"/>
            </a:ext>
          </a:extLst>
        </xdr:cNvPr>
        <xdr:cNvSpPr/>
      </xdr:nvSpPr>
      <xdr:spPr>
        <a:xfrm>
          <a:off x="12763500" y="1330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49457</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79428" y="13079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43016</xdr:rowOff>
    </xdr:from>
    <xdr:to>
      <xdr:col>85</xdr:col>
      <xdr:colOff>177800</xdr:colOff>
      <xdr:row>79</xdr:row>
      <xdr:rowOff>144616</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6268700" y="1358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129393</xdr:rowOff>
    </xdr:from>
    <xdr:ext cx="313932" cy="259045"/>
    <xdr:sp macro="" textlink="">
      <xdr:nvSpPr>
        <xdr:cNvPr id="665" name="災害復旧費該当値テキスト">
          <a:extLst>
            <a:ext uri="{FF2B5EF4-FFF2-40B4-BE49-F238E27FC236}">
              <a16:creationId xmlns:a16="http://schemas.microsoft.com/office/drawing/2014/main" id="{00000000-0008-0000-0700-000099020000}"/>
            </a:ext>
          </a:extLst>
        </xdr:cNvPr>
        <xdr:cNvSpPr txBox="1"/>
      </xdr:nvSpPr>
      <xdr:spPr>
        <a:xfrm>
          <a:off x="16370300" y="135024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63102</xdr:rowOff>
    </xdr:from>
    <xdr:to>
      <xdr:col>81</xdr:col>
      <xdr:colOff>101600</xdr:colOff>
      <xdr:row>77</xdr:row>
      <xdr:rowOff>164702</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5430500" y="1326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9779</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5246428" y="13039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51671</xdr:rowOff>
    </xdr:from>
    <xdr:to>
      <xdr:col>76</xdr:col>
      <xdr:colOff>165100</xdr:colOff>
      <xdr:row>78</xdr:row>
      <xdr:rowOff>153271</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4541500" y="1342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144398</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4357428" y="1351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726</xdr:rowOff>
    </xdr:from>
    <xdr:to>
      <xdr:col>72</xdr:col>
      <xdr:colOff>38100</xdr:colOff>
      <xdr:row>79</xdr:row>
      <xdr:rowOff>102326</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3652500" y="1354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93453</xdr:rowOff>
    </xdr:from>
    <xdr:ext cx="378565"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3514017" y="13638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47099</xdr:rowOff>
    </xdr:from>
    <xdr:to>
      <xdr:col>67</xdr:col>
      <xdr:colOff>101600</xdr:colOff>
      <xdr:row>78</xdr:row>
      <xdr:rowOff>148699</xdr:rowOff>
    </xdr:to>
    <xdr:sp macro="" textlink="">
      <xdr:nvSpPr>
        <xdr:cNvPr id="672" name="楕円 671">
          <a:extLst>
            <a:ext uri="{FF2B5EF4-FFF2-40B4-BE49-F238E27FC236}">
              <a16:creationId xmlns:a16="http://schemas.microsoft.com/office/drawing/2014/main" id="{00000000-0008-0000-0700-0000A0020000}"/>
            </a:ext>
          </a:extLst>
        </xdr:cNvPr>
        <xdr:cNvSpPr/>
      </xdr:nvSpPr>
      <xdr:spPr>
        <a:xfrm>
          <a:off x="12763500" y="1342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139826</xdr:rowOff>
    </xdr:from>
    <xdr:ext cx="469744"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579428" y="13512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1" name="正方形/長方形 680">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70014</xdr:rowOff>
    </xdr:from>
    <xdr:to>
      <xdr:col>85</xdr:col>
      <xdr:colOff>126364</xdr:colOff>
      <xdr:row>98</xdr:row>
      <xdr:rowOff>81750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671964"/>
          <a:ext cx="1269" cy="121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85577</xdr:rowOff>
    </xdr:from>
    <xdr:ext cx="469744"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8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81750</xdr:rowOff>
    </xdr:from>
    <xdr:to>
      <xdr:col>86</xdr:col>
      <xdr:colOff>25400</xdr:colOff>
      <xdr:row>98</xdr:row>
      <xdr:rowOff>81750</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88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16691</xdr:rowOff>
    </xdr:from>
    <xdr:ext cx="534377"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44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70014</xdr:rowOff>
    </xdr:from>
    <xdr:to>
      <xdr:col>86</xdr:col>
      <xdr:colOff>25400</xdr:colOff>
      <xdr:row>91</xdr:row>
      <xdr:rowOff>70014</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671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151912</xdr:rowOff>
    </xdr:from>
    <xdr:to>
      <xdr:col>85</xdr:col>
      <xdr:colOff>127000</xdr:colOff>
      <xdr:row>95</xdr:row>
      <xdr:rowOff>51499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5481300" y="16268212"/>
          <a:ext cx="838200" cy="71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95521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2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117094</xdr:rowOff>
    </xdr:from>
    <xdr:to>
      <xdr:col>85</xdr:col>
      <xdr:colOff>177800</xdr:colOff>
      <xdr:row>95</xdr:row>
      <xdr:rowOff>47244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23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20580</xdr:rowOff>
    </xdr:from>
    <xdr:to>
      <xdr:col>81</xdr:col>
      <xdr:colOff>50800</xdr:colOff>
      <xdr:row>95</xdr:row>
      <xdr:rowOff>51499</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308330"/>
          <a:ext cx="889000" cy="30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113379</xdr:rowOff>
    </xdr:from>
    <xdr:to>
      <xdr:col>81</xdr:col>
      <xdr:colOff>101600</xdr:colOff>
      <xdr:row>95</xdr:row>
      <xdr:rowOff>43529</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2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60056</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00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155684</xdr:rowOff>
    </xdr:from>
    <xdr:to>
      <xdr:col>76</xdr:col>
      <xdr:colOff>114300</xdr:colOff>
      <xdr:row>95</xdr:row>
      <xdr:rowOff>20580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3703300" y="16271984"/>
          <a:ext cx="889000" cy="3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112522</xdr:rowOff>
    </xdr:from>
    <xdr:to>
      <xdr:col>76</xdr:col>
      <xdr:colOff>165100</xdr:colOff>
      <xdr:row>95</xdr:row>
      <xdr:rowOff>42672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59199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00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68529</xdr:rowOff>
    </xdr:from>
    <xdr:to>
      <xdr:col>71</xdr:col>
      <xdr:colOff>177800</xdr:colOff>
      <xdr:row>94</xdr:row>
      <xdr:rowOff>155684</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2814300" y="16184829"/>
          <a:ext cx="889000" cy="8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113436</xdr:rowOff>
    </xdr:from>
    <xdr:to>
      <xdr:col>72</xdr:col>
      <xdr:colOff>38100</xdr:colOff>
      <xdr:row>95</xdr:row>
      <xdr:rowOff>43586</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34713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3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157327</xdr:rowOff>
    </xdr:from>
    <xdr:to>
      <xdr:col>67</xdr:col>
      <xdr:colOff>101600</xdr:colOff>
      <xdr:row>95</xdr:row>
      <xdr:rowOff>87477</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78604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36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101112</xdr:rowOff>
    </xdr:from>
    <xdr:to>
      <xdr:col>85</xdr:col>
      <xdr:colOff>177800</xdr:colOff>
      <xdr:row>95</xdr:row>
      <xdr:rowOff>31262</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21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123989</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06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699</xdr:rowOff>
    </xdr:from>
    <xdr:to>
      <xdr:col>81</xdr:col>
      <xdr:colOff>101600</xdr:colOff>
      <xdr:row>95</xdr:row>
      <xdr:rowOff>102299</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28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93426</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38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141230</xdr:rowOff>
    </xdr:from>
    <xdr:to>
      <xdr:col>76</xdr:col>
      <xdr:colOff>165100</xdr:colOff>
      <xdr:row>95</xdr:row>
      <xdr:rowOff>71380</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25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62507</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350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104884</xdr:rowOff>
    </xdr:from>
    <xdr:to>
      <xdr:col>72</xdr:col>
      <xdr:colOff>38100</xdr:colOff>
      <xdr:row>95</xdr:row>
      <xdr:rowOff>35034</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22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51561</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599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17729</xdr:rowOff>
    </xdr:from>
    <xdr:to>
      <xdr:col>67</xdr:col>
      <xdr:colOff>101600</xdr:colOff>
      <xdr:row>94</xdr:row>
      <xdr:rowOff>119329</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1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135856</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590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25400</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511800"/>
          <a:ext cx="1269"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143527</xdr:rowOff>
    </xdr:from>
    <xdr:ext cx="378565"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5287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25400</xdr:rowOff>
    </xdr:from>
    <xdr:to>
      <xdr:col>116</xdr:col>
      <xdr:colOff>152400</xdr:colOff>
      <xdr:row>32</xdr:row>
      <xdr:rowOff>25400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51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91694</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263894"/>
          <a:ext cx="838200" cy="3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313932"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4097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91694</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20434300" y="6263894"/>
          <a:ext cx="889000" cy="3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166624</xdr:rowOff>
    </xdr:from>
    <xdr:to>
      <xdr:col>112</xdr:col>
      <xdr:colOff>38100</xdr:colOff>
      <xdr:row>37</xdr:row>
      <xdr:rowOff>96774</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33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87901</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4017" y="64315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34036</xdr:rowOff>
    </xdr:from>
    <xdr:to>
      <xdr:col>107</xdr:col>
      <xdr:colOff>101600</xdr:colOff>
      <xdr:row>37</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37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152163</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77333" y="61529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54610</xdr:rowOff>
    </xdr:from>
    <xdr:to>
      <xdr:col>102</xdr:col>
      <xdr:colOff>165100</xdr:colOff>
      <xdr:row>36</xdr:row>
      <xdr:rowOff>156210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22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1287</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002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116332</xdr:rowOff>
    </xdr:from>
    <xdr:to>
      <xdr:col>98</xdr:col>
      <xdr:colOff>38100</xdr:colOff>
      <xdr:row>38</xdr:row>
      <xdr:rowOff>46482</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63009</xdr:rowOff>
    </xdr:from>
    <xdr:ext cx="313932"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99333" y="62352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40894</xdr:rowOff>
    </xdr:from>
    <xdr:to>
      <xdr:col>112</xdr:col>
      <xdr:colOff>38100</xdr:colOff>
      <xdr:row>36</xdr:row>
      <xdr:rowOff>142494</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34</xdr:row>
      <xdr:rowOff>159021</xdr:rowOff>
    </xdr:from>
    <xdr:ext cx="378565"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34017" y="5988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a:t>
          </a:r>
          <a:r>
            <a:rPr kumimoji="1" lang="en-US" altLang="ja-JP" sz="1300">
              <a:latin typeface="ＭＳ Ｐゴシック" panose="020B0600070205080204" pitchFamily="50" charset="-128"/>
              <a:ea typeface="ＭＳ Ｐゴシック" panose="020B0600070205080204" pitchFamily="50" charset="-128"/>
            </a:rPr>
            <a:t>557,522</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519,068</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38,454</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増加した主な項目としては、総務費、民生費、消防費、教育費、公債費である。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総務費は神田まちづくりセンター整備事業費の増や自治体情報システム標準化移行経費の増により、</a:t>
          </a:r>
          <a:r>
            <a:rPr kumimoji="1" lang="en-US" altLang="ja-JP" sz="1300">
              <a:latin typeface="ＭＳ Ｐゴシック" panose="020B0600070205080204" pitchFamily="50" charset="-128"/>
              <a:ea typeface="ＭＳ Ｐゴシック" panose="020B0600070205080204" pitchFamily="50" charset="-128"/>
            </a:rPr>
            <a:t>3,303</a:t>
          </a:r>
          <a:r>
            <a:rPr kumimoji="1" lang="ja-JP" altLang="en-US" sz="1300">
              <a:latin typeface="ＭＳ Ｐゴシック" panose="020B0600070205080204" pitchFamily="50" charset="-128"/>
              <a:ea typeface="ＭＳ Ｐゴシック" panose="020B0600070205080204" pitchFamily="50" charset="-128"/>
            </a:rPr>
            <a:t>円増加した。民生費は低所得者支援及び定額減税補足給付金事業費の皆増や、しょうがい者自立支援給付の増、児童手当支給事業費の増などにより、</a:t>
          </a:r>
          <a:r>
            <a:rPr kumimoji="1" lang="en-US" altLang="ja-JP" sz="1300">
              <a:latin typeface="ＭＳ Ｐゴシック" panose="020B0600070205080204" pitchFamily="50" charset="-128"/>
              <a:ea typeface="ＭＳ Ｐゴシック" panose="020B0600070205080204" pitchFamily="50" charset="-128"/>
            </a:rPr>
            <a:t>12,515</a:t>
          </a:r>
          <a:r>
            <a:rPr kumimoji="1" lang="ja-JP" altLang="en-US" sz="1300">
              <a:latin typeface="ＭＳ Ｐゴシック" panose="020B0600070205080204" pitchFamily="50" charset="-128"/>
              <a:ea typeface="ＭＳ Ｐゴシック" panose="020B0600070205080204" pitchFamily="50" charset="-128"/>
            </a:rPr>
            <a:t>円増加した。消防費は、消防庁舎移転統合整備事業の進捗による湖北地域消防組合負担金の増、消防団運営事業費の湖北地域消防組合負担金の増などにより、</a:t>
          </a:r>
          <a:r>
            <a:rPr kumimoji="1" lang="en-US" altLang="ja-JP" sz="1300">
              <a:latin typeface="ＭＳ Ｐゴシック" panose="020B0600070205080204" pitchFamily="50" charset="-128"/>
              <a:ea typeface="ＭＳ Ｐゴシック" panose="020B0600070205080204" pitchFamily="50" charset="-128"/>
            </a:rPr>
            <a:t>7,295</a:t>
          </a:r>
          <a:r>
            <a:rPr kumimoji="1" lang="ja-JP" altLang="en-US" sz="1300">
              <a:latin typeface="ＭＳ Ｐゴシック" panose="020B0600070205080204" pitchFamily="50" charset="-128"/>
              <a:ea typeface="ＭＳ Ｐゴシック" panose="020B0600070205080204" pitchFamily="50" charset="-128"/>
            </a:rPr>
            <a:t>円増加した。教育費は神照小学校長寿命化改修工事、湖北中学校長寿命化改修工事、市民庭球場改修工事などにより、</a:t>
          </a:r>
          <a:r>
            <a:rPr kumimoji="1" lang="en-US" altLang="ja-JP" sz="1300">
              <a:latin typeface="ＭＳ Ｐゴシック" panose="020B0600070205080204" pitchFamily="50" charset="-128"/>
              <a:ea typeface="ＭＳ Ｐゴシック" panose="020B0600070205080204" pitchFamily="50" charset="-128"/>
            </a:rPr>
            <a:t>10,728</a:t>
          </a:r>
          <a:r>
            <a:rPr kumimoji="1" lang="ja-JP" altLang="en-US" sz="1300">
              <a:latin typeface="ＭＳ Ｐゴシック" panose="020B0600070205080204" pitchFamily="50" charset="-128"/>
              <a:ea typeface="ＭＳ Ｐゴシック" panose="020B0600070205080204" pitchFamily="50" charset="-128"/>
            </a:rPr>
            <a:t>円増加した。公債費は、繰上償還金の増により、</a:t>
          </a:r>
          <a:r>
            <a:rPr kumimoji="1" lang="en-US" altLang="ja-JP" sz="1300">
              <a:latin typeface="ＭＳ Ｐゴシック" panose="020B0600070205080204" pitchFamily="50" charset="-128"/>
              <a:ea typeface="ＭＳ Ｐゴシック" panose="020B0600070205080204" pitchFamily="50" charset="-128"/>
            </a:rPr>
            <a:t>3,729</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類似団体平均、全国平均及び県平均と比較すると、民生費、農林水産業費、消防費の水準が高くなっており、特に消防費においては、湖北消防組合の消防庁舎移転統合整備事業によって水準が高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財政調整基金は、積立により残高は</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百万円増加したものの、前年度より標準財政規模が</a:t>
          </a:r>
          <a:r>
            <a:rPr kumimoji="1" lang="en-US" altLang="ja-JP" sz="1400">
              <a:latin typeface="ＭＳ ゴシック" pitchFamily="49" charset="-128"/>
              <a:ea typeface="ＭＳ ゴシック" pitchFamily="49" charset="-128"/>
            </a:rPr>
            <a:t>910</a:t>
          </a:r>
          <a:r>
            <a:rPr kumimoji="1" lang="ja-JP" altLang="en-US" sz="1400">
              <a:latin typeface="ＭＳ ゴシック" pitchFamily="49" charset="-128"/>
              <a:ea typeface="ＭＳ ゴシック" pitchFamily="49" charset="-128"/>
            </a:rPr>
            <a:t>百万円増加したことから、標準財政規模比は</a:t>
          </a:r>
          <a:r>
            <a:rPr kumimoji="1" lang="en-US" altLang="ja-JP" sz="1400">
              <a:latin typeface="ＭＳ ゴシック" pitchFamily="49" charset="-128"/>
              <a:ea typeface="ＭＳ ゴシック" pitchFamily="49" charset="-128"/>
            </a:rPr>
            <a:t>0.42</a:t>
          </a:r>
          <a:r>
            <a:rPr kumimoji="1" lang="ja-JP" altLang="en-US" sz="1400">
              <a:latin typeface="ＭＳ ゴシック" pitchFamily="49" charset="-128"/>
              <a:ea typeface="ＭＳ ゴシック" pitchFamily="49" charset="-128"/>
            </a:rPr>
            <a:t>ポイント減少した。</a:t>
          </a:r>
        </a:p>
        <a:p>
          <a:r>
            <a:rPr kumimoji="1" lang="ja-JP" altLang="en-US" sz="1400">
              <a:latin typeface="ＭＳ ゴシック" pitchFamily="49" charset="-128"/>
              <a:ea typeface="ＭＳ ゴシック" pitchFamily="49" charset="-128"/>
            </a:rPr>
            <a:t>　実質収支額は、前年度より</a:t>
          </a:r>
          <a:r>
            <a:rPr kumimoji="1" lang="en-US" altLang="ja-JP" sz="1400">
              <a:latin typeface="ＭＳ ゴシック" pitchFamily="49" charset="-128"/>
              <a:ea typeface="ＭＳ ゴシック" pitchFamily="49" charset="-128"/>
            </a:rPr>
            <a:t>88</a:t>
          </a:r>
          <a:r>
            <a:rPr kumimoji="1" lang="ja-JP" altLang="en-US" sz="1400">
              <a:latin typeface="ＭＳ ゴシック" pitchFamily="49" charset="-128"/>
              <a:ea typeface="ＭＳ ゴシック" pitchFamily="49" charset="-128"/>
            </a:rPr>
            <a:t>百万円減少し、標準財政規模比は</a:t>
          </a:r>
          <a:r>
            <a:rPr kumimoji="1" lang="en-US" altLang="ja-JP" sz="1400">
              <a:latin typeface="ＭＳ ゴシック" pitchFamily="49" charset="-128"/>
              <a:ea typeface="ＭＳ ゴシック" pitchFamily="49" charset="-128"/>
            </a:rPr>
            <a:t>0.33</a:t>
          </a:r>
          <a:r>
            <a:rPr kumimoji="1" lang="ja-JP" altLang="en-US" sz="1400">
              <a:latin typeface="ＭＳ ゴシック" pitchFamily="49" charset="-128"/>
              <a:ea typeface="ＭＳ ゴシック" pitchFamily="49" charset="-128"/>
            </a:rPr>
            <a:t>ポイント減少した。</a:t>
          </a:r>
        </a:p>
        <a:p>
          <a:r>
            <a:rPr kumimoji="1" lang="ja-JP" altLang="en-US" sz="1400">
              <a:latin typeface="ＭＳ ゴシック" pitchFamily="49" charset="-128"/>
              <a:ea typeface="ＭＳ ゴシック" pitchFamily="49" charset="-128"/>
            </a:rPr>
            <a:t>　実質単年度収支は、繰上償還金の増加などにより、前年度より</a:t>
          </a:r>
          <a:r>
            <a:rPr kumimoji="1" lang="en-US" altLang="ja-JP" sz="1400">
              <a:latin typeface="ＭＳ ゴシック" pitchFamily="49" charset="-128"/>
              <a:ea typeface="ＭＳ ゴシック" pitchFamily="49" charset="-128"/>
            </a:rPr>
            <a:t>1,039</a:t>
          </a:r>
          <a:r>
            <a:rPr kumimoji="1" lang="ja-JP" altLang="en-US" sz="1400">
              <a:latin typeface="ＭＳ ゴシック" pitchFamily="49" charset="-128"/>
              <a:ea typeface="ＭＳ ゴシック" pitchFamily="49" charset="-128"/>
            </a:rPr>
            <a:t>百万円増加し標準財政規模比は</a:t>
          </a:r>
          <a:r>
            <a:rPr kumimoji="1" lang="en-US" altLang="ja-JP" sz="1400">
              <a:latin typeface="ＭＳ ゴシック" pitchFamily="49" charset="-128"/>
              <a:ea typeface="ＭＳ ゴシック" pitchFamily="49" charset="-128"/>
            </a:rPr>
            <a:t>2.94</a:t>
          </a:r>
          <a:r>
            <a:rPr kumimoji="1" lang="ja-JP" altLang="en-US" sz="1400">
              <a:latin typeface="ＭＳ ゴシック" pitchFamily="49" charset="-128"/>
              <a:ea typeface="ＭＳ ゴシック" pitchFamily="49" charset="-128"/>
            </a:rPr>
            <a:t>ポイント増加した。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年度以降、全ての会計において黒字決算を維持しており、直ちに資金不足が生じて財政運営に支障をきたす恐れはない。</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年度においては、一般会計の実質収支は</a:t>
          </a:r>
          <a:r>
            <a:rPr kumimoji="1" lang="en-US" altLang="ja-JP" sz="1400">
              <a:latin typeface="ＭＳ ゴシック" pitchFamily="49" charset="-128"/>
              <a:ea typeface="ＭＳ ゴシック" pitchFamily="49" charset="-128"/>
            </a:rPr>
            <a:t>88</a:t>
          </a:r>
          <a:r>
            <a:rPr kumimoji="1" lang="ja-JP" altLang="en-US" sz="1400">
              <a:latin typeface="ＭＳ ゴシック" pitchFamily="49" charset="-128"/>
              <a:ea typeface="ＭＳ ゴシック" pitchFamily="49" charset="-128"/>
            </a:rPr>
            <a:t>百万円減少している。人口減少に伴う市税や普通交付税の減少により、一般財源総額の縮小による比率への影響が懸念されるため、引き続き、繰上償還による公債費負担の軽減や安定財源の確保に取り組んでいく。</a:t>
          </a:r>
        </a:p>
        <a:p>
          <a:r>
            <a:rPr kumimoji="1" lang="ja-JP" altLang="en-US" sz="1400">
              <a:latin typeface="ＭＳ ゴシック" pitchFamily="49" charset="-128"/>
              <a:ea typeface="ＭＳ ゴシック" pitchFamily="49" charset="-128"/>
            </a:rPr>
            <a:t>　病院事業会計の資金余剰額は、流動資産の減少などにより前年度から</a:t>
          </a:r>
          <a:r>
            <a:rPr kumimoji="1" lang="en-US" altLang="ja-JP" sz="1400">
              <a:latin typeface="ＭＳ ゴシック" pitchFamily="49" charset="-128"/>
              <a:ea typeface="ＭＳ ゴシック" pitchFamily="49" charset="-128"/>
            </a:rPr>
            <a:t>2,120</a:t>
          </a:r>
          <a:r>
            <a:rPr kumimoji="1" lang="ja-JP" altLang="en-US" sz="1400">
              <a:latin typeface="ＭＳ ゴシック" pitchFamily="49" charset="-128"/>
              <a:ea typeface="ＭＳ ゴシック" pitchFamily="49" charset="-128"/>
            </a:rPr>
            <a:t>百万円減少した。病院事業においては、令和</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年</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月に策定した経営改善実行計画に基づき、経営改善の取組を確実に実施していくこととしている。</a:t>
          </a:r>
        </a:p>
        <a:p>
          <a:r>
            <a:rPr kumimoji="1" lang="ja-JP" altLang="en-US" sz="1400">
              <a:latin typeface="ＭＳ ゴシック" pitchFamily="49" charset="-128"/>
              <a:ea typeface="ＭＳ ゴシック" pitchFamily="49" charset="-128"/>
            </a:rPr>
            <a:t>　公共下水道事業会計の資金余剰額は、流動負債の減少により前年度より</a:t>
          </a:r>
          <a:r>
            <a:rPr kumimoji="1" lang="en-US" altLang="ja-JP" sz="1400">
              <a:latin typeface="ＭＳ ゴシック" pitchFamily="49" charset="-128"/>
              <a:ea typeface="ＭＳ ゴシック" pitchFamily="49" charset="-128"/>
            </a:rPr>
            <a:t>181</a:t>
          </a:r>
          <a:r>
            <a:rPr kumimoji="1" lang="ja-JP" altLang="en-US" sz="1400">
              <a:latin typeface="ＭＳ ゴシック" pitchFamily="49" charset="-128"/>
              <a:ea typeface="ＭＳ ゴシック" pitchFamily="49" charset="-128"/>
            </a:rPr>
            <a:t>百万円増加した。公共下水道事業においては、下水道ビジョンに基づき、効率的な経営を図ることとしている。</a:t>
          </a:r>
        </a:p>
        <a:p>
          <a:r>
            <a:rPr kumimoji="1" lang="ja-JP" altLang="en-US" sz="1400">
              <a:latin typeface="ＭＳ ゴシック" pitchFamily="49" charset="-128"/>
              <a:ea typeface="ＭＳ ゴシック" pitchFamily="49" charset="-128"/>
            </a:rPr>
            <a:t>　これらのことから、連結実質黒字額は前年度から</a:t>
          </a:r>
          <a:r>
            <a:rPr kumimoji="1" lang="en-US" altLang="ja-JP" sz="1400">
              <a:latin typeface="ＭＳ ゴシック" pitchFamily="49" charset="-128"/>
              <a:ea typeface="ＭＳ ゴシック" pitchFamily="49" charset="-128"/>
            </a:rPr>
            <a:t>2,193</a:t>
          </a:r>
          <a:r>
            <a:rPr kumimoji="1" lang="ja-JP" altLang="en-US" sz="1400">
              <a:latin typeface="ＭＳ ゴシック" pitchFamily="49" charset="-128"/>
              <a:ea typeface="ＭＳ ゴシック" pitchFamily="49" charset="-128"/>
            </a:rPr>
            <a:t>百万円減少し、連結実質赤字比率は前年度の△</a:t>
          </a:r>
          <a:r>
            <a:rPr kumimoji="1" lang="en-US" altLang="ja-JP" sz="1400">
              <a:latin typeface="ＭＳ ゴシック" pitchFamily="49" charset="-128"/>
              <a:ea typeface="ＭＳ ゴシック" pitchFamily="49" charset="-128"/>
            </a:rPr>
            <a:t>32.00</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24.98</a:t>
          </a:r>
          <a:r>
            <a:rPr kumimoji="1" lang="ja-JP" altLang="en-US" sz="1400">
              <a:latin typeface="ＭＳ ゴシック" pitchFamily="49" charset="-128"/>
              <a:ea typeface="ＭＳ ゴシック" pitchFamily="49" charset="-128"/>
            </a:rPr>
            <a:t>％へ</a:t>
          </a:r>
          <a:r>
            <a:rPr kumimoji="1" lang="en-US" altLang="ja-JP" sz="1400">
              <a:latin typeface="ＭＳ ゴシック" pitchFamily="49" charset="-128"/>
              <a:ea typeface="ＭＳ ゴシック" pitchFamily="49" charset="-128"/>
            </a:rPr>
            <a:t>7.02</a:t>
          </a:r>
          <a:r>
            <a:rPr kumimoji="1" lang="ja-JP" altLang="en-US" sz="1400">
              <a:latin typeface="ＭＳ ゴシック" pitchFamily="49" charset="-128"/>
              <a:ea typeface="ＭＳ ゴシック" pitchFamily="49" charset="-128"/>
            </a:rPr>
            <a:t>ポイント増加した。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64332901</v>
      </c>
      <c r="BO4" s="371"/>
      <c r="BP4" s="371"/>
      <c r="BQ4" s="371"/>
      <c r="BR4" s="371"/>
      <c r="BS4" s="371"/>
      <c r="BT4" s="371"/>
      <c r="BU4" s="372"/>
      <c r="BV4" s="370">
        <v>60721514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2.9</v>
      </c>
      <c r="CU4" s="377"/>
      <c r="CV4" s="377"/>
      <c r="CW4" s="377"/>
      <c r="CX4" s="377"/>
      <c r="CY4" s="377"/>
      <c r="CZ4" s="377"/>
      <c r="DA4" s="378"/>
      <c r="DB4" s="376">
        <v>3.3</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62606324</v>
      </c>
      <c r="BO5" s="408"/>
      <c r="BP5" s="408"/>
      <c r="BQ5" s="408"/>
      <c r="BR5" s="408"/>
      <c r="BS5" s="408"/>
      <c r="BT5" s="408"/>
      <c r="BU5" s="409"/>
      <c r="BV5" s="407">
        <v>59142623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92.9</v>
      </c>
      <c r="CU5" s="405"/>
      <c r="CV5" s="405"/>
      <c r="CW5" s="405"/>
      <c r="CX5" s="405"/>
      <c r="CY5" s="405"/>
      <c r="CZ5" s="405"/>
      <c r="DA5" s="406"/>
      <c r="DB5" s="404">
        <v>91.8</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1726577</v>
      </c>
      <c r="BO6" s="408"/>
      <c r="BP6" s="408"/>
      <c r="BQ6" s="408"/>
      <c r="BR6" s="408"/>
      <c r="BS6" s="408"/>
      <c r="BT6" s="408"/>
      <c r="BU6" s="409"/>
      <c r="BV6" s="407">
        <v>1578891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93.2</v>
      </c>
      <c r="CU6" s="445"/>
      <c r="CV6" s="445"/>
      <c r="CW6" s="445"/>
      <c r="CX6" s="445"/>
      <c r="CY6" s="445"/>
      <c r="CZ6" s="445"/>
      <c r="DA6" s="446"/>
      <c r="DB6" s="444">
        <v>92.5</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685662</v>
      </c>
      <c r="BO7" s="408"/>
      <c r="BP7" s="408"/>
      <c r="BQ7" s="408"/>
      <c r="BR7" s="408"/>
      <c r="BS7" s="408"/>
      <c r="BT7" s="408"/>
      <c r="BU7" s="409"/>
      <c r="BV7" s="407">
        <v>450052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35380013</v>
      </c>
      <c r="CU7" s="408"/>
      <c r="CV7" s="408"/>
      <c r="CW7" s="408"/>
      <c r="CX7" s="408"/>
      <c r="CY7" s="408"/>
      <c r="CZ7" s="408"/>
      <c r="DA7" s="409"/>
      <c r="DB7" s="407">
        <v>34470414</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1040915</v>
      </c>
      <c r="BO8" s="408"/>
      <c r="BP8" s="408"/>
      <c r="BQ8" s="408"/>
      <c r="BR8" s="408"/>
      <c r="BS8" s="408"/>
      <c r="BT8" s="408"/>
      <c r="BU8" s="409"/>
      <c r="BV8" s="407">
        <v>1128839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0.53</v>
      </c>
      <c r="CU8" s="448"/>
      <c r="CV8" s="448"/>
      <c r="CW8" s="448"/>
      <c r="CX8" s="448"/>
      <c r="CY8" s="448"/>
      <c r="CZ8" s="448"/>
      <c r="DA8" s="449"/>
      <c r="DB8" s="447">
        <v>0.53</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113636</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104</v>
      </c>
      <c r="AV9" s="440"/>
      <c r="AW9" s="440"/>
      <c r="AX9" s="440"/>
      <c r="AY9" s="441" t="s">
        <v>111</v>
      </c>
      <c r="AZ9" s="442"/>
      <c r="BA9" s="442"/>
      <c r="BB9" s="442"/>
      <c r="BC9" s="442"/>
      <c r="BD9" s="442"/>
      <c r="BE9" s="442"/>
      <c r="BF9" s="442"/>
      <c r="BG9" s="442"/>
      <c r="BH9" s="442"/>
      <c r="BI9" s="442"/>
      <c r="BJ9" s="442"/>
      <c r="BK9" s="442"/>
      <c r="BL9" s="442"/>
      <c r="BM9" s="443"/>
      <c r="BN9" s="407">
        <v>-87924</v>
      </c>
      <c r="BO9" s="408"/>
      <c r="BP9" s="408"/>
      <c r="BQ9" s="408"/>
      <c r="BR9" s="408"/>
      <c r="BS9" s="408"/>
      <c r="BT9" s="408"/>
      <c r="BU9" s="409"/>
      <c r="BV9" s="407">
        <v>-723856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9.9</v>
      </c>
      <c r="CU9" s="405"/>
      <c r="CV9" s="405"/>
      <c r="CW9" s="405"/>
      <c r="CX9" s="405"/>
      <c r="CY9" s="405"/>
      <c r="CZ9" s="405"/>
      <c r="DA9" s="406"/>
      <c r="DB9" s="404">
        <v>9.3000000000000007</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118193</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29005</v>
      </c>
      <c r="BO10" s="408"/>
      <c r="BP10" s="408"/>
      <c r="BQ10" s="408"/>
      <c r="BR10" s="408"/>
      <c r="BS10" s="408"/>
      <c r="BT10" s="408"/>
      <c r="BU10" s="409"/>
      <c r="BV10" s="407">
        <v>22100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104</v>
      </c>
      <c r="AV11" s="440"/>
      <c r="AW11" s="440"/>
      <c r="AX11" s="440"/>
      <c r="AY11" s="441" t="s">
        <v>120</v>
      </c>
      <c r="AZ11" s="442"/>
      <c r="BA11" s="442"/>
      <c r="BB11" s="442"/>
      <c r="BC11" s="442"/>
      <c r="BD11" s="442"/>
      <c r="BE11" s="442"/>
      <c r="BF11" s="442"/>
      <c r="BG11" s="442"/>
      <c r="BH11" s="442"/>
      <c r="BI11" s="442"/>
      <c r="BJ11" s="442"/>
      <c r="BK11" s="442"/>
      <c r="BL11" s="442"/>
      <c r="BM11" s="443"/>
      <c r="BN11" s="407">
        <v>1048553</v>
      </c>
      <c r="BO11" s="408"/>
      <c r="BP11" s="408"/>
      <c r="BQ11" s="408"/>
      <c r="BR11" s="408"/>
      <c r="BS11" s="408"/>
      <c r="BT11" s="408"/>
      <c r="BU11" s="409"/>
      <c r="BV11" s="407">
        <v>652214</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112294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104</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108236</v>
      </c>
      <c r="S13" s="492"/>
      <c r="T13" s="492"/>
      <c r="U13" s="492"/>
      <c r="V13" s="493"/>
      <c r="W13" s="423" t="s">
        <v>131</v>
      </c>
      <c r="X13" s="424"/>
      <c r="Y13" s="424"/>
      <c r="Z13" s="424"/>
      <c r="AA13" s="424"/>
      <c r="AB13" s="414"/>
      <c r="AC13" s="458">
        <v>1698</v>
      </c>
      <c r="AD13" s="459"/>
      <c r="AE13" s="459"/>
      <c r="AF13" s="459"/>
      <c r="AG13" s="501"/>
      <c r="AH13" s="458">
        <v>1883</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989634</v>
      </c>
      <c r="BO13" s="408"/>
      <c r="BP13" s="408"/>
      <c r="BQ13" s="408"/>
      <c r="BR13" s="408"/>
      <c r="BS13" s="408"/>
      <c r="BT13" s="408"/>
      <c r="BU13" s="409"/>
      <c r="BV13" s="407">
        <v>-49542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0.8</v>
      </c>
      <c r="CU13" s="405"/>
      <c r="CV13" s="405"/>
      <c r="CW13" s="405"/>
      <c r="CX13" s="405"/>
      <c r="CY13" s="405"/>
      <c r="CZ13" s="405"/>
      <c r="DA13" s="406"/>
      <c r="DB13" s="404">
        <v>1</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113940</v>
      </c>
      <c r="S14" s="492"/>
      <c r="T14" s="492"/>
      <c r="U14" s="492"/>
      <c r="V14" s="493"/>
      <c r="W14" s="397"/>
      <c r="X14" s="398"/>
      <c r="Y14" s="398"/>
      <c r="Z14" s="398"/>
      <c r="AA14" s="398"/>
      <c r="AB14" s="387"/>
      <c r="AC14" s="494">
        <v>3.1</v>
      </c>
      <c r="AD14" s="495"/>
      <c r="AE14" s="495"/>
      <c r="AF14" s="495"/>
      <c r="AG14" s="496"/>
      <c r="AH14" s="494">
        <v>3.4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109832</v>
      </c>
      <c r="S15" s="492"/>
      <c r="T15" s="492"/>
      <c r="U15" s="492"/>
      <c r="V15" s="493"/>
      <c r="W15" s="423" t="s">
        <v>137</v>
      </c>
      <c r="X15" s="424"/>
      <c r="Y15" s="424"/>
      <c r="Z15" s="424"/>
      <c r="AA15" s="424"/>
      <c r="AB15" s="414"/>
      <c r="AC15" s="458">
        <v>20761</v>
      </c>
      <c r="AD15" s="459"/>
      <c r="AE15" s="459"/>
      <c r="AF15" s="459"/>
      <c r="AG15" s="501"/>
      <c r="AH15" s="458">
        <v>20668</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16047985</v>
      </c>
      <c r="BO15" s="371"/>
      <c r="BP15" s="371"/>
      <c r="BQ15" s="371"/>
      <c r="BR15" s="371"/>
      <c r="BS15" s="371"/>
      <c r="BT15" s="371"/>
      <c r="BU15" s="372"/>
      <c r="BV15" s="370">
        <v>15903482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37.5</v>
      </c>
      <c r="AD16" s="495"/>
      <c r="AE16" s="495"/>
      <c r="AF16" s="495"/>
      <c r="AG16" s="496"/>
      <c r="AH16" s="494">
        <v>37.299999999999997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30891194</v>
      </c>
      <c r="BO16" s="408"/>
      <c r="BP16" s="408"/>
      <c r="BQ16" s="408"/>
      <c r="BR16" s="408"/>
      <c r="BS16" s="408"/>
      <c r="BT16" s="408"/>
      <c r="BU16" s="409"/>
      <c r="BV16" s="407">
        <v>29958550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32921</v>
      </c>
      <c r="AD17" s="459"/>
      <c r="AE17" s="459"/>
      <c r="AF17" s="459"/>
      <c r="AG17" s="501"/>
      <c r="AH17" s="458">
        <v>32800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20346828</v>
      </c>
      <c r="BO17" s="408"/>
      <c r="BP17" s="408"/>
      <c r="BQ17" s="408"/>
      <c r="BR17" s="408"/>
      <c r="BS17" s="408"/>
      <c r="BT17" s="408"/>
      <c r="BU17" s="409"/>
      <c r="BV17" s="407">
        <v>20160168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681.02</v>
      </c>
      <c r="M18" s="531"/>
      <c r="N18" s="531"/>
      <c r="O18" s="531"/>
      <c r="P18" s="531"/>
      <c r="Q18" s="531"/>
      <c r="R18" s="532"/>
      <c r="S18" s="532"/>
      <c r="T18" s="532"/>
      <c r="U18" s="532"/>
      <c r="V18" s="533"/>
      <c r="W18" s="425"/>
      <c r="X18" s="426"/>
      <c r="Y18" s="426"/>
      <c r="Z18" s="426"/>
      <c r="AA18" s="426"/>
      <c r="AB18" s="417"/>
      <c r="AC18" s="534">
        <v>59.4</v>
      </c>
      <c r="AD18" s="535"/>
      <c r="AE18" s="535"/>
      <c r="AF18" s="535"/>
      <c r="AG18" s="536"/>
      <c r="AH18" s="534">
        <v>59.3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33573629</v>
      </c>
      <c r="BO18" s="408"/>
      <c r="BP18" s="408"/>
      <c r="BQ18" s="408"/>
      <c r="BR18" s="408"/>
      <c r="BS18" s="408"/>
      <c r="BT18" s="408"/>
      <c r="BU18" s="409"/>
      <c r="BV18" s="407">
        <v>32007491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167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44497825</v>
      </c>
      <c r="BO19" s="408"/>
      <c r="BP19" s="408"/>
      <c r="BQ19" s="408"/>
      <c r="BR19" s="408"/>
      <c r="BS19" s="408"/>
      <c r="BT19" s="408"/>
      <c r="BU19" s="409"/>
      <c r="BV19" s="407">
        <v>43408299</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42570</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39233098</v>
      </c>
      <c r="BO22" s="371"/>
      <c r="BP22" s="371"/>
      <c r="BQ22" s="371"/>
      <c r="BR22" s="371"/>
      <c r="BS22" s="371"/>
      <c r="BT22" s="371"/>
      <c r="BU22" s="372"/>
      <c r="BV22" s="370">
        <v>40197344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6966385</v>
      </c>
      <c r="BO23" s="408"/>
      <c r="BP23" s="408"/>
      <c r="BQ23" s="408"/>
      <c r="BR23" s="408"/>
      <c r="BS23" s="408"/>
      <c r="BT23" s="408"/>
      <c r="BU23" s="409"/>
      <c r="BV23" s="407">
        <v>7998867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9000</v>
      </c>
      <c r="R24" s="459"/>
      <c r="S24" s="459"/>
      <c r="T24" s="459"/>
      <c r="U24" s="459"/>
      <c r="V24" s="501"/>
      <c r="W24" s="553"/>
      <c r="X24" s="554"/>
      <c r="Y24" s="555"/>
      <c r="Z24" s="457" t="s">
        <v>162</v>
      </c>
      <c r="AA24" s="437"/>
      <c r="AB24" s="437"/>
      <c r="AC24" s="437"/>
      <c r="AD24" s="437"/>
      <c r="AE24" s="437"/>
      <c r="AF24" s="437"/>
      <c r="AG24" s="438"/>
      <c r="AH24" s="458">
        <v>856</v>
      </c>
      <c r="AI24" s="459"/>
      <c r="AJ24" s="459"/>
      <c r="AK24" s="459"/>
      <c r="AL24" s="501"/>
      <c r="AM24" s="458">
        <v>2685272</v>
      </c>
      <c r="AN24" s="459"/>
      <c r="AO24" s="459"/>
      <c r="AP24" s="459"/>
      <c r="AQ24" s="459"/>
      <c r="AR24" s="501"/>
      <c r="AS24" s="458">
        <v>3137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26846365</v>
      </c>
      <c r="BO24" s="408"/>
      <c r="BP24" s="408"/>
      <c r="BQ24" s="408"/>
      <c r="BR24" s="408"/>
      <c r="BS24" s="408"/>
      <c r="BT24" s="408"/>
      <c r="BU24" s="409"/>
      <c r="BV24" s="407">
        <v>25706074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7500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7301991</v>
      </c>
      <c r="BO25" s="371"/>
      <c r="BP25" s="371"/>
      <c r="BQ25" s="371"/>
      <c r="BR25" s="371"/>
      <c r="BS25" s="371"/>
      <c r="BT25" s="371"/>
      <c r="BU25" s="372"/>
      <c r="BV25" s="370">
        <v>9699599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7000</v>
      </c>
      <c r="R26" s="459"/>
      <c r="S26" s="459"/>
      <c r="T26" s="459"/>
      <c r="U26" s="459"/>
      <c r="V26" s="501"/>
      <c r="W26" s="553"/>
      <c r="X26" s="554"/>
      <c r="Y26" s="555"/>
      <c r="Z26" s="457" t="s">
        <v>168</v>
      </c>
      <c r="AA26" s="559"/>
      <c r="AB26" s="559"/>
      <c r="AC26" s="559"/>
      <c r="AD26" s="559"/>
      <c r="AE26" s="559"/>
      <c r="AF26" s="559"/>
      <c r="AG26" s="560"/>
      <c r="AH26" s="458">
        <v>19</v>
      </c>
      <c r="AI26" s="459"/>
      <c r="AJ26" s="459"/>
      <c r="AK26" s="459"/>
      <c r="AL26" s="501"/>
      <c r="AM26" s="458">
        <v>54492</v>
      </c>
      <c r="AN26" s="459"/>
      <c r="AO26" s="459"/>
      <c r="AP26" s="459"/>
      <c r="AQ26" s="459"/>
      <c r="AR26" s="501"/>
      <c r="AS26" s="458">
        <v>2868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4600</v>
      </c>
      <c r="R27" s="459"/>
      <c r="S27" s="459"/>
      <c r="T27" s="459"/>
      <c r="U27" s="459"/>
      <c r="V27" s="501"/>
      <c r="W27" s="553"/>
      <c r="X27" s="554"/>
      <c r="Y27" s="555"/>
      <c r="Z27" s="457" t="s">
        <v>171</v>
      </c>
      <c r="AA27" s="437"/>
      <c r="AB27" s="437"/>
      <c r="AC27" s="437"/>
      <c r="AD27" s="437"/>
      <c r="AE27" s="437"/>
      <c r="AF27" s="437"/>
      <c r="AG27" s="438"/>
      <c r="AH27" s="458">
        <v>127</v>
      </c>
      <c r="AI27" s="459"/>
      <c r="AJ27" s="459"/>
      <c r="AK27" s="459"/>
      <c r="AL27" s="501"/>
      <c r="AM27" s="458">
        <v>430609</v>
      </c>
      <c r="AN27" s="459"/>
      <c r="AO27" s="459"/>
      <c r="AP27" s="459"/>
      <c r="AQ27" s="459"/>
      <c r="AR27" s="501"/>
      <c r="AS27" s="458">
        <v>3391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1001852</v>
      </c>
      <c r="BO27" s="527"/>
      <c r="BP27" s="527"/>
      <c r="BQ27" s="527"/>
      <c r="BR27" s="527"/>
      <c r="BS27" s="527"/>
      <c r="BT27" s="527"/>
      <c r="BU27" s="528"/>
      <c r="BV27" s="526">
        <v>1022446</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4000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6649530</v>
      </c>
      <c r="BO28" s="371"/>
      <c r="BP28" s="371"/>
      <c r="BQ28" s="371"/>
      <c r="BR28" s="371"/>
      <c r="BS28" s="371"/>
      <c r="BT28" s="371"/>
      <c r="BU28" s="372"/>
      <c r="BV28" s="370">
        <v>6620525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20</v>
      </c>
      <c r="M29" s="459"/>
      <c r="N29" s="459"/>
      <c r="O29" s="459"/>
      <c r="P29" s="501"/>
      <c r="Q29" s="458">
        <v>3700</v>
      </c>
      <c r="R29" s="459"/>
      <c r="S29" s="459"/>
      <c r="T29" s="459"/>
      <c r="U29" s="459"/>
      <c r="V29" s="501"/>
      <c r="W29" s="556"/>
      <c r="X29" s="557"/>
      <c r="Y29" s="558"/>
      <c r="Z29" s="457" t="s">
        <v>177</v>
      </c>
      <c r="AA29" s="437"/>
      <c r="AB29" s="437"/>
      <c r="AC29" s="437"/>
      <c r="AD29" s="437"/>
      <c r="AE29" s="437"/>
      <c r="AF29" s="437"/>
      <c r="AG29" s="438"/>
      <c r="AH29" s="458">
        <v>983</v>
      </c>
      <c r="AI29" s="459"/>
      <c r="AJ29" s="459"/>
      <c r="AK29" s="459"/>
      <c r="AL29" s="501"/>
      <c r="AM29" s="458">
        <v>3115881</v>
      </c>
      <c r="AN29" s="459"/>
      <c r="AO29" s="459"/>
      <c r="AP29" s="459"/>
      <c r="AQ29" s="459"/>
      <c r="AR29" s="501"/>
      <c r="AS29" s="458">
        <v>3170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4183384</v>
      </c>
      <c r="BO29" s="408"/>
      <c r="BP29" s="408"/>
      <c r="BQ29" s="408"/>
      <c r="BR29" s="408"/>
      <c r="BS29" s="408"/>
      <c r="BT29" s="408"/>
      <c r="BU29" s="409"/>
      <c r="BV29" s="407">
        <v>5209186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25172373</v>
      </c>
      <c r="BO30" s="527"/>
      <c r="BP30" s="527"/>
      <c r="BQ30" s="527"/>
      <c r="BR30" s="527"/>
      <c r="BS30" s="527"/>
      <c r="BT30" s="527"/>
      <c r="BU30" s="528"/>
      <c r="BV30" s="526">
        <v>25640647</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IF('各会計、関係団体の財政状況及び健全化判断比率'!B32="","",'各会計、関係団体の財政状況及び健全化判断比率'!B32)</f>
        <v>公共下水道事業会計</v>
      </c>
      <c r="AP34" s="598"/>
      <c r="AQ34" s="598"/>
      <c r="AR34" s="598"/>
      <c r="AS34" s="598"/>
      <c r="AT34" s="598"/>
      <c r="AU34" s="598"/>
      <c r="AV34" s="598"/>
      <c r="AW34" s="598"/>
      <c r="AX34" s="598"/>
      <c r="AY34" s="598"/>
      <c r="AZ34" s="598"/>
      <c r="BA34" s="598"/>
      <c r="BB34" s="598"/>
      <c r="BC34" s="598"/>
      <c r="BD34" s="169"/>
      <c r="BE34" s="597">
        <f>IF(BG34="","",MAX(C34:D43,U34:V43,AM34:AN43)+1)</f>
        <v>9</v>
      </c>
      <c r="BF34" s="597"/>
      <c r="BG34" s="598" t="str">
        <f>IF('各会計、関係団体の財政状況及び健全化判断比率'!B34="","",'各会計、関係団体の財政状況及び健全化判断比率'!B34)</f>
        <v>農業集落排水事業特別会計</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長浜水道企業団（水道事業会計）</v>
      </c>
      <c r="BZ34" s="598"/>
      <c r="CA34" s="598"/>
      <c r="CB34" s="598"/>
      <c r="CC34" s="598"/>
      <c r="CD34" s="598"/>
      <c r="CE34" s="598"/>
      <c r="CF34" s="598"/>
      <c r="CG34" s="598"/>
      <c r="CH34" s="598"/>
      <c r="CI34" s="598"/>
      <c r="CJ34" s="598"/>
      <c r="CK34" s="598"/>
      <c r="CL34" s="598"/>
      <c r="CM34" s="598"/>
      <c r="CN34" s="169"/>
      <c r="CO34" s="597">
        <f>IF(CQ34="","",MAX(C34:D43,U34:V43,AM34:AN43,BE34:BF43,BW34:BX43)+1)</f>
        <v>16</v>
      </c>
      <c r="CP34" s="597"/>
      <c r="CQ34" s="598" t="str">
        <f>IF('各会計、関係団体の財政状況及び健全化判断比率'!BS7="","",'各会計、関係団体の財政状況及び健全化判断比率'!BS7)</f>
        <v>長浜市土地開発公社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休日急患診療所特別会計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国民健康保険特別会計（直診勘定）</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IF('各会計、関係団体の財政状況及び健全化判断比率'!B33="","",'各会計、関係団体の財政状況及び健全化判断比率'!B33)</f>
        <v>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湖北広域行政事務センター</v>
      </c>
      <c r="BZ35" s="598"/>
      <c r="CA35" s="598"/>
      <c r="CB35" s="598"/>
      <c r="CC35" s="598"/>
      <c r="CD35" s="598"/>
      <c r="CE35" s="598"/>
      <c r="CF35" s="598"/>
      <c r="CG35" s="598"/>
      <c r="CH35" s="598"/>
      <c r="CI35" s="598"/>
      <c r="CJ35" s="598"/>
      <c r="CK35" s="598"/>
      <c r="CL35" s="598"/>
      <c r="CM35" s="598"/>
      <c r="CN35" s="169"/>
      <c r="CO35" s="597">
        <f t="shared" ref="CO35:CO43" si="3">IF(CQ35="","",CO34+1)</f>
        <v>17</v>
      </c>
      <c r="CP35" s="597"/>
      <c r="CQ35" s="598" t="str">
        <f>IF('各会計、関係団体の財政状況及び健全化判断比率'!BS8="","",'各会計、関係団体の財政状況及び健全化判断比率'!BS8)</f>
        <v>長浜文化スポーツ振興事業団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滋賀県市町村職員研修センター</v>
      </c>
      <c r="BZ36" s="598"/>
      <c r="CA36" s="598"/>
      <c r="CB36" s="598"/>
      <c r="CC36" s="598"/>
      <c r="CD36" s="598"/>
      <c r="CE36" s="598"/>
      <c r="CF36" s="598"/>
      <c r="CG36" s="598"/>
      <c r="CH36" s="598"/>
      <c r="CI36" s="598"/>
      <c r="CJ36" s="598"/>
      <c r="CK36" s="598"/>
      <c r="CL36" s="598"/>
      <c r="CM36" s="598"/>
      <c r="CN36" s="169"/>
      <c r="CO36" s="597">
        <f t="shared" si="3"/>
        <v>18</v>
      </c>
      <c r="CP36" s="597"/>
      <c r="CQ36" s="598" t="str">
        <f>IF('各会計、関係団体の財政状況及び健全化判断比率'!BS9="","",'各会計、関係団体の財政状況及び健全化判断比率'!BS9)</f>
        <v>長浜曳山文化協会</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6</v>
      </c>
      <c r="V37" s="597"/>
      <c r="W37" s="598" t="str">
        <f>IF('各会計、関係団体の財政状況及び健全化判断比率'!B31="","",'各会計、関係団体の財政状況及び健全化判断比率'!B31)</f>
        <v>介護保険特別会計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湖北地域消防組合</v>
      </c>
      <c r="BZ37" s="598"/>
      <c r="CA37" s="598"/>
      <c r="CB37" s="598"/>
      <c r="CC37" s="598"/>
      <c r="CD37" s="598"/>
      <c r="CE37" s="598"/>
      <c r="CF37" s="598"/>
      <c r="CG37" s="598"/>
      <c r="CH37" s="598"/>
      <c r="CI37" s="598"/>
      <c r="CJ37" s="598"/>
      <c r="CK37" s="598"/>
      <c r="CL37" s="598"/>
      <c r="CM37" s="598"/>
      <c r="CN37" s="169"/>
      <c r="CO37" s="597">
        <f t="shared" si="3"/>
        <v>19</v>
      </c>
      <c r="CP37" s="597"/>
      <c r="CQ37" s="598" t="str">
        <f>IF('各会計、関係団体の財政状況及び健全化判断比率'!BS10="","",'各会計、関係団体の財政状況及び健全化判断比率'!BS10)</f>
        <v>長浜地方卸売市場</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滋賀県後期高齢者医療広域連合（一般会計）</v>
      </c>
      <c r="BZ38" s="598"/>
      <c r="CA38" s="598"/>
      <c r="CB38" s="598"/>
      <c r="CC38" s="598"/>
      <c r="CD38" s="598"/>
      <c r="CE38" s="598"/>
      <c r="CF38" s="598"/>
      <c r="CG38" s="598"/>
      <c r="CH38" s="598"/>
      <c r="CI38" s="598"/>
      <c r="CJ38" s="598"/>
      <c r="CK38" s="598"/>
      <c r="CL38" s="598"/>
      <c r="CM38" s="598"/>
      <c r="CN38" s="169"/>
      <c r="CO38" s="597">
        <f t="shared" si="3"/>
        <v>20</v>
      </c>
      <c r="CP38" s="597"/>
      <c r="CQ38" s="598" t="str">
        <f>IF('各会計、関係団体の財政状況及び健全化判断比率'!BS11="","",'各会計、関係団体の財政状況及び健全化判断比率'!BS11)</f>
        <v>黒壁</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滋賀県後期高齢者医療広域連合（後期高齢者医療特別会計）</v>
      </c>
      <c r="BZ39" s="598"/>
      <c r="CA39" s="598"/>
      <c r="CB39" s="598"/>
      <c r="CC39" s="598"/>
      <c r="CD39" s="598"/>
      <c r="CE39" s="598"/>
      <c r="CF39" s="598"/>
      <c r="CG39" s="598"/>
      <c r="CH39" s="598"/>
      <c r="CI39" s="598"/>
      <c r="CJ39" s="598"/>
      <c r="CK39" s="598"/>
      <c r="CL39" s="598"/>
      <c r="CM39" s="598"/>
      <c r="CN39" s="169"/>
      <c r="CO39" s="597">
        <f t="shared" si="3"/>
        <v>21</v>
      </c>
      <c r="CP39" s="597"/>
      <c r="CQ39" s="598" t="str">
        <f>IF('各会計、関係団体の財政状況及び健全化判断比率'!BS12="","",'各会計、関係団体の財政状況及び健全化判断比率'!BS12)</f>
        <v>長浜まちづくり</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f t="shared" si="3"/>
        <v>22</v>
      </c>
      <c r="CP40" s="597"/>
      <c r="CQ40" s="598" t="str">
        <f>IF('各会計、関係団体の財政状況及び健全化判断比率'!BS13="","",'各会計、関係団体の財政状況及び健全化判断比率'!BS13)</f>
        <v>えきまち長浜</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f t="shared" si="3"/>
        <v>23</v>
      </c>
      <c r="CP41" s="597"/>
      <c r="CQ41" s="598" t="str">
        <f>IF('各会計、関係団体の財政状況及び健全化判断比率'!BS14="","",'各会計、関係団体の財政状況及び健全化判断比率'!BS14)</f>
        <v>まちづくり虎姫</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f t="shared" si="3"/>
        <v>24</v>
      </c>
      <c r="CP42" s="597"/>
      <c r="CQ42" s="598" t="str">
        <f>IF('各会計、関係団体の財政状況及び健全化判断比率'!BS15="","",'各会計、関係団体の財政状況及び健全化判断比率'!BS15)</f>
        <v>ふるさと夢公社きのもと</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f t="shared" si="3"/>
        <v>25</v>
      </c>
      <c r="CP43" s="597"/>
      <c r="CQ43" s="598" t="str">
        <f>IF('各会計、関係団体の財政状況及び健全化判断比率'!BS16="","",'各会計、関係団体の財政状況及び健全化判断比率'!BS16)</f>
        <v>西浅井総合サービス</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dUbMxqjQdpeXgmoolIl9IZWlaKVHNFnRsHyBej0BxwkLeMn75gEIICFYBTT/soP8iHDBsGUn2xVyIBRu2GthEA==" saltValue="LcNB/KIcQOGPj9w6v7nmu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8" zoomScaleSheetLayoutView="100" workbookViewId="0">
      <selection activeCell="K2" sqref="K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531</v>
      </c>
      <c r="G33" s="29" t="s">
        <v>532</v>
      </c>
      <c r="H33" s="29" t="s">
        <v>533</v>
      </c>
      <c r="I33" s="29" t="s">
        <v>534</v>
      </c>
      <c r="J33" s="30" t="s">
        <v>535</v>
      </c>
      <c r="K33" s="22"/>
      <c r="L33" s="22"/>
      <c r="M33" s="22"/>
      <c r="N33" s="22"/>
      <c r="O33" s="22"/>
      <c r="P33" s="22"/>
    </row>
    <row r="34" spans="1:16" ht="39" customHeight="1" x14ac:dyDescent="0.2">
      <c r="A34" s="22"/>
      <c r="B34" s="31"/>
      <c r="C34" s="1151" t="s">
        <v>537</v>
      </c>
      <c r="D34" s="1151"/>
      <c r="E34" s="1152"/>
      <c r="F34" s="32">
        <v>15.39</v>
      </c>
      <c r="G34" s="33">
        <v>17.739999999999998</v>
      </c>
      <c r="H34" s="33">
        <v>23.05</v>
      </c>
      <c r="I34" s="33">
        <v>22.32</v>
      </c>
      <c r="J34" s="34">
        <v>15.75</v>
      </c>
      <c r="K34" s="22"/>
      <c r="L34" s="22"/>
      <c r="M34" s="22"/>
      <c r="N34" s="22"/>
      <c r="O34" s="22"/>
      <c r="P34" s="22"/>
    </row>
    <row r="35" spans="1:16" ht="39" customHeight="1" x14ac:dyDescent="0.2">
      <c r="A35" s="22"/>
      <c r="B35" s="35"/>
      <c r="C35" s="1145" t="s">
        <v>538</v>
      </c>
      <c r="D35" s="1146"/>
      <c r="E35" s="1147"/>
      <c r="F35" s="36">
        <v>3.68</v>
      </c>
      <c r="G35" s="37">
        <v>4.18</v>
      </c>
      <c r="H35" s="37">
        <v>4.7699999999999996</v>
      </c>
      <c r="I35" s="37">
        <v>5.21</v>
      </c>
      <c r="J35" s="38">
        <v>5.59</v>
      </c>
      <c r="K35" s="22"/>
      <c r="L35" s="22"/>
      <c r="M35" s="22"/>
      <c r="N35" s="22"/>
      <c r="O35" s="22"/>
      <c r="P35" s="22"/>
    </row>
    <row r="36" spans="1:16" ht="39" customHeight="1" x14ac:dyDescent="0.2">
      <c r="A36" s="22"/>
      <c r="B36" s="35"/>
      <c r="C36" s="1145" t="s">
        <v>539</v>
      </c>
      <c r="D36" s="1146"/>
      <c r="E36" s="1147"/>
      <c r="F36" s="36">
        <v>3.88</v>
      </c>
      <c r="G36" s="37">
        <v>3.58</v>
      </c>
      <c r="H36" s="37">
        <v>5.45</v>
      </c>
      <c r="I36" s="37">
        <v>3.27</v>
      </c>
      <c r="J36" s="38">
        <v>2.93</v>
      </c>
      <c r="K36" s="22"/>
      <c r="L36" s="22"/>
      <c r="M36" s="22"/>
      <c r="N36" s="22"/>
      <c r="O36" s="22"/>
      <c r="P36" s="22"/>
    </row>
    <row r="37" spans="1:16" ht="39" customHeight="1" x14ac:dyDescent="0.2">
      <c r="A37" s="22"/>
      <c r="B37" s="35"/>
      <c r="C37" s="1145" t="s">
        <v>540</v>
      </c>
      <c r="D37" s="1146"/>
      <c r="E37" s="1147"/>
      <c r="F37" s="36">
        <v>0.76</v>
      </c>
      <c r="G37" s="37">
        <v>0.99</v>
      </c>
      <c r="H37" s="37">
        <v>1.25</v>
      </c>
      <c r="I37" s="37">
        <v>1.06</v>
      </c>
      <c r="J37" s="38">
        <v>0.5</v>
      </c>
      <c r="K37" s="22"/>
      <c r="L37" s="22"/>
      <c r="M37" s="22"/>
      <c r="N37" s="22"/>
      <c r="O37" s="22"/>
      <c r="P37" s="22"/>
    </row>
    <row r="38" spans="1:16" ht="39" customHeight="1" x14ac:dyDescent="0.2">
      <c r="A38" s="22"/>
      <c r="B38" s="35"/>
      <c r="C38" s="1145" t="s">
        <v>541</v>
      </c>
      <c r="D38" s="1146"/>
      <c r="E38" s="1147"/>
      <c r="F38" s="36">
        <v>0.08</v>
      </c>
      <c r="G38" s="37">
        <v>0.06</v>
      </c>
      <c r="H38" s="37">
        <v>0.11</v>
      </c>
      <c r="I38" s="37">
        <v>0.08</v>
      </c>
      <c r="J38" s="38">
        <v>0.15</v>
      </c>
      <c r="K38" s="22"/>
      <c r="L38" s="22"/>
      <c r="M38" s="22"/>
      <c r="N38" s="22"/>
      <c r="O38" s="22"/>
      <c r="P38" s="22"/>
    </row>
    <row r="39" spans="1:16" ht="39" customHeight="1" x14ac:dyDescent="0.2">
      <c r="A39" s="22"/>
      <c r="B39" s="35"/>
      <c r="C39" s="1145" t="s">
        <v>542</v>
      </c>
      <c r="D39" s="1146"/>
      <c r="E39" s="1147"/>
      <c r="F39" s="36">
        <v>0</v>
      </c>
      <c r="G39" s="37">
        <v>0</v>
      </c>
      <c r="H39" s="37">
        <v>0</v>
      </c>
      <c r="I39" s="37">
        <v>0.01</v>
      </c>
      <c r="J39" s="38">
        <v>0.01</v>
      </c>
      <c r="K39" s="22"/>
      <c r="L39" s="22"/>
      <c r="M39" s="22"/>
      <c r="N39" s="22"/>
      <c r="O39" s="22"/>
      <c r="P39" s="22"/>
    </row>
    <row r="40" spans="1:16" ht="39" customHeight="1" x14ac:dyDescent="0.2">
      <c r="A40" s="22"/>
      <c r="B40" s="35"/>
      <c r="C40" s="1145" t="s">
        <v>543</v>
      </c>
      <c r="D40" s="1146"/>
      <c r="E40" s="1147"/>
      <c r="F40" s="36">
        <v>0</v>
      </c>
      <c r="G40" s="37">
        <v>0</v>
      </c>
      <c r="H40" s="37">
        <v>0.01</v>
      </c>
      <c r="I40" s="37">
        <v>0</v>
      </c>
      <c r="J40" s="38">
        <v>0</v>
      </c>
      <c r="K40" s="22"/>
      <c r="L40" s="22"/>
      <c r="M40" s="22"/>
      <c r="N40" s="22"/>
      <c r="O40" s="22"/>
      <c r="P40" s="22"/>
    </row>
    <row r="41" spans="1:16" ht="39" customHeight="1" x14ac:dyDescent="0.2">
      <c r="A41" s="22"/>
      <c r="B41" s="35"/>
      <c r="C41" s="1145" t="s">
        <v>544</v>
      </c>
      <c r="D41" s="1146"/>
      <c r="E41" s="1147"/>
      <c r="F41" s="36">
        <v>0</v>
      </c>
      <c r="G41" s="37">
        <v>0</v>
      </c>
      <c r="H41" s="37">
        <v>0</v>
      </c>
      <c r="I41" s="37">
        <v>0</v>
      </c>
      <c r="J41" s="38">
        <v>0</v>
      </c>
      <c r="K41" s="22"/>
      <c r="L41" s="22"/>
      <c r="M41" s="22"/>
      <c r="N41" s="22"/>
      <c r="O41" s="22"/>
      <c r="P41" s="22"/>
    </row>
    <row r="42" spans="1:16" ht="39" customHeight="1" x14ac:dyDescent="0.2">
      <c r="A42" s="22"/>
      <c r="B42" s="39"/>
      <c r="C42" s="1145" t="s">
        <v>545</v>
      </c>
      <c r="D42" s="1146"/>
      <c r="E42" s="1147"/>
      <c r="F42" s="36" t="s">
        <v>493</v>
      </c>
      <c r="G42" s="37" t="s">
        <v>493</v>
      </c>
      <c r="H42" s="37" t="s">
        <v>493</v>
      </c>
      <c r="I42" s="37" t="s">
        <v>493</v>
      </c>
      <c r="J42" s="38" t="s">
        <v>493</v>
      </c>
      <c r="K42" s="22"/>
      <c r="L42" s="22"/>
      <c r="M42" s="22"/>
      <c r="N42" s="22"/>
      <c r="O42" s="22"/>
      <c r="P42" s="22"/>
    </row>
    <row r="43" spans="1:16" ht="39" customHeight="1" thickBot="1" x14ac:dyDescent="0.25">
      <c r="A43" s="22"/>
      <c r="B43" s="40"/>
      <c r="C43" s="1148" t="s">
        <v>546</v>
      </c>
      <c r="D43" s="1149"/>
      <c r="E43" s="1150"/>
      <c r="F43" s="41">
        <v>0.57999999999999996</v>
      </c>
      <c r="G43" s="42">
        <v>0.54</v>
      </c>
      <c r="H43" s="42">
        <v>0.47</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995JD8VGSiWljqzHmdeTCU3Tq1uETt6hBtwdXIUMentubcV4NIGzHR6XDTD0k1jlDGppRLv8OrwxFLM4mJNtQ==" saltValue="Os18SBBoLsde/R7YMZYR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N3" sqref="N3"/>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531</v>
      </c>
      <c r="L44" s="56" t="s">
        <v>532</v>
      </c>
      <c r="M44" s="56" t="s">
        <v>533</v>
      </c>
      <c r="N44" s="56" t="s">
        <v>534</v>
      </c>
      <c r="O44" s="57" t="s">
        <v>535</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3627</v>
      </c>
      <c r="L45" s="60">
        <v>3437</v>
      </c>
      <c r="M45" s="60">
        <v>3413</v>
      </c>
      <c r="N45" s="60">
        <v>3413</v>
      </c>
      <c r="O45" s="61">
        <v>3371</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493</v>
      </c>
      <c r="L46" s="64" t="s">
        <v>493</v>
      </c>
      <c r="M46" s="64" t="s">
        <v>493</v>
      </c>
      <c r="N46" s="64" t="s">
        <v>493</v>
      </c>
      <c r="O46" s="65" t="s">
        <v>493</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493</v>
      </c>
      <c r="L47" s="64" t="s">
        <v>493</v>
      </c>
      <c r="M47" s="64" t="s">
        <v>493</v>
      </c>
      <c r="N47" s="64" t="s">
        <v>493</v>
      </c>
      <c r="O47" s="65" t="s">
        <v>493</v>
      </c>
      <c r="P47" s="48"/>
      <c r="Q47" s="48"/>
      <c r="R47" s="48"/>
      <c r="S47" s="48"/>
      <c r="T47" s="48"/>
      <c r="U47" s="48"/>
    </row>
    <row r="48" spans="1:21" ht="30.75" customHeight="1" x14ac:dyDescent="0.2">
      <c r="A48" s="48"/>
      <c r="B48" s="1155"/>
      <c r="C48" s="1156"/>
      <c r="D48" s="62"/>
      <c r="E48" s="1161" t="s">
        <v>13</v>
      </c>
      <c r="F48" s="1161"/>
      <c r="G48" s="1161"/>
      <c r="H48" s="1161"/>
      <c r="I48" s="1161"/>
      <c r="J48" s="1162"/>
      <c r="K48" s="63">
        <v>2826</v>
      </c>
      <c r="L48" s="64">
        <v>2841</v>
      </c>
      <c r="M48" s="64">
        <v>2796</v>
      </c>
      <c r="N48" s="64">
        <v>2828</v>
      </c>
      <c r="O48" s="65">
        <v>2801</v>
      </c>
      <c r="P48" s="48"/>
      <c r="Q48" s="48"/>
      <c r="R48" s="48"/>
      <c r="S48" s="48"/>
      <c r="T48" s="48"/>
      <c r="U48" s="48"/>
    </row>
    <row r="49" spans="1:21" ht="30.75" customHeight="1" x14ac:dyDescent="0.2">
      <c r="A49" s="48"/>
      <c r="B49" s="1155"/>
      <c r="C49" s="1156"/>
      <c r="D49" s="62"/>
      <c r="E49" s="1161" t="s">
        <v>14</v>
      </c>
      <c r="F49" s="1161"/>
      <c r="G49" s="1161"/>
      <c r="H49" s="1161"/>
      <c r="I49" s="1161"/>
      <c r="J49" s="1162"/>
      <c r="K49" s="63">
        <v>231</v>
      </c>
      <c r="L49" s="64">
        <v>240</v>
      </c>
      <c r="M49" s="64">
        <v>239</v>
      </c>
      <c r="N49" s="64">
        <v>244</v>
      </c>
      <c r="O49" s="65">
        <v>255</v>
      </c>
      <c r="P49" s="48"/>
      <c r="Q49" s="48"/>
      <c r="R49" s="48"/>
      <c r="S49" s="48"/>
      <c r="T49" s="48"/>
      <c r="U49" s="48"/>
    </row>
    <row r="50" spans="1:21" ht="30.75" customHeight="1" x14ac:dyDescent="0.2">
      <c r="A50" s="48"/>
      <c r="B50" s="1155"/>
      <c r="C50" s="1156"/>
      <c r="D50" s="62"/>
      <c r="E50" s="1161" t="s">
        <v>15</v>
      </c>
      <c r="F50" s="1161"/>
      <c r="G50" s="1161"/>
      <c r="H50" s="1161"/>
      <c r="I50" s="1161"/>
      <c r="J50" s="1162"/>
      <c r="K50" s="63">
        <v>32</v>
      </c>
      <c r="L50" s="64">
        <v>27</v>
      </c>
      <c r="M50" s="64">
        <v>17</v>
      </c>
      <c r="N50" s="64">
        <v>17</v>
      </c>
      <c r="O50" s="65">
        <v>17</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t="s">
        <v>493</v>
      </c>
      <c r="N51" s="64" t="s">
        <v>493</v>
      </c>
      <c r="O51" s="65" t="s">
        <v>493</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6468</v>
      </c>
      <c r="L52" s="64">
        <v>6237</v>
      </c>
      <c r="M52" s="64">
        <v>6129</v>
      </c>
      <c r="N52" s="64">
        <v>6271</v>
      </c>
      <c r="O52" s="65">
        <v>6250</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248</v>
      </c>
      <c r="L53" s="69">
        <v>308</v>
      </c>
      <c r="M53" s="69">
        <v>336</v>
      </c>
      <c r="N53" s="69">
        <v>231</v>
      </c>
      <c r="O53" s="70">
        <v>194</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169" t="s">
        <v>24</v>
      </c>
      <c r="C58" s="1170"/>
      <c r="D58" s="1175" t="s">
        <v>25</v>
      </c>
      <c r="E58" s="1176"/>
      <c r="F58" s="1176"/>
      <c r="G58" s="1176"/>
      <c r="H58" s="1176"/>
      <c r="I58" s="1176"/>
      <c r="J58" s="1177"/>
      <c r="K58" s="83" t="s">
        <v>557</v>
      </c>
      <c r="L58" s="84" t="s">
        <v>557</v>
      </c>
      <c r="M58" s="84" t="s">
        <v>557</v>
      </c>
      <c r="N58" s="84" t="s">
        <v>557</v>
      </c>
      <c r="O58" s="85" t="s">
        <v>557</v>
      </c>
    </row>
    <row r="59" spans="1:21" ht="31.5" customHeight="1" x14ac:dyDescent="0.2">
      <c r="B59" s="1171"/>
      <c r="C59" s="1172"/>
      <c r="D59" s="1178" t="s">
        <v>26</v>
      </c>
      <c r="E59" s="1179"/>
      <c r="F59" s="1179"/>
      <c r="G59" s="1179"/>
      <c r="H59" s="1179"/>
      <c r="I59" s="1179"/>
      <c r="J59" s="1180"/>
      <c r="K59" s="86" t="s">
        <v>557</v>
      </c>
      <c r="L59" s="87" t="s">
        <v>557</v>
      </c>
      <c r="M59" s="87" t="s">
        <v>557</v>
      </c>
      <c r="N59" s="87" t="s">
        <v>557</v>
      </c>
      <c r="O59" s="88" t="s">
        <v>557</v>
      </c>
    </row>
    <row r="60" spans="1:21" ht="31.5" customHeight="1" thickBot="1" x14ac:dyDescent="0.25">
      <c r="B60" s="1173"/>
      <c r="C60" s="1174"/>
      <c r="D60" s="1181" t="s">
        <v>27</v>
      </c>
      <c r="E60" s="1182"/>
      <c r="F60" s="1182"/>
      <c r="G60" s="1182"/>
      <c r="H60" s="1182"/>
      <c r="I60" s="1182"/>
      <c r="J60" s="1183"/>
      <c r="K60" s="89" t="s">
        <v>557</v>
      </c>
      <c r="L60" s="90" t="s">
        <v>557</v>
      </c>
      <c r="M60" s="90" t="s">
        <v>557</v>
      </c>
      <c r="N60" s="90" t="s">
        <v>557</v>
      </c>
      <c r="O60" s="91" t="s">
        <v>557</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lUUyB/QlKuhnPWsvwUFh+wijzUrWrMJZDDuQDkGNhvYVYiwAcKjxz1uXN6EpKx3VVqgeGTp0ZJOloDZbi2I/g==" saltValue="7SPWkdicDYzyOfadgGTaA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L3" sqref="L3"/>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531</v>
      </c>
      <c r="J40" s="103" t="s">
        <v>532</v>
      </c>
      <c r="K40" s="103" t="s">
        <v>533</v>
      </c>
      <c r="L40" s="103" t="s">
        <v>534</v>
      </c>
      <c r="M40" s="104" t="s">
        <v>535</v>
      </c>
    </row>
    <row r="41" spans="2:13" ht="27.75" customHeight="1" x14ac:dyDescent="0.2">
      <c r="B41" s="1184" t="s">
        <v>30</v>
      </c>
      <c r="C41" s="1185"/>
      <c r="D41" s="105"/>
      <c r="E41" s="1190" t="s">
        <v>31</v>
      </c>
      <c r="F41" s="1190"/>
      <c r="G41" s="1190"/>
      <c r="H41" s="1191"/>
      <c r="I41" s="343">
        <v>46687</v>
      </c>
      <c r="J41" s="344">
        <v>44817</v>
      </c>
      <c r="K41" s="344">
        <v>41912</v>
      </c>
      <c r="L41" s="344">
        <v>40197</v>
      </c>
      <c r="M41" s="345">
        <v>39233</v>
      </c>
    </row>
    <row r="42" spans="2:13" ht="27.75" customHeight="1" x14ac:dyDescent="0.2">
      <c r="B42" s="1186"/>
      <c r="C42" s="1187"/>
      <c r="D42" s="106"/>
      <c r="E42" s="1192" t="s">
        <v>32</v>
      </c>
      <c r="F42" s="1192"/>
      <c r="G42" s="1192"/>
      <c r="H42" s="1193"/>
      <c r="I42" s="346">
        <v>238</v>
      </c>
      <c r="J42" s="347">
        <v>211</v>
      </c>
      <c r="K42" s="347">
        <v>189</v>
      </c>
      <c r="L42" s="347">
        <v>46</v>
      </c>
      <c r="M42" s="348">
        <v>29</v>
      </c>
    </row>
    <row r="43" spans="2:13" ht="27.75" customHeight="1" x14ac:dyDescent="0.2">
      <c r="B43" s="1186"/>
      <c r="C43" s="1187"/>
      <c r="D43" s="106"/>
      <c r="E43" s="1192" t="s">
        <v>33</v>
      </c>
      <c r="F43" s="1192"/>
      <c r="G43" s="1192"/>
      <c r="H43" s="1193"/>
      <c r="I43" s="346">
        <v>31281</v>
      </c>
      <c r="J43" s="347">
        <v>29915</v>
      </c>
      <c r="K43" s="347">
        <v>27962</v>
      </c>
      <c r="L43" s="347">
        <v>26783</v>
      </c>
      <c r="M43" s="348">
        <v>25012</v>
      </c>
    </row>
    <row r="44" spans="2:13" ht="27.75" customHeight="1" x14ac:dyDescent="0.2">
      <c r="B44" s="1186"/>
      <c r="C44" s="1187"/>
      <c r="D44" s="106"/>
      <c r="E44" s="1192" t="s">
        <v>34</v>
      </c>
      <c r="F44" s="1192"/>
      <c r="G44" s="1192"/>
      <c r="H44" s="1193"/>
      <c r="I44" s="346">
        <v>2687</v>
      </c>
      <c r="J44" s="347">
        <v>2569</v>
      </c>
      <c r="K44" s="347">
        <v>2452</v>
      </c>
      <c r="L44" s="347">
        <v>2869</v>
      </c>
      <c r="M44" s="348">
        <v>4322</v>
      </c>
    </row>
    <row r="45" spans="2:13" ht="27.75" customHeight="1" x14ac:dyDescent="0.2">
      <c r="B45" s="1186"/>
      <c r="C45" s="1187"/>
      <c r="D45" s="106"/>
      <c r="E45" s="1192" t="s">
        <v>35</v>
      </c>
      <c r="F45" s="1192"/>
      <c r="G45" s="1192"/>
      <c r="H45" s="1193"/>
      <c r="I45" s="346">
        <v>7288</v>
      </c>
      <c r="J45" s="347">
        <v>7347</v>
      </c>
      <c r="K45" s="347">
        <v>7350</v>
      </c>
      <c r="L45" s="347">
        <v>7148</v>
      </c>
      <c r="M45" s="348">
        <v>7582</v>
      </c>
    </row>
    <row r="46" spans="2:13" ht="27.75" customHeight="1" x14ac:dyDescent="0.2">
      <c r="B46" s="1186"/>
      <c r="C46" s="1187"/>
      <c r="D46" s="107"/>
      <c r="E46" s="1192" t="s">
        <v>36</v>
      </c>
      <c r="F46" s="1192"/>
      <c r="G46" s="1192"/>
      <c r="H46" s="1193"/>
      <c r="I46" s="346">
        <v>2</v>
      </c>
      <c r="J46" s="347">
        <v>1</v>
      </c>
      <c r="K46" s="347">
        <v>1</v>
      </c>
      <c r="L46" s="347">
        <v>1</v>
      </c>
      <c r="M46" s="348">
        <v>0</v>
      </c>
    </row>
    <row r="47" spans="2:13" ht="27.75" customHeight="1" x14ac:dyDescent="0.2">
      <c r="B47" s="1186"/>
      <c r="C47" s="1187"/>
      <c r="D47" s="108"/>
      <c r="E47" s="1194" t="s">
        <v>37</v>
      </c>
      <c r="F47" s="1195"/>
      <c r="G47" s="1195"/>
      <c r="H47" s="1196"/>
      <c r="I47" s="346" t="s">
        <v>493</v>
      </c>
      <c r="J47" s="347" t="s">
        <v>493</v>
      </c>
      <c r="K47" s="347" t="s">
        <v>493</v>
      </c>
      <c r="L47" s="347" t="s">
        <v>493</v>
      </c>
      <c r="M47" s="348" t="s">
        <v>493</v>
      </c>
    </row>
    <row r="48" spans="2:13" ht="27.75" customHeight="1" x14ac:dyDescent="0.2">
      <c r="B48" s="1186"/>
      <c r="C48" s="1187"/>
      <c r="D48" s="106"/>
      <c r="E48" s="1192" t="s">
        <v>38</v>
      </c>
      <c r="F48" s="1192"/>
      <c r="G48" s="1192"/>
      <c r="H48" s="1193"/>
      <c r="I48" s="346" t="s">
        <v>493</v>
      </c>
      <c r="J48" s="347" t="s">
        <v>493</v>
      </c>
      <c r="K48" s="347" t="s">
        <v>493</v>
      </c>
      <c r="L48" s="347" t="s">
        <v>493</v>
      </c>
      <c r="M48" s="348" t="s">
        <v>493</v>
      </c>
    </row>
    <row r="49" spans="2:13" ht="27.75" customHeight="1" x14ac:dyDescent="0.2">
      <c r="B49" s="1188"/>
      <c r="C49" s="1189"/>
      <c r="D49" s="106"/>
      <c r="E49" s="1192" t="s">
        <v>39</v>
      </c>
      <c r="F49" s="1192"/>
      <c r="G49" s="1192"/>
      <c r="H49" s="1193"/>
      <c r="I49" s="346" t="s">
        <v>493</v>
      </c>
      <c r="J49" s="347" t="s">
        <v>493</v>
      </c>
      <c r="K49" s="347" t="s">
        <v>493</v>
      </c>
      <c r="L49" s="347" t="s">
        <v>493</v>
      </c>
      <c r="M49" s="348" t="s">
        <v>493</v>
      </c>
    </row>
    <row r="50" spans="2:13" ht="27.75" customHeight="1" x14ac:dyDescent="0.2">
      <c r="B50" s="1197" t="s">
        <v>40</v>
      </c>
      <c r="C50" s="1198"/>
      <c r="D50" s="109"/>
      <c r="E50" s="1192" t="s">
        <v>41</v>
      </c>
      <c r="F50" s="1192"/>
      <c r="G50" s="1192"/>
      <c r="H50" s="1193"/>
      <c r="I50" s="346">
        <v>34269</v>
      </c>
      <c r="J50" s="347">
        <v>35276</v>
      </c>
      <c r="K50" s="347">
        <v>35201</v>
      </c>
      <c r="L50" s="347">
        <v>35781</v>
      </c>
      <c r="M50" s="348">
        <v>33860</v>
      </c>
    </row>
    <row r="51" spans="2:13" ht="27.75" customHeight="1" x14ac:dyDescent="0.2">
      <c r="B51" s="1186"/>
      <c r="C51" s="1187"/>
      <c r="D51" s="106"/>
      <c r="E51" s="1192" t="s">
        <v>42</v>
      </c>
      <c r="F51" s="1192"/>
      <c r="G51" s="1192"/>
      <c r="H51" s="1193"/>
      <c r="I51" s="346">
        <v>6888</v>
      </c>
      <c r="J51" s="347">
        <v>6572</v>
      </c>
      <c r="K51" s="347">
        <v>5560</v>
      </c>
      <c r="L51" s="347">
        <v>5306</v>
      </c>
      <c r="M51" s="348">
        <v>5261</v>
      </c>
    </row>
    <row r="52" spans="2:13" ht="27.75" customHeight="1" x14ac:dyDescent="0.2">
      <c r="B52" s="1188"/>
      <c r="C52" s="1189"/>
      <c r="D52" s="106"/>
      <c r="E52" s="1192" t="s">
        <v>43</v>
      </c>
      <c r="F52" s="1192"/>
      <c r="G52" s="1192"/>
      <c r="H52" s="1193"/>
      <c r="I52" s="346">
        <v>70302</v>
      </c>
      <c r="J52" s="347">
        <v>67551</v>
      </c>
      <c r="K52" s="347">
        <v>63758</v>
      </c>
      <c r="L52" s="347">
        <v>60364</v>
      </c>
      <c r="M52" s="348">
        <v>58205</v>
      </c>
    </row>
    <row r="53" spans="2:13" ht="27.75" customHeight="1" thickBot="1" x14ac:dyDescent="0.25">
      <c r="B53" s="1199" t="s">
        <v>19</v>
      </c>
      <c r="C53" s="1200"/>
      <c r="D53" s="110"/>
      <c r="E53" s="1201" t="s">
        <v>44</v>
      </c>
      <c r="F53" s="1201"/>
      <c r="G53" s="1201"/>
      <c r="H53" s="1202"/>
      <c r="I53" s="349">
        <v>-23277</v>
      </c>
      <c r="J53" s="350">
        <v>-24540</v>
      </c>
      <c r="K53" s="350">
        <v>-24653</v>
      </c>
      <c r="L53" s="350">
        <v>-24407</v>
      </c>
      <c r="M53" s="351">
        <v>-21148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5Y0DTAk9lx2VUoJfG9ELaYHl/ughJDAhibJqTOM39jquOA8V0589X/9cqTzGjqlhHOevw7cF24vL+66RkX5ppQ==" saltValue="64tN76fsj/YNbL9Nm+LA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I2" sqref="I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533</v>
      </c>
      <c r="G54" s="119" t="s">
        <v>534</v>
      </c>
      <c r="H54" s="120" t="s">
        <v>535</v>
      </c>
    </row>
    <row r="55" spans="2:8" ht="52.5" customHeight="1" x14ac:dyDescent="0.2">
      <c r="B55" s="121"/>
      <c r="C55" s="1211" t="s">
        <v>46</v>
      </c>
      <c r="D55" s="1211"/>
      <c r="E55" s="1212"/>
      <c r="F55" s="352">
        <v>6598</v>
      </c>
      <c r="G55" s="352">
        <v>6621</v>
      </c>
      <c r="H55" s="353">
        <v>6650</v>
      </c>
    </row>
    <row r="56" spans="2:8" ht="52.5" customHeight="1" x14ac:dyDescent="0.2">
      <c r="B56" s="122"/>
      <c r="C56" s="1213" t="s">
        <v>47</v>
      </c>
      <c r="D56" s="1213"/>
      <c r="E56" s="1214"/>
      <c r="F56" s="354">
        <v>5463</v>
      </c>
      <c r="G56" s="354">
        <v>5209</v>
      </c>
      <c r="H56" s="355">
        <v>4183</v>
      </c>
    </row>
    <row r="57" spans="2:8" ht="53.25" customHeight="1" x14ac:dyDescent="0.2">
      <c r="B57" s="122"/>
      <c r="C57" s="1215" t="s">
        <v>48</v>
      </c>
      <c r="D57" s="1215"/>
      <c r="E57" s="1216"/>
      <c r="F57" s="356">
        <v>24883</v>
      </c>
      <c r="G57" s="356">
        <v>25641</v>
      </c>
      <c r="H57" s="357">
        <v>25172</v>
      </c>
    </row>
    <row r="58" spans="2:8" ht="45.75" customHeight="1" x14ac:dyDescent="0.2">
      <c r="B58" s="123"/>
      <c r="C58" s="1203" t="s">
        <v>552</v>
      </c>
      <c r="D58" s="1204"/>
      <c r="E58" s="1205"/>
      <c r="F58" s="358">
        <v>9030</v>
      </c>
      <c r="G58" s="358">
        <v>9173</v>
      </c>
      <c r="H58" s="359">
        <v>8621</v>
      </c>
    </row>
    <row r="59" spans="2:8" ht="45.75" customHeight="1" x14ac:dyDescent="0.2">
      <c r="B59" s="123"/>
      <c r="C59" s="1203" t="s">
        <v>553</v>
      </c>
      <c r="D59" s="1204"/>
      <c r="E59" s="1205"/>
      <c r="F59" s="358">
        <v>4815</v>
      </c>
      <c r="G59" s="358">
        <v>4934</v>
      </c>
      <c r="H59" s="359">
        <v>5165</v>
      </c>
    </row>
    <row r="60" spans="2:8" ht="45.75" customHeight="1" x14ac:dyDescent="0.2">
      <c r="B60" s="123"/>
      <c r="C60" s="1203" t="s">
        <v>554</v>
      </c>
      <c r="D60" s="1204"/>
      <c r="E60" s="1205"/>
      <c r="F60" s="358">
        <v>3429</v>
      </c>
      <c r="G60" s="358">
        <v>3522</v>
      </c>
      <c r="H60" s="359">
        <v>3518</v>
      </c>
    </row>
    <row r="61" spans="2:8" ht="45.75" customHeight="1" x14ac:dyDescent="0.2">
      <c r="B61" s="123"/>
      <c r="C61" s="1203" t="s">
        <v>555</v>
      </c>
      <c r="D61" s="1204"/>
      <c r="E61" s="1205"/>
      <c r="F61" s="358">
        <v>2759</v>
      </c>
      <c r="G61" s="358">
        <v>2978</v>
      </c>
      <c r="H61" s="359">
        <v>2789</v>
      </c>
    </row>
    <row r="62" spans="2:8" ht="45.75" customHeight="1" thickBot="1" x14ac:dyDescent="0.25">
      <c r="B62" s="124"/>
      <c r="C62" s="1206" t="s">
        <v>556</v>
      </c>
      <c r="D62" s="1207"/>
      <c r="E62" s="1208"/>
      <c r="F62" s="360">
        <v>1818</v>
      </c>
      <c r="G62" s="360">
        <v>1824</v>
      </c>
      <c r="H62" s="361">
        <v>1832</v>
      </c>
    </row>
    <row r="63" spans="2:8" ht="52.5" customHeight="1" thickBot="1" x14ac:dyDescent="0.25">
      <c r="B63" s="125"/>
      <c r="C63" s="1209" t="s">
        <v>49</v>
      </c>
      <c r="D63" s="1209"/>
      <c r="E63" s="1210"/>
      <c r="F63" s="362">
        <v>36945</v>
      </c>
      <c r="G63" s="362">
        <v>37470</v>
      </c>
      <c r="H63" s="363">
        <v>36005</v>
      </c>
    </row>
    <row r="64" spans="2:8" ht="13.2" x14ac:dyDescent="0.2"/>
  </sheetData>
  <sheetProtection algorithmName="SHA-512" hashValue="3UDk7OX94pPx0lNseU0m1TLpET7+8zuKtJCzr6ij1z8w5zLiOG9jEuvXz+TspNFUixqqpX3PIZdC7/VaEjqCJA==" saltValue="HVjsDhM8tW7oWAJSjohIa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530</v>
      </c>
      <c r="G2" s="139"/>
      <c r="H2" s="140"/>
    </row>
    <row r="3" spans="1:8" x14ac:dyDescent="0.2">
      <c r="A3" s="136" t="s">
        <v>523</v>
      </c>
      <c r="B3" s="141"/>
      <c r="C3" s="142"/>
      <c r="D3" s="143">
        <v>45375</v>
      </c>
      <c r="E3" s="144"/>
      <c r="F3" s="145">
        <v>56416</v>
      </c>
      <c r="G3" s="146"/>
      <c r="H3" s="147"/>
    </row>
    <row r="4" spans="1:8" x14ac:dyDescent="0.2">
      <c r="A4" s="148"/>
      <c r="B4" s="149"/>
      <c r="C4" s="150"/>
      <c r="D4" s="151">
        <v>22552</v>
      </c>
      <c r="E4" s="152"/>
      <c r="F4" s="153">
        <v>32623</v>
      </c>
      <c r="G4" s="154"/>
      <c r="H4" s="155"/>
    </row>
    <row r="5" spans="1:8" x14ac:dyDescent="0.2">
      <c r="A5" s="136" t="s">
        <v>525</v>
      </c>
      <c r="B5" s="141"/>
      <c r="C5" s="142"/>
      <c r="D5" s="143">
        <v>42382</v>
      </c>
      <c r="E5" s="144"/>
      <c r="F5" s="145">
        <v>49217</v>
      </c>
      <c r="G5" s="146"/>
      <c r="H5" s="147"/>
    </row>
    <row r="6" spans="1:8" x14ac:dyDescent="0.2">
      <c r="A6" s="148"/>
      <c r="B6" s="149"/>
      <c r="C6" s="150"/>
      <c r="D6" s="151">
        <v>18363</v>
      </c>
      <c r="E6" s="152"/>
      <c r="F6" s="153">
        <v>27232</v>
      </c>
      <c r="G6" s="154"/>
      <c r="H6" s="155"/>
    </row>
    <row r="7" spans="1:8" x14ac:dyDescent="0.2">
      <c r="A7" s="136" t="s">
        <v>526</v>
      </c>
      <c r="B7" s="141"/>
      <c r="C7" s="142"/>
      <c r="D7" s="143">
        <v>26675</v>
      </c>
      <c r="E7" s="144"/>
      <c r="F7" s="145">
        <v>49211</v>
      </c>
      <c r="G7" s="146"/>
      <c r="H7" s="147"/>
    </row>
    <row r="8" spans="1:8" x14ac:dyDescent="0.2">
      <c r="A8" s="148"/>
      <c r="B8" s="149"/>
      <c r="C8" s="150"/>
      <c r="D8" s="151">
        <v>17796</v>
      </c>
      <c r="E8" s="152"/>
      <c r="F8" s="153">
        <v>28367</v>
      </c>
      <c r="G8" s="154"/>
      <c r="H8" s="155"/>
    </row>
    <row r="9" spans="1:8" x14ac:dyDescent="0.2">
      <c r="A9" s="136" t="s">
        <v>527</v>
      </c>
      <c r="B9" s="141"/>
      <c r="C9" s="142"/>
      <c r="D9" s="143">
        <v>36373</v>
      </c>
      <c r="E9" s="144"/>
      <c r="F9" s="145">
        <v>51738</v>
      </c>
      <c r="G9" s="146"/>
      <c r="H9" s="147"/>
    </row>
    <row r="10" spans="1:8" x14ac:dyDescent="0.2">
      <c r="A10" s="148"/>
      <c r="B10" s="149"/>
      <c r="C10" s="150"/>
      <c r="D10" s="151">
        <v>19201</v>
      </c>
      <c r="E10" s="152"/>
      <c r="F10" s="153">
        <v>30360</v>
      </c>
      <c r="G10" s="154"/>
      <c r="H10" s="155"/>
    </row>
    <row r="11" spans="1:8" x14ac:dyDescent="0.2">
      <c r="A11" s="136" t="s">
        <v>528</v>
      </c>
      <c r="B11" s="141"/>
      <c r="C11" s="142"/>
      <c r="D11" s="143">
        <v>50091</v>
      </c>
      <c r="E11" s="144"/>
      <c r="F11" s="145">
        <v>67158</v>
      </c>
      <c r="G11" s="146"/>
      <c r="H11" s="147"/>
    </row>
    <row r="12" spans="1:8" x14ac:dyDescent="0.2">
      <c r="A12" s="148"/>
      <c r="B12" s="149"/>
      <c r="C12" s="156"/>
      <c r="D12" s="151">
        <v>26740</v>
      </c>
      <c r="E12" s="152"/>
      <c r="F12" s="153">
        <v>42077</v>
      </c>
      <c r="G12" s="154"/>
      <c r="H12" s="155"/>
    </row>
    <row r="13" spans="1:8" x14ac:dyDescent="0.2">
      <c r="A13" s="136"/>
      <c r="B13" s="141"/>
      <c r="C13" s="157"/>
      <c r="D13" s="158">
        <v>40179</v>
      </c>
      <c r="E13" s="159"/>
      <c r="F13" s="160">
        <v>54748</v>
      </c>
      <c r="G13" s="161"/>
      <c r="H13" s="147"/>
    </row>
    <row r="14" spans="1:8" x14ac:dyDescent="0.2">
      <c r="A14" s="148"/>
      <c r="B14" s="149"/>
      <c r="C14" s="150"/>
      <c r="D14" s="151">
        <v>20930</v>
      </c>
      <c r="E14" s="152"/>
      <c r="F14" s="153">
        <v>32132</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3.88</v>
      </c>
      <c r="C19" s="162">
        <f>ROUND(VALUE(SUBSTITUTE(実質収支比率等に係る経年分析!G$48,"▲","-")),2)</f>
        <v>3.58</v>
      </c>
      <c r="D19" s="162">
        <f>ROUND(VALUE(SUBSTITUTE(実質収支比率等に係る経年分析!H$48,"▲","-")),2)</f>
        <v>5.45</v>
      </c>
      <c r="E19" s="162">
        <f>ROUND(VALUE(SUBSTITUTE(実質収支比率等に係る経年分析!I$48,"▲","-")),2)</f>
        <v>3.27</v>
      </c>
      <c r="F19" s="162">
        <f>ROUND(VALUE(SUBSTITUTE(実質収支比率等に係る経年分析!J$48,"▲","-")),2)</f>
        <v>2.94</v>
      </c>
    </row>
    <row r="20" spans="1:11" x14ac:dyDescent="0.2">
      <c r="A20" s="162" t="s">
        <v>53</v>
      </c>
      <c r="B20" s="162">
        <f>ROUND(VALUE(SUBSTITUTE(実質収支比率等に係る経年分析!F$47,"▲","-")),2)</f>
        <v>16.309999999999999</v>
      </c>
      <c r="C20" s="162">
        <f>ROUND(VALUE(SUBSTITUTE(実質収支比率等に係る経年分析!G$47,"▲","-")),2)</f>
        <v>20.3</v>
      </c>
      <c r="D20" s="162">
        <f>ROUND(VALUE(SUBSTITUTE(実質収支比率等に係る経年分析!H$47,"▲","-")),2)</f>
        <v>19.420000000000002</v>
      </c>
      <c r="E20" s="162">
        <f>ROUND(VALUE(SUBSTITUTE(実質収支比率等に係る経年分析!I$47,"▲","-")),2)</f>
        <v>19.21</v>
      </c>
      <c r="F20" s="162">
        <f>ROUND(VALUE(SUBSTITUTE(実質収支比率等に係る経年分析!J$47,"▲","-")),2)</f>
        <v>18.79</v>
      </c>
    </row>
    <row r="21" spans="1:11" x14ac:dyDescent="0.2">
      <c r="A21" s="162" t="s">
        <v>54</v>
      </c>
      <c r="B21" s="162">
        <f>IF(ISNUMBER(VALUE(SUBSTITUTE(実質収支比率等に係る経年分析!F$49,"▲","-"))),ROUND(VALUE(SUBSTITUTE(実質収支比率等に係る経年分析!F$49,"▲","-")),2),NA())</f>
        <v>2.2799999999999998</v>
      </c>
      <c r="C21" s="162">
        <f>IF(ISNUMBER(VALUE(SUBSTITUTE(実質収支比率等に係る経年分析!G$49,"▲","-"))),ROUND(VALUE(SUBSTITUTE(実質収支比率等に係る経年分析!G$49,"▲","-")),2),NA())</f>
        <v>7.25</v>
      </c>
      <c r="D21" s="162">
        <f>IF(ISNUMBER(VALUE(SUBSTITUTE(実質収支比率等に係る経年分析!H$49,"▲","-"))),ROUND(VALUE(SUBSTITUTE(実質収支比率等に係る経年分析!H$49,"▲","-")),2),NA())</f>
        <v>3.15</v>
      </c>
      <c r="E21" s="162">
        <f>IF(ISNUMBER(VALUE(SUBSTITUTE(実質収支比率等に係る経年分析!I$49,"▲","-"))),ROUND(VALUE(SUBSTITUTE(実質収支比率等に係る経年分析!I$49,"▲","-")),2),NA())</f>
        <v>-0.14000000000000001</v>
      </c>
      <c r="F21" s="162">
        <f>IF(ISNUMBER(VALUE(SUBSTITUTE(実質収支比率等に係る経年分析!J$49,"▲","-"))),ROUND(VALUE(SUBSTITUTE(実質収支比率等に係る経年分析!J$49,"▲","-")),2),NA())</f>
        <v>2.8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0.57999999999999996</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0.54</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0.47</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農業集落排水事業特別会計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国民健康保険特別会計（直診勘定）</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後期高齢者医療保険特別会計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2">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0.15</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0.76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0.99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1.25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1.06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3.88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3.58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5.45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3.27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2.93</v>
      </c>
    </row>
    <row r="35" spans="1:16" x14ac:dyDescent="0.2">
      <c r="A35" s="163" t="str">
        <f>IF(連結実質赤字比率に係る赤字・黒字の構成分析!C$35="",NA(),連結実質赤字比率に係る赤字・黒字の構成分析!C$35)</f>
        <v>公共下水道事業会計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3.68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4.18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4.7699999999999996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5.21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5.59</v>
      </c>
    </row>
    <row r="36" spans="1:16" x14ac:dyDescent="0.2">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15.39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17.739999999999998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23.05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22.32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15.75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6468</v>
      </c>
      <c r="E42" s="164"/>
      <c r="F42" s="164"/>
      <c r="G42" s="164">
        <f>'実質公債費比率（分子）の構造'!L$52</f>
        <v>6237</v>
      </c>
      <c r="H42" s="164"/>
      <c r="I42" s="164"/>
      <c r="J42" s="164">
        <f>'実質公債費比率（分子）の構造'!M$52</f>
        <v>6129</v>
      </c>
      <c r="K42" s="164"/>
      <c r="L42" s="164"/>
      <c r="M42" s="164">
        <f>'実質公債費比率（分子）の構造'!N$52</f>
        <v>6271</v>
      </c>
      <c r="N42" s="164"/>
      <c r="O42" s="164"/>
      <c r="P42" s="164">
        <f>'実質公債費比率（分子）の構造'!O$52</f>
        <v>6250</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32</v>
      </c>
      <c r="C44" s="164"/>
      <c r="D44" s="164"/>
      <c r="E44" s="164">
        <f>'実質公債費比率（分子）の構造'!L$50</f>
        <v>27</v>
      </c>
      <c r="F44" s="164"/>
      <c r="G44" s="164"/>
      <c r="H44" s="164">
        <f>'実質公債費比率（分子）の構造'!M$50</f>
        <v>17</v>
      </c>
      <c r="I44" s="164"/>
      <c r="J44" s="164"/>
      <c r="K44" s="164">
        <f>'実質公債費比率（分子）の構造'!N$50</f>
        <v>17</v>
      </c>
      <c r="L44" s="164"/>
      <c r="M44" s="164"/>
      <c r="N44" s="164">
        <f>'実質公債費比率（分子）の構造'!O$50</f>
        <v>17</v>
      </c>
      <c r="O44" s="164"/>
      <c r="P44" s="164"/>
    </row>
    <row r="45" spans="1:16" x14ac:dyDescent="0.2">
      <c r="A45" s="164" t="s">
        <v>63</v>
      </c>
      <c r="B45" s="164">
        <f>'実質公債費比率（分子）の構造'!K$49</f>
        <v>231</v>
      </c>
      <c r="C45" s="164"/>
      <c r="D45" s="164"/>
      <c r="E45" s="164">
        <f>'実質公債費比率（分子）の構造'!L$49</f>
        <v>240</v>
      </c>
      <c r="F45" s="164"/>
      <c r="G45" s="164"/>
      <c r="H45" s="164">
        <f>'実質公債費比率（分子）の構造'!M$49</f>
        <v>239</v>
      </c>
      <c r="I45" s="164"/>
      <c r="J45" s="164"/>
      <c r="K45" s="164">
        <f>'実質公債費比率（分子）の構造'!N$49</f>
        <v>244</v>
      </c>
      <c r="L45" s="164"/>
      <c r="M45" s="164"/>
      <c r="N45" s="164">
        <f>'実質公債費比率（分子）の構造'!O$49</f>
        <v>255</v>
      </c>
      <c r="O45" s="164"/>
      <c r="P45" s="164"/>
    </row>
    <row r="46" spans="1:16" x14ac:dyDescent="0.2">
      <c r="A46" s="164" t="s">
        <v>64</v>
      </c>
      <c r="B46" s="164">
        <f>'実質公債費比率（分子）の構造'!K$48</f>
        <v>2826</v>
      </c>
      <c r="C46" s="164"/>
      <c r="D46" s="164"/>
      <c r="E46" s="164">
        <f>'実質公債費比率（分子）の構造'!L$48</f>
        <v>2841</v>
      </c>
      <c r="F46" s="164"/>
      <c r="G46" s="164"/>
      <c r="H46" s="164">
        <f>'実質公債費比率（分子）の構造'!M$48</f>
        <v>2796</v>
      </c>
      <c r="I46" s="164"/>
      <c r="J46" s="164"/>
      <c r="K46" s="164">
        <f>'実質公債費比率（分子）の構造'!N$48</f>
        <v>2828</v>
      </c>
      <c r="L46" s="164"/>
      <c r="M46" s="164"/>
      <c r="N46" s="164">
        <f>'実質公債費比率（分子）の構造'!O$48</f>
        <v>2801</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3627</v>
      </c>
      <c r="C49" s="164"/>
      <c r="D49" s="164"/>
      <c r="E49" s="164">
        <f>'実質公債費比率（分子）の構造'!L$45</f>
        <v>3437</v>
      </c>
      <c r="F49" s="164"/>
      <c r="G49" s="164"/>
      <c r="H49" s="164">
        <f>'実質公債費比率（分子）の構造'!M$45</f>
        <v>3413</v>
      </c>
      <c r="I49" s="164"/>
      <c r="J49" s="164"/>
      <c r="K49" s="164">
        <f>'実質公債費比率（分子）の構造'!N$45</f>
        <v>3413</v>
      </c>
      <c r="L49" s="164"/>
      <c r="M49" s="164"/>
      <c r="N49" s="164">
        <f>'実質公債費比率（分子）の構造'!O$45</f>
        <v>3371</v>
      </c>
      <c r="O49" s="164"/>
      <c r="P49" s="164"/>
    </row>
    <row r="50" spans="1:16" x14ac:dyDescent="0.2">
      <c r="A50" s="164" t="s">
        <v>67</v>
      </c>
      <c r="B50" s="164" t="e">
        <f>NA()</f>
        <v>#N/A</v>
      </c>
      <c r="C50" s="164">
        <f>IF(ISNUMBER('実質公債費比率（分子）の構造'!K$53),'実質公債費比率（分子）の構造'!K$53,NA())</f>
        <v>248</v>
      </c>
      <c r="D50" s="164" t="e">
        <f>NA()</f>
        <v>#N/A</v>
      </c>
      <c r="E50" s="164" t="e">
        <f>NA()</f>
        <v>#N/A</v>
      </c>
      <c r="F50" s="164">
        <f>IF(ISNUMBER('実質公債費比率（分子）の構造'!L$53),'実質公債費比率（分子）の構造'!L$53,NA())</f>
        <v>308</v>
      </c>
      <c r="G50" s="164" t="e">
        <f>NA()</f>
        <v>#N/A</v>
      </c>
      <c r="H50" s="164" t="e">
        <f>NA()</f>
        <v>#N/A</v>
      </c>
      <c r="I50" s="164">
        <f>IF(ISNUMBER('実質公債費比率（分子）の構造'!M$53),'実質公債費比率（分子）の構造'!M$53,NA())</f>
        <v>336</v>
      </c>
      <c r="J50" s="164" t="e">
        <f>NA()</f>
        <v>#N/A</v>
      </c>
      <c r="K50" s="164" t="e">
        <f>NA()</f>
        <v>#N/A</v>
      </c>
      <c r="L50" s="164">
        <f>IF(ISNUMBER('実質公債費比率（分子）の構造'!N$53),'実質公債費比率（分子）の構造'!N$53,NA())</f>
        <v>231</v>
      </c>
      <c r="M50" s="164" t="e">
        <f>NA()</f>
        <v>#N/A</v>
      </c>
      <c r="N50" s="164" t="e">
        <f>NA()</f>
        <v>#N/A</v>
      </c>
      <c r="O50" s="164">
        <f>IF(ISNUMBER('実質公債費比率（分子）の構造'!O$53),'実質公債費比率（分子）の構造'!O$53,NA())</f>
        <v>194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70302</v>
      </c>
      <c r="E56" s="163"/>
      <c r="F56" s="163"/>
      <c r="G56" s="163">
        <f>'将来負担比率（分子）の構造'!J$52</f>
        <v>67551</v>
      </c>
      <c r="H56" s="163"/>
      <c r="I56" s="163"/>
      <c r="J56" s="163">
        <f>'将来負担比率（分子）の構造'!K$52</f>
        <v>63758</v>
      </c>
      <c r="K56" s="163"/>
      <c r="L56" s="163"/>
      <c r="M56" s="163">
        <f>'将来負担比率（分子）の構造'!L$52</f>
        <v>60364</v>
      </c>
      <c r="N56" s="163"/>
      <c r="O56" s="163"/>
      <c r="P56" s="163">
        <f>'将来負担比率（分子）の構造'!M$52</f>
        <v>58205</v>
      </c>
    </row>
    <row r="57" spans="1:16" x14ac:dyDescent="0.2">
      <c r="A57" s="163" t="s">
        <v>42</v>
      </c>
      <c r="B57" s="163"/>
      <c r="C57" s="163"/>
      <c r="D57" s="163">
        <f>'将来負担比率（分子）の構造'!I$51</f>
        <v>6888</v>
      </c>
      <c r="E57" s="163"/>
      <c r="F57" s="163"/>
      <c r="G57" s="163">
        <f>'将来負担比率（分子）の構造'!J$51</f>
        <v>6572</v>
      </c>
      <c r="H57" s="163"/>
      <c r="I57" s="163"/>
      <c r="J57" s="163">
        <f>'将来負担比率（分子）の構造'!K$51</f>
        <v>5560</v>
      </c>
      <c r="K57" s="163"/>
      <c r="L57" s="163"/>
      <c r="M57" s="163">
        <f>'将来負担比率（分子）の構造'!L$51</f>
        <v>5306</v>
      </c>
      <c r="N57" s="163"/>
      <c r="O57" s="163"/>
      <c r="P57" s="163">
        <f>'将来負担比率（分子）の構造'!M$51</f>
        <v>5261</v>
      </c>
    </row>
    <row r="58" spans="1:16" x14ac:dyDescent="0.2">
      <c r="A58" s="163" t="s">
        <v>41</v>
      </c>
      <c r="B58" s="163"/>
      <c r="C58" s="163"/>
      <c r="D58" s="163">
        <f>'将来負担比率（分子）の構造'!I$50</f>
        <v>34269</v>
      </c>
      <c r="E58" s="163"/>
      <c r="F58" s="163"/>
      <c r="G58" s="163">
        <f>'将来負担比率（分子）の構造'!J$50</f>
        <v>35276</v>
      </c>
      <c r="H58" s="163"/>
      <c r="I58" s="163"/>
      <c r="J58" s="163">
        <f>'将来負担比率（分子）の構造'!K$50</f>
        <v>35201</v>
      </c>
      <c r="K58" s="163"/>
      <c r="L58" s="163"/>
      <c r="M58" s="163">
        <f>'将来負担比率（分子）の構造'!L$50</f>
        <v>35781</v>
      </c>
      <c r="N58" s="163"/>
      <c r="O58" s="163"/>
      <c r="P58" s="163">
        <f>'将来負担比率（分子）の構造'!M$50</f>
        <v>33860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2</v>
      </c>
      <c r="C61" s="163"/>
      <c r="D61" s="163"/>
      <c r="E61" s="163">
        <f>'将来負担比率（分子）の構造'!J$46</f>
        <v>1</v>
      </c>
      <c r="F61" s="163"/>
      <c r="G61" s="163"/>
      <c r="H61" s="163">
        <f>'将来負担比率（分子）の構造'!K$46</f>
        <v>1</v>
      </c>
      <c r="I61" s="163"/>
      <c r="J61" s="163"/>
      <c r="K61" s="163">
        <f>'将来負担比率（分子）の構造'!L$46</f>
        <v>1</v>
      </c>
      <c r="L61" s="163"/>
      <c r="M61" s="163"/>
      <c r="N61" s="163">
        <f>'将来負担比率（分子）の構造'!M$46</f>
        <v>0</v>
      </c>
      <c r="O61" s="163"/>
      <c r="P61" s="163"/>
    </row>
    <row r="62" spans="1:16" x14ac:dyDescent="0.2">
      <c r="A62" s="163" t="s">
        <v>35</v>
      </c>
      <c r="B62" s="163">
        <f>'将来負担比率（分子）の構造'!I$45</f>
        <v>7288</v>
      </c>
      <c r="C62" s="163"/>
      <c r="D62" s="163"/>
      <c r="E62" s="163">
        <f>'将来負担比率（分子）の構造'!J$45</f>
        <v>7347</v>
      </c>
      <c r="F62" s="163"/>
      <c r="G62" s="163"/>
      <c r="H62" s="163">
        <f>'将来負担比率（分子）の構造'!K$45</f>
        <v>7350</v>
      </c>
      <c r="I62" s="163"/>
      <c r="J62" s="163"/>
      <c r="K62" s="163">
        <f>'将来負担比率（分子）の構造'!L$45</f>
        <v>7148</v>
      </c>
      <c r="L62" s="163"/>
      <c r="M62" s="163"/>
      <c r="N62" s="163">
        <f>'将来負担比率（分子）の構造'!M$45</f>
        <v>7582</v>
      </c>
      <c r="O62" s="163"/>
      <c r="P62" s="163"/>
    </row>
    <row r="63" spans="1:16" x14ac:dyDescent="0.2">
      <c r="A63" s="163" t="s">
        <v>34</v>
      </c>
      <c r="B63" s="163">
        <f>'将来負担比率（分子）の構造'!I$44</f>
        <v>2687</v>
      </c>
      <c r="C63" s="163"/>
      <c r="D63" s="163"/>
      <c r="E63" s="163">
        <f>'将来負担比率（分子）の構造'!J$44</f>
        <v>2569</v>
      </c>
      <c r="F63" s="163"/>
      <c r="G63" s="163"/>
      <c r="H63" s="163">
        <f>'将来負担比率（分子）の構造'!K$44</f>
        <v>2452</v>
      </c>
      <c r="I63" s="163"/>
      <c r="J63" s="163"/>
      <c r="K63" s="163">
        <f>'将来負担比率（分子）の構造'!L$44</f>
        <v>2869</v>
      </c>
      <c r="L63" s="163"/>
      <c r="M63" s="163"/>
      <c r="N63" s="163">
        <f>'将来負担比率（分子）の構造'!M$44</f>
        <v>4322</v>
      </c>
      <c r="O63" s="163"/>
      <c r="P63" s="163"/>
    </row>
    <row r="64" spans="1:16" x14ac:dyDescent="0.2">
      <c r="A64" s="163" t="s">
        <v>33</v>
      </c>
      <c r="B64" s="163">
        <f>'将来負担比率（分子）の構造'!I$43</f>
        <v>31281</v>
      </c>
      <c r="C64" s="163"/>
      <c r="D64" s="163"/>
      <c r="E64" s="163">
        <f>'将来負担比率（分子）の構造'!J$43</f>
        <v>29915</v>
      </c>
      <c r="F64" s="163"/>
      <c r="G64" s="163"/>
      <c r="H64" s="163">
        <f>'将来負担比率（分子）の構造'!K$43</f>
        <v>27962</v>
      </c>
      <c r="I64" s="163"/>
      <c r="J64" s="163"/>
      <c r="K64" s="163">
        <f>'将来負担比率（分子）の構造'!L$43</f>
        <v>26783</v>
      </c>
      <c r="L64" s="163"/>
      <c r="M64" s="163"/>
      <c r="N64" s="163">
        <f>'将来負担比率（分子）の構造'!M$43</f>
        <v>25012</v>
      </c>
      <c r="O64" s="163"/>
      <c r="P64" s="163"/>
    </row>
    <row r="65" spans="1:16" x14ac:dyDescent="0.2">
      <c r="A65" s="163" t="s">
        <v>32</v>
      </c>
      <c r="B65" s="163">
        <f>'将来負担比率（分子）の構造'!I$42</f>
        <v>238</v>
      </c>
      <c r="C65" s="163"/>
      <c r="D65" s="163"/>
      <c r="E65" s="163">
        <f>'将来負担比率（分子）の構造'!J$42</f>
        <v>211</v>
      </c>
      <c r="F65" s="163"/>
      <c r="G65" s="163"/>
      <c r="H65" s="163">
        <f>'将来負担比率（分子）の構造'!K$42</f>
        <v>189</v>
      </c>
      <c r="I65" s="163"/>
      <c r="J65" s="163"/>
      <c r="K65" s="163">
        <f>'将来負担比率（分子）の構造'!L$42</f>
        <v>46</v>
      </c>
      <c r="L65" s="163"/>
      <c r="M65" s="163"/>
      <c r="N65" s="163">
        <f>'将来負担比率（分子）の構造'!M$42</f>
        <v>29</v>
      </c>
      <c r="O65" s="163"/>
      <c r="P65" s="163"/>
    </row>
    <row r="66" spans="1:16" x14ac:dyDescent="0.2">
      <c r="A66" s="163" t="s">
        <v>31</v>
      </c>
      <c r="B66" s="163">
        <f>'将来負担比率（分子）の構造'!I$41</f>
        <v>46687</v>
      </c>
      <c r="C66" s="163"/>
      <c r="D66" s="163"/>
      <c r="E66" s="163">
        <f>'将来負担比率（分子）の構造'!J$41</f>
        <v>44817</v>
      </c>
      <c r="F66" s="163"/>
      <c r="G66" s="163"/>
      <c r="H66" s="163">
        <f>'将来負担比率（分子）の構造'!K$41</f>
        <v>41912</v>
      </c>
      <c r="I66" s="163"/>
      <c r="J66" s="163"/>
      <c r="K66" s="163">
        <f>'将来負担比率（分子）の構造'!L$41</f>
        <v>40197</v>
      </c>
      <c r="L66" s="163"/>
      <c r="M66" s="163"/>
      <c r="N66" s="163">
        <f>'将来負担比率（分子）の構造'!M$41</f>
        <v>39233</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6598</v>
      </c>
      <c r="C72" s="167">
        <f>基金残高に係る経年分析!G55</f>
        <v>6621</v>
      </c>
      <c r="D72" s="167">
        <f>基金残高に係る経年分析!H55</f>
        <v>6650</v>
      </c>
    </row>
    <row r="73" spans="1:16" x14ac:dyDescent="0.2">
      <c r="A73" s="166" t="s">
        <v>74</v>
      </c>
      <c r="B73" s="167">
        <f>基金残高に係る経年分析!F56</f>
        <v>5463</v>
      </c>
      <c r="C73" s="167">
        <f>基金残高に係る経年分析!G56</f>
        <v>5209</v>
      </c>
      <c r="D73" s="167">
        <f>基金残高に係る経年分析!H56</f>
        <v>4183</v>
      </c>
    </row>
    <row r="74" spans="1:16" x14ac:dyDescent="0.2">
      <c r="A74" s="166" t="s">
        <v>75</v>
      </c>
      <c r="B74" s="167">
        <f>基金残高に係る経年分析!F57</f>
        <v>24883</v>
      </c>
      <c r="C74" s="167">
        <f>基金残高に係る経年分析!G57</f>
        <v>25641</v>
      </c>
      <c r="D74" s="167">
        <f>基金残高に係る経年分析!H57</f>
        <v>25172</v>
      </c>
    </row>
  </sheetData>
  <sheetProtection algorithmName="SHA-512" hashValue="rhQ1VXNvYJBsF4oZ4z36hvNc27A1kzukI6XS2DkpMKzu+GnIgTcaefg6j+x1I8yKcoHo+gJ8g8WXzYaNflmf6w==" saltValue="D0X5wtOz+eLpjN3UvxWF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16934302</v>
      </c>
      <c r="S5" s="613"/>
      <c r="T5" s="613"/>
      <c r="U5" s="613"/>
      <c r="V5" s="613"/>
      <c r="W5" s="613"/>
      <c r="X5" s="613"/>
      <c r="Y5" s="614"/>
      <c r="Z5" s="615">
        <v>26.3</v>
      </c>
      <c r="AA5" s="615"/>
      <c r="AB5" s="615"/>
      <c r="AC5" s="615"/>
      <c r="AD5" s="616">
        <v>16187274</v>
      </c>
      <c r="AE5" s="616"/>
      <c r="AF5" s="616"/>
      <c r="AG5" s="616"/>
      <c r="AH5" s="616"/>
      <c r="AI5" s="616"/>
      <c r="AJ5" s="616"/>
      <c r="AK5" s="616"/>
      <c r="AL5" s="617">
        <v>45</v>
      </c>
      <c r="AM5" s="618"/>
      <c r="AN5" s="618"/>
      <c r="AO5" s="619"/>
      <c r="AP5" s="609" t="s">
        <v>216</v>
      </c>
      <c r="AQ5" s="610"/>
      <c r="AR5" s="610"/>
      <c r="AS5" s="610"/>
      <c r="AT5" s="610"/>
      <c r="AU5" s="610"/>
      <c r="AV5" s="610"/>
      <c r="AW5" s="610"/>
      <c r="AX5" s="610"/>
      <c r="AY5" s="610"/>
      <c r="AZ5" s="610"/>
      <c r="BA5" s="610"/>
      <c r="BB5" s="610"/>
      <c r="BC5" s="610"/>
      <c r="BD5" s="610"/>
      <c r="BE5" s="610"/>
      <c r="BF5" s="611"/>
      <c r="BG5" s="623">
        <v>16143123</v>
      </c>
      <c r="BH5" s="624"/>
      <c r="BI5" s="624"/>
      <c r="BJ5" s="624"/>
      <c r="BK5" s="624"/>
      <c r="BL5" s="624"/>
      <c r="BM5" s="624"/>
      <c r="BN5" s="625"/>
      <c r="BO5" s="626">
        <v>95.3</v>
      </c>
      <c r="BP5" s="626"/>
      <c r="BQ5" s="626"/>
      <c r="BR5" s="626"/>
      <c r="BS5" s="627">
        <v>231105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455285</v>
      </c>
      <c r="S6" s="624"/>
      <c r="T6" s="624"/>
      <c r="U6" s="624"/>
      <c r="V6" s="624"/>
      <c r="W6" s="624"/>
      <c r="X6" s="624"/>
      <c r="Y6" s="625"/>
      <c r="Z6" s="626">
        <v>0.7</v>
      </c>
      <c r="AA6" s="626"/>
      <c r="AB6" s="626"/>
      <c r="AC6" s="626"/>
      <c r="AD6" s="627">
        <v>455285</v>
      </c>
      <c r="AE6" s="627"/>
      <c r="AF6" s="627"/>
      <c r="AG6" s="627"/>
      <c r="AH6" s="627"/>
      <c r="AI6" s="627"/>
      <c r="AJ6" s="627"/>
      <c r="AK6" s="627"/>
      <c r="AL6" s="628">
        <v>1.3</v>
      </c>
      <c r="AM6" s="629"/>
      <c r="AN6" s="629"/>
      <c r="AO6" s="630"/>
      <c r="AP6" s="620" t="s">
        <v>221</v>
      </c>
      <c r="AQ6" s="621"/>
      <c r="AR6" s="621"/>
      <c r="AS6" s="621"/>
      <c r="AT6" s="621"/>
      <c r="AU6" s="621"/>
      <c r="AV6" s="621"/>
      <c r="AW6" s="621"/>
      <c r="AX6" s="621"/>
      <c r="AY6" s="621"/>
      <c r="AZ6" s="621"/>
      <c r="BA6" s="621"/>
      <c r="BB6" s="621"/>
      <c r="BC6" s="621"/>
      <c r="BD6" s="621"/>
      <c r="BE6" s="621"/>
      <c r="BF6" s="622"/>
      <c r="BG6" s="623">
        <v>16143123</v>
      </c>
      <c r="BH6" s="624"/>
      <c r="BI6" s="624"/>
      <c r="BJ6" s="624"/>
      <c r="BK6" s="624"/>
      <c r="BL6" s="624"/>
      <c r="BM6" s="624"/>
      <c r="BN6" s="625"/>
      <c r="BO6" s="626">
        <v>95.3</v>
      </c>
      <c r="BP6" s="626"/>
      <c r="BQ6" s="626"/>
      <c r="BR6" s="626"/>
      <c r="BS6" s="627">
        <v>231105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292667</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292001</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8548</v>
      </c>
      <c r="S7" s="624"/>
      <c r="T7" s="624"/>
      <c r="U7" s="624"/>
      <c r="V7" s="624"/>
      <c r="W7" s="624"/>
      <c r="X7" s="624"/>
      <c r="Y7" s="625"/>
      <c r="Z7" s="626">
        <v>0</v>
      </c>
      <c r="AA7" s="626"/>
      <c r="AB7" s="626"/>
      <c r="AC7" s="626"/>
      <c r="AD7" s="627">
        <v>8548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6675785</v>
      </c>
      <c r="BH7" s="624"/>
      <c r="BI7" s="624"/>
      <c r="BJ7" s="624"/>
      <c r="BK7" s="624"/>
      <c r="BL7" s="624"/>
      <c r="BM7" s="624"/>
      <c r="BN7" s="625"/>
      <c r="BO7" s="626">
        <v>39.4</v>
      </c>
      <c r="BP7" s="626"/>
      <c r="BQ7" s="626"/>
      <c r="BR7" s="626"/>
      <c r="BS7" s="627">
        <v>231105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7133802</v>
      </c>
      <c r="CS7" s="624"/>
      <c r="CT7" s="624"/>
      <c r="CU7" s="624"/>
      <c r="CV7" s="624"/>
      <c r="CW7" s="624"/>
      <c r="CX7" s="624"/>
      <c r="CY7" s="625"/>
      <c r="CZ7" s="626">
        <v>11.4</v>
      </c>
      <c r="DA7" s="626"/>
      <c r="DB7" s="626"/>
      <c r="DC7" s="626"/>
      <c r="DD7" s="632">
        <v>801893</v>
      </c>
      <c r="DE7" s="624"/>
      <c r="DF7" s="624"/>
      <c r="DG7" s="624"/>
      <c r="DH7" s="624"/>
      <c r="DI7" s="624"/>
      <c r="DJ7" s="624"/>
      <c r="DK7" s="624"/>
      <c r="DL7" s="624"/>
      <c r="DM7" s="624"/>
      <c r="DN7" s="624"/>
      <c r="DO7" s="624"/>
      <c r="DP7" s="625"/>
      <c r="DQ7" s="632">
        <v>5326140</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148657</v>
      </c>
      <c r="S8" s="624"/>
      <c r="T8" s="624"/>
      <c r="U8" s="624"/>
      <c r="V8" s="624"/>
      <c r="W8" s="624"/>
      <c r="X8" s="624"/>
      <c r="Y8" s="625"/>
      <c r="Z8" s="626">
        <v>0.2</v>
      </c>
      <c r="AA8" s="626"/>
      <c r="AB8" s="626"/>
      <c r="AC8" s="626"/>
      <c r="AD8" s="627">
        <v>148657</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184129</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22920604</v>
      </c>
      <c r="CS8" s="624"/>
      <c r="CT8" s="624"/>
      <c r="CU8" s="624"/>
      <c r="CV8" s="624"/>
      <c r="CW8" s="624"/>
      <c r="CX8" s="624"/>
      <c r="CY8" s="625"/>
      <c r="CZ8" s="626">
        <v>36.6</v>
      </c>
      <c r="DA8" s="626"/>
      <c r="DB8" s="626"/>
      <c r="DC8" s="626"/>
      <c r="DD8" s="632">
        <v>158253</v>
      </c>
      <c r="DE8" s="624"/>
      <c r="DF8" s="624"/>
      <c r="DG8" s="624"/>
      <c r="DH8" s="624"/>
      <c r="DI8" s="624"/>
      <c r="DJ8" s="624"/>
      <c r="DK8" s="624"/>
      <c r="DL8" s="624"/>
      <c r="DM8" s="624"/>
      <c r="DN8" s="624"/>
      <c r="DO8" s="624"/>
      <c r="DP8" s="625"/>
      <c r="DQ8" s="632">
        <v>12982255</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183871</v>
      </c>
      <c r="S9" s="624"/>
      <c r="T9" s="624"/>
      <c r="U9" s="624"/>
      <c r="V9" s="624"/>
      <c r="W9" s="624"/>
      <c r="X9" s="624"/>
      <c r="Y9" s="625"/>
      <c r="Z9" s="626">
        <v>0.3</v>
      </c>
      <c r="AA9" s="626"/>
      <c r="AB9" s="626"/>
      <c r="AC9" s="626"/>
      <c r="AD9" s="627">
        <v>183871</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5352670</v>
      </c>
      <c r="BH9" s="624"/>
      <c r="BI9" s="624"/>
      <c r="BJ9" s="624"/>
      <c r="BK9" s="624"/>
      <c r="BL9" s="624"/>
      <c r="BM9" s="624"/>
      <c r="BN9" s="625"/>
      <c r="BO9" s="626">
        <v>31.6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5506039</v>
      </c>
      <c r="CS9" s="624"/>
      <c r="CT9" s="624"/>
      <c r="CU9" s="624"/>
      <c r="CV9" s="624"/>
      <c r="CW9" s="624"/>
      <c r="CX9" s="624"/>
      <c r="CY9" s="625"/>
      <c r="CZ9" s="626">
        <v>8.8000000000000007</v>
      </c>
      <c r="DA9" s="626"/>
      <c r="DB9" s="626"/>
      <c r="DC9" s="626"/>
      <c r="DD9" s="632">
        <v>66935</v>
      </c>
      <c r="DE9" s="624"/>
      <c r="DF9" s="624"/>
      <c r="DG9" s="624"/>
      <c r="DH9" s="624"/>
      <c r="DI9" s="624"/>
      <c r="DJ9" s="624"/>
      <c r="DK9" s="624"/>
      <c r="DL9" s="624"/>
      <c r="DM9" s="624"/>
      <c r="DN9" s="624"/>
      <c r="DO9" s="624"/>
      <c r="DP9" s="625"/>
      <c r="DQ9" s="632">
        <v>4779911</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312700</v>
      </c>
      <c r="BH10" s="624"/>
      <c r="BI10" s="624"/>
      <c r="BJ10" s="624"/>
      <c r="BK10" s="624"/>
      <c r="BL10" s="624"/>
      <c r="BM10" s="624"/>
      <c r="BN10" s="625"/>
      <c r="BO10" s="626">
        <v>1.8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25622</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24709</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2899095</v>
      </c>
      <c r="S11" s="624"/>
      <c r="T11" s="624"/>
      <c r="U11" s="624"/>
      <c r="V11" s="624"/>
      <c r="W11" s="624"/>
      <c r="X11" s="624"/>
      <c r="Y11" s="625"/>
      <c r="Z11" s="628">
        <v>4.5</v>
      </c>
      <c r="AA11" s="629"/>
      <c r="AB11" s="629"/>
      <c r="AC11" s="635"/>
      <c r="AD11" s="632">
        <v>2899095</v>
      </c>
      <c r="AE11" s="624"/>
      <c r="AF11" s="624"/>
      <c r="AG11" s="624"/>
      <c r="AH11" s="624"/>
      <c r="AI11" s="624"/>
      <c r="AJ11" s="624"/>
      <c r="AK11" s="625"/>
      <c r="AL11" s="628">
        <v>8.1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826286</v>
      </c>
      <c r="BH11" s="624"/>
      <c r="BI11" s="624"/>
      <c r="BJ11" s="624"/>
      <c r="BK11" s="624"/>
      <c r="BL11" s="624"/>
      <c r="BM11" s="624"/>
      <c r="BN11" s="625"/>
      <c r="BO11" s="626">
        <v>4.9000000000000004</v>
      </c>
      <c r="BP11" s="626"/>
      <c r="BQ11" s="626"/>
      <c r="BR11" s="626"/>
      <c r="BS11" s="627">
        <v>231105</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2520562</v>
      </c>
      <c r="CS11" s="624"/>
      <c r="CT11" s="624"/>
      <c r="CU11" s="624"/>
      <c r="CV11" s="624"/>
      <c r="CW11" s="624"/>
      <c r="CX11" s="624"/>
      <c r="CY11" s="625"/>
      <c r="CZ11" s="626">
        <v>4</v>
      </c>
      <c r="DA11" s="626"/>
      <c r="DB11" s="626"/>
      <c r="DC11" s="626"/>
      <c r="DD11" s="632">
        <v>482342</v>
      </c>
      <c r="DE11" s="624"/>
      <c r="DF11" s="624"/>
      <c r="DG11" s="624"/>
      <c r="DH11" s="624"/>
      <c r="DI11" s="624"/>
      <c r="DJ11" s="624"/>
      <c r="DK11" s="624"/>
      <c r="DL11" s="624"/>
      <c r="DM11" s="624"/>
      <c r="DN11" s="624"/>
      <c r="DO11" s="624"/>
      <c r="DP11" s="625"/>
      <c r="DQ11" s="632">
        <v>1627835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8182227</v>
      </c>
      <c r="BH12" s="624"/>
      <c r="BI12" s="624"/>
      <c r="BJ12" s="624"/>
      <c r="BK12" s="624"/>
      <c r="BL12" s="624"/>
      <c r="BM12" s="624"/>
      <c r="BN12" s="625"/>
      <c r="BO12" s="626">
        <v>48.3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1234019</v>
      </c>
      <c r="CS12" s="624"/>
      <c r="CT12" s="624"/>
      <c r="CU12" s="624"/>
      <c r="CV12" s="624"/>
      <c r="CW12" s="624"/>
      <c r="CX12" s="624"/>
      <c r="CY12" s="625"/>
      <c r="CZ12" s="626">
        <v>2</v>
      </c>
      <c r="DA12" s="626"/>
      <c r="DB12" s="626"/>
      <c r="DC12" s="626"/>
      <c r="DD12" s="632">
        <v>40275</v>
      </c>
      <c r="DE12" s="624"/>
      <c r="DF12" s="624"/>
      <c r="DG12" s="624"/>
      <c r="DH12" s="624"/>
      <c r="DI12" s="624"/>
      <c r="DJ12" s="624"/>
      <c r="DK12" s="624"/>
      <c r="DL12" s="624"/>
      <c r="DM12" s="624"/>
      <c r="DN12" s="624"/>
      <c r="DO12" s="624"/>
      <c r="DP12" s="625"/>
      <c r="DQ12" s="632">
        <v>965471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8170504</v>
      </c>
      <c r="BH13" s="624"/>
      <c r="BI13" s="624"/>
      <c r="BJ13" s="624"/>
      <c r="BK13" s="624"/>
      <c r="BL13" s="624"/>
      <c r="BM13" s="624"/>
      <c r="BN13" s="625"/>
      <c r="BO13" s="626">
        <v>48.2</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5966836</v>
      </c>
      <c r="CS13" s="624"/>
      <c r="CT13" s="624"/>
      <c r="CU13" s="624"/>
      <c r="CV13" s="624"/>
      <c r="CW13" s="624"/>
      <c r="CX13" s="624"/>
      <c r="CY13" s="625"/>
      <c r="CZ13" s="626">
        <v>9.5</v>
      </c>
      <c r="DA13" s="626"/>
      <c r="DB13" s="626"/>
      <c r="DC13" s="626"/>
      <c r="DD13" s="632">
        <v>1882812</v>
      </c>
      <c r="DE13" s="624"/>
      <c r="DF13" s="624"/>
      <c r="DG13" s="624"/>
      <c r="DH13" s="624"/>
      <c r="DI13" s="624"/>
      <c r="DJ13" s="624"/>
      <c r="DK13" s="624"/>
      <c r="DL13" s="624"/>
      <c r="DM13" s="624"/>
      <c r="DN13" s="624"/>
      <c r="DO13" s="624"/>
      <c r="DP13" s="625"/>
      <c r="DQ13" s="632">
        <v>4319818</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488035</v>
      </c>
      <c r="BH14" s="624"/>
      <c r="BI14" s="624"/>
      <c r="BJ14" s="624"/>
      <c r="BK14" s="624"/>
      <c r="BL14" s="624"/>
      <c r="BM14" s="624"/>
      <c r="BN14" s="625"/>
      <c r="BO14" s="626">
        <v>2.9</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3706241</v>
      </c>
      <c r="CS14" s="624"/>
      <c r="CT14" s="624"/>
      <c r="CU14" s="624"/>
      <c r="CV14" s="624"/>
      <c r="CW14" s="624"/>
      <c r="CX14" s="624"/>
      <c r="CY14" s="625"/>
      <c r="CZ14" s="626">
        <v>5.9</v>
      </c>
      <c r="DA14" s="626"/>
      <c r="DB14" s="626"/>
      <c r="DC14" s="626"/>
      <c r="DD14" s="632">
        <v>20671</v>
      </c>
      <c r="DE14" s="624"/>
      <c r="DF14" s="624"/>
      <c r="DG14" s="624"/>
      <c r="DH14" s="624"/>
      <c r="DI14" s="624"/>
      <c r="DJ14" s="624"/>
      <c r="DK14" s="624"/>
      <c r="DL14" s="624"/>
      <c r="DM14" s="624"/>
      <c r="DN14" s="624"/>
      <c r="DO14" s="624"/>
      <c r="DP14" s="625"/>
      <c r="DQ14" s="632">
        <v>2027428</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79366</v>
      </c>
      <c r="S15" s="624"/>
      <c r="T15" s="624"/>
      <c r="U15" s="624"/>
      <c r="V15" s="624"/>
      <c r="W15" s="624"/>
      <c r="X15" s="624"/>
      <c r="Y15" s="625"/>
      <c r="Z15" s="626">
        <v>0.1</v>
      </c>
      <c r="AA15" s="626"/>
      <c r="AB15" s="626"/>
      <c r="AC15" s="626"/>
      <c r="AD15" s="627">
        <v>79366</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797076</v>
      </c>
      <c r="BH15" s="624"/>
      <c r="BI15" s="624"/>
      <c r="BJ15" s="624"/>
      <c r="BK15" s="624"/>
      <c r="BL15" s="624"/>
      <c r="BM15" s="624"/>
      <c r="BN15" s="625"/>
      <c r="BO15" s="626">
        <v>4.7</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8876644</v>
      </c>
      <c r="CS15" s="624"/>
      <c r="CT15" s="624"/>
      <c r="CU15" s="624"/>
      <c r="CV15" s="624"/>
      <c r="CW15" s="624"/>
      <c r="CX15" s="624"/>
      <c r="CY15" s="625"/>
      <c r="CZ15" s="626">
        <v>14.2</v>
      </c>
      <c r="DA15" s="626"/>
      <c r="DB15" s="626"/>
      <c r="DC15" s="626"/>
      <c r="DD15" s="632">
        <v>2171746</v>
      </c>
      <c r="DE15" s="624"/>
      <c r="DF15" s="624"/>
      <c r="DG15" s="624"/>
      <c r="DH15" s="624"/>
      <c r="DI15" s="624"/>
      <c r="DJ15" s="624"/>
      <c r="DK15" s="624"/>
      <c r="DL15" s="624"/>
      <c r="DM15" s="624"/>
      <c r="DN15" s="624"/>
      <c r="DO15" s="624"/>
      <c r="DP15" s="625"/>
      <c r="DQ15" s="632">
        <v>6003842</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377007</v>
      </c>
      <c r="S16" s="624"/>
      <c r="T16" s="624"/>
      <c r="U16" s="624"/>
      <c r="V16" s="624"/>
      <c r="W16" s="624"/>
      <c r="X16" s="624"/>
      <c r="Y16" s="625"/>
      <c r="Z16" s="626">
        <v>0.6</v>
      </c>
      <c r="AA16" s="626"/>
      <c r="AB16" s="626"/>
      <c r="AC16" s="626"/>
      <c r="AD16" s="627">
        <v>377007</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3470</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3470</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658202</v>
      </c>
      <c r="S17" s="624"/>
      <c r="T17" s="624"/>
      <c r="U17" s="624"/>
      <c r="V17" s="624"/>
      <c r="W17" s="624"/>
      <c r="X17" s="624"/>
      <c r="Y17" s="625"/>
      <c r="Z17" s="626">
        <v>1</v>
      </c>
      <c r="AA17" s="626"/>
      <c r="AB17" s="626"/>
      <c r="AC17" s="626"/>
      <c r="AD17" s="627">
        <v>658202</v>
      </c>
      <c r="AE17" s="627"/>
      <c r="AF17" s="627"/>
      <c r="AG17" s="627"/>
      <c r="AH17" s="627"/>
      <c r="AI17" s="627"/>
      <c r="AJ17" s="627"/>
      <c r="AK17" s="627"/>
      <c r="AL17" s="628">
        <v>1.8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4419818</v>
      </c>
      <c r="CS17" s="624"/>
      <c r="CT17" s="624"/>
      <c r="CU17" s="624"/>
      <c r="CV17" s="624"/>
      <c r="CW17" s="624"/>
      <c r="CX17" s="624"/>
      <c r="CY17" s="625"/>
      <c r="CZ17" s="626">
        <v>7.1</v>
      </c>
      <c r="DA17" s="626"/>
      <c r="DB17" s="626"/>
      <c r="DC17" s="626"/>
      <c r="DD17" s="632" t="s">
        <v>122</v>
      </c>
      <c r="DE17" s="624"/>
      <c r="DF17" s="624"/>
      <c r="DG17" s="624"/>
      <c r="DH17" s="624"/>
      <c r="DI17" s="624"/>
      <c r="DJ17" s="624"/>
      <c r="DK17" s="624"/>
      <c r="DL17" s="624"/>
      <c r="DM17" s="624"/>
      <c r="DN17" s="624"/>
      <c r="DO17" s="624"/>
      <c r="DP17" s="625"/>
      <c r="DQ17" s="632">
        <v>4418368</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118019</v>
      </c>
      <c r="S18" s="624"/>
      <c r="T18" s="624"/>
      <c r="U18" s="624"/>
      <c r="V18" s="624"/>
      <c r="W18" s="624"/>
      <c r="X18" s="624"/>
      <c r="Y18" s="625"/>
      <c r="Z18" s="626">
        <v>0.2</v>
      </c>
      <c r="AA18" s="626"/>
      <c r="AB18" s="626"/>
      <c r="AC18" s="626"/>
      <c r="AD18" s="627">
        <v>118019</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515058</v>
      </c>
      <c r="S19" s="624"/>
      <c r="T19" s="624"/>
      <c r="U19" s="624"/>
      <c r="V19" s="624"/>
      <c r="W19" s="624"/>
      <c r="X19" s="624"/>
      <c r="Y19" s="625"/>
      <c r="Z19" s="626">
        <v>0.8</v>
      </c>
      <c r="AA19" s="626"/>
      <c r="AB19" s="626"/>
      <c r="AC19" s="626"/>
      <c r="AD19" s="627">
        <v>515058</v>
      </c>
      <c r="AE19" s="627"/>
      <c r="AF19" s="627"/>
      <c r="AG19" s="627"/>
      <c r="AH19" s="627"/>
      <c r="AI19" s="627"/>
      <c r="AJ19" s="627"/>
      <c r="AK19" s="627"/>
      <c r="AL19" s="628">
        <v>1.4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791179</v>
      </c>
      <c r="BH19" s="624"/>
      <c r="BI19" s="624"/>
      <c r="BJ19" s="624"/>
      <c r="BK19" s="624"/>
      <c r="BL19" s="624"/>
      <c r="BM19" s="624"/>
      <c r="BN19" s="625"/>
      <c r="BO19" s="626">
        <v>4.7</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25125</v>
      </c>
      <c r="S20" s="624"/>
      <c r="T20" s="624"/>
      <c r="U20" s="624"/>
      <c r="V20" s="624"/>
      <c r="W20" s="624"/>
      <c r="X20" s="624"/>
      <c r="Y20" s="625"/>
      <c r="Z20" s="626">
        <v>0</v>
      </c>
      <c r="AA20" s="626"/>
      <c r="AB20" s="626"/>
      <c r="AC20" s="626"/>
      <c r="AD20" s="627">
        <v>25125</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791179</v>
      </c>
      <c r="BH20" s="624"/>
      <c r="BI20" s="624"/>
      <c r="BJ20" s="624"/>
      <c r="BK20" s="624"/>
      <c r="BL20" s="624"/>
      <c r="BM20" s="624"/>
      <c r="BN20" s="625"/>
      <c r="BO20" s="626">
        <v>4.7</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62606324</v>
      </c>
      <c r="CS20" s="624"/>
      <c r="CT20" s="624"/>
      <c r="CU20" s="624"/>
      <c r="CV20" s="624"/>
      <c r="CW20" s="624"/>
      <c r="CX20" s="624"/>
      <c r="CY20" s="625"/>
      <c r="CZ20" s="626">
        <v>100</v>
      </c>
      <c r="DA20" s="626"/>
      <c r="DB20" s="626"/>
      <c r="DC20" s="626"/>
      <c r="DD20" s="632">
        <v>5624927</v>
      </c>
      <c r="DE20" s="624"/>
      <c r="DF20" s="624"/>
      <c r="DG20" s="624"/>
      <c r="DH20" s="624"/>
      <c r="DI20" s="624"/>
      <c r="DJ20" s="624"/>
      <c r="DK20" s="624"/>
      <c r="DL20" s="624"/>
      <c r="DM20" s="624"/>
      <c r="DN20" s="624"/>
      <c r="DO20" s="624"/>
      <c r="DP20" s="625"/>
      <c r="DQ20" s="632">
        <v>42771248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17724019</v>
      </c>
      <c r="S21" s="624"/>
      <c r="T21" s="624"/>
      <c r="U21" s="624"/>
      <c r="V21" s="624"/>
      <c r="W21" s="624"/>
      <c r="X21" s="624"/>
      <c r="Y21" s="625"/>
      <c r="Z21" s="626">
        <v>27.6</v>
      </c>
      <c r="AA21" s="626"/>
      <c r="AB21" s="626"/>
      <c r="AC21" s="626"/>
      <c r="AD21" s="627">
        <v>14908111</v>
      </c>
      <c r="AE21" s="627"/>
      <c r="AF21" s="627"/>
      <c r="AG21" s="627"/>
      <c r="AH21" s="627"/>
      <c r="AI21" s="627"/>
      <c r="AJ21" s="627"/>
      <c r="AK21" s="627"/>
      <c r="AL21" s="628">
        <v>41.4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44151</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14908111</v>
      </c>
      <c r="S22" s="624"/>
      <c r="T22" s="624"/>
      <c r="U22" s="624"/>
      <c r="V22" s="624"/>
      <c r="W22" s="624"/>
      <c r="X22" s="624"/>
      <c r="Y22" s="625"/>
      <c r="Z22" s="626">
        <v>23.2</v>
      </c>
      <c r="AA22" s="626"/>
      <c r="AB22" s="626"/>
      <c r="AC22" s="626"/>
      <c r="AD22" s="627">
        <v>14908111</v>
      </c>
      <c r="AE22" s="627"/>
      <c r="AF22" s="627"/>
      <c r="AG22" s="627"/>
      <c r="AH22" s="627"/>
      <c r="AI22" s="627"/>
      <c r="AJ22" s="627"/>
      <c r="AK22" s="627"/>
      <c r="AL22" s="628">
        <v>41.4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2815908</v>
      </c>
      <c r="S23" s="624"/>
      <c r="T23" s="624"/>
      <c r="U23" s="624"/>
      <c r="V23" s="624"/>
      <c r="W23" s="624"/>
      <c r="X23" s="624"/>
      <c r="Y23" s="625"/>
      <c r="Z23" s="626">
        <v>4.4000000000000004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747028</v>
      </c>
      <c r="BH23" s="624"/>
      <c r="BI23" s="624"/>
      <c r="BJ23" s="624"/>
      <c r="BK23" s="624"/>
      <c r="BL23" s="624"/>
      <c r="BM23" s="624"/>
      <c r="BN23" s="625"/>
      <c r="BO23" s="626">
        <v>4.4000000000000004</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28656892</v>
      </c>
      <c r="CS24" s="613"/>
      <c r="CT24" s="613"/>
      <c r="CU24" s="613"/>
      <c r="CV24" s="613"/>
      <c r="CW24" s="613"/>
      <c r="CX24" s="613"/>
      <c r="CY24" s="614"/>
      <c r="CZ24" s="617">
        <v>45.8</v>
      </c>
      <c r="DA24" s="618"/>
      <c r="DB24" s="618"/>
      <c r="DC24" s="634"/>
      <c r="DD24" s="655">
        <v>19625943</v>
      </c>
      <c r="DE24" s="613"/>
      <c r="DF24" s="613"/>
      <c r="DG24" s="613"/>
      <c r="DH24" s="613"/>
      <c r="DI24" s="613"/>
      <c r="DJ24" s="613"/>
      <c r="DK24" s="614"/>
      <c r="DL24" s="655">
        <v>16855934</v>
      </c>
      <c r="DM24" s="613"/>
      <c r="DN24" s="613"/>
      <c r="DO24" s="613"/>
      <c r="DP24" s="613"/>
      <c r="DQ24" s="613"/>
      <c r="DR24" s="613"/>
      <c r="DS24" s="613"/>
      <c r="DT24" s="613"/>
      <c r="DU24" s="613"/>
      <c r="DV24" s="614"/>
      <c r="DW24" s="617">
        <v>46.6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39468352</v>
      </c>
      <c r="S25" s="624"/>
      <c r="T25" s="624"/>
      <c r="U25" s="624"/>
      <c r="V25" s="624"/>
      <c r="W25" s="624"/>
      <c r="X25" s="624"/>
      <c r="Y25" s="625"/>
      <c r="Z25" s="626">
        <v>61.4</v>
      </c>
      <c r="AA25" s="626"/>
      <c r="AB25" s="626"/>
      <c r="AC25" s="626"/>
      <c r="AD25" s="627">
        <v>35905416</v>
      </c>
      <c r="AE25" s="627"/>
      <c r="AF25" s="627"/>
      <c r="AG25" s="627"/>
      <c r="AH25" s="627"/>
      <c r="AI25" s="627"/>
      <c r="AJ25" s="627"/>
      <c r="AK25" s="627"/>
      <c r="AL25" s="628">
        <v>99.7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11155175</v>
      </c>
      <c r="CS25" s="644"/>
      <c r="CT25" s="644"/>
      <c r="CU25" s="644"/>
      <c r="CV25" s="644"/>
      <c r="CW25" s="644"/>
      <c r="CX25" s="644"/>
      <c r="CY25" s="645"/>
      <c r="CZ25" s="628">
        <v>17.8</v>
      </c>
      <c r="DA25" s="656"/>
      <c r="DB25" s="656"/>
      <c r="DC25" s="658"/>
      <c r="DD25" s="632">
        <v>10162849</v>
      </c>
      <c r="DE25" s="644"/>
      <c r="DF25" s="644"/>
      <c r="DG25" s="644"/>
      <c r="DH25" s="644"/>
      <c r="DI25" s="644"/>
      <c r="DJ25" s="644"/>
      <c r="DK25" s="645"/>
      <c r="DL25" s="632">
        <v>9922361</v>
      </c>
      <c r="DM25" s="644"/>
      <c r="DN25" s="644"/>
      <c r="DO25" s="644"/>
      <c r="DP25" s="644"/>
      <c r="DQ25" s="644"/>
      <c r="DR25" s="644"/>
      <c r="DS25" s="644"/>
      <c r="DT25" s="644"/>
      <c r="DU25" s="644"/>
      <c r="DV25" s="645"/>
      <c r="DW25" s="628">
        <v>27.5</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10120</v>
      </c>
      <c r="S26" s="624"/>
      <c r="T26" s="624"/>
      <c r="U26" s="624"/>
      <c r="V26" s="624"/>
      <c r="W26" s="624"/>
      <c r="X26" s="624"/>
      <c r="Y26" s="625"/>
      <c r="Z26" s="626">
        <v>0</v>
      </c>
      <c r="AA26" s="626"/>
      <c r="AB26" s="626"/>
      <c r="AC26" s="626"/>
      <c r="AD26" s="627">
        <v>10120</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6784416</v>
      </c>
      <c r="CS26" s="624"/>
      <c r="CT26" s="624"/>
      <c r="CU26" s="624"/>
      <c r="CV26" s="624"/>
      <c r="CW26" s="624"/>
      <c r="CX26" s="624"/>
      <c r="CY26" s="625"/>
      <c r="CZ26" s="628">
        <v>10.8</v>
      </c>
      <c r="DA26" s="656"/>
      <c r="DB26" s="656"/>
      <c r="DC26" s="658"/>
      <c r="DD26" s="632">
        <v>6195849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238716</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16934302</v>
      </c>
      <c r="BH27" s="624"/>
      <c r="BI27" s="624"/>
      <c r="BJ27" s="624"/>
      <c r="BK27" s="624"/>
      <c r="BL27" s="624"/>
      <c r="BM27" s="624"/>
      <c r="BN27" s="625"/>
      <c r="BO27" s="626">
        <v>100</v>
      </c>
      <c r="BP27" s="626"/>
      <c r="BQ27" s="626"/>
      <c r="BR27" s="626"/>
      <c r="BS27" s="627">
        <v>231105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13081899</v>
      </c>
      <c r="CS27" s="644"/>
      <c r="CT27" s="644"/>
      <c r="CU27" s="644"/>
      <c r="CV27" s="644"/>
      <c r="CW27" s="644"/>
      <c r="CX27" s="644"/>
      <c r="CY27" s="645"/>
      <c r="CZ27" s="628">
        <v>20.9</v>
      </c>
      <c r="DA27" s="656"/>
      <c r="DB27" s="656"/>
      <c r="DC27" s="658"/>
      <c r="DD27" s="632">
        <v>5044726</v>
      </c>
      <c r="DE27" s="644"/>
      <c r="DF27" s="644"/>
      <c r="DG27" s="644"/>
      <c r="DH27" s="644"/>
      <c r="DI27" s="644"/>
      <c r="DJ27" s="644"/>
      <c r="DK27" s="645"/>
      <c r="DL27" s="632">
        <v>3563758</v>
      </c>
      <c r="DM27" s="644"/>
      <c r="DN27" s="644"/>
      <c r="DO27" s="644"/>
      <c r="DP27" s="644"/>
      <c r="DQ27" s="644"/>
      <c r="DR27" s="644"/>
      <c r="DS27" s="644"/>
      <c r="DT27" s="644"/>
      <c r="DU27" s="644"/>
      <c r="DV27" s="645"/>
      <c r="DW27" s="628">
        <v>9.9</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297052</v>
      </c>
      <c r="S28" s="624"/>
      <c r="T28" s="624"/>
      <c r="U28" s="624"/>
      <c r="V28" s="624"/>
      <c r="W28" s="624"/>
      <c r="X28" s="624"/>
      <c r="Y28" s="625"/>
      <c r="Z28" s="626">
        <v>0.5</v>
      </c>
      <c r="AA28" s="626"/>
      <c r="AB28" s="626"/>
      <c r="AC28" s="626"/>
      <c r="AD28" s="627">
        <v>38202</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4419818</v>
      </c>
      <c r="CS28" s="624"/>
      <c r="CT28" s="624"/>
      <c r="CU28" s="624"/>
      <c r="CV28" s="624"/>
      <c r="CW28" s="624"/>
      <c r="CX28" s="624"/>
      <c r="CY28" s="625"/>
      <c r="CZ28" s="628">
        <v>7.1</v>
      </c>
      <c r="DA28" s="656"/>
      <c r="DB28" s="656"/>
      <c r="DC28" s="658"/>
      <c r="DD28" s="632">
        <v>4418368</v>
      </c>
      <c r="DE28" s="624"/>
      <c r="DF28" s="624"/>
      <c r="DG28" s="624"/>
      <c r="DH28" s="624"/>
      <c r="DI28" s="624"/>
      <c r="DJ28" s="624"/>
      <c r="DK28" s="625"/>
      <c r="DL28" s="632">
        <v>3369815</v>
      </c>
      <c r="DM28" s="624"/>
      <c r="DN28" s="624"/>
      <c r="DO28" s="624"/>
      <c r="DP28" s="624"/>
      <c r="DQ28" s="624"/>
      <c r="DR28" s="624"/>
      <c r="DS28" s="624"/>
      <c r="DT28" s="624"/>
      <c r="DU28" s="624"/>
      <c r="DV28" s="625"/>
      <c r="DW28" s="628">
        <v>9.3000000000000007</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63068</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4419729</v>
      </c>
      <c r="CS29" s="644"/>
      <c r="CT29" s="644"/>
      <c r="CU29" s="644"/>
      <c r="CV29" s="644"/>
      <c r="CW29" s="644"/>
      <c r="CX29" s="644"/>
      <c r="CY29" s="645"/>
      <c r="CZ29" s="628">
        <v>7.1</v>
      </c>
      <c r="DA29" s="656"/>
      <c r="DB29" s="656"/>
      <c r="DC29" s="658"/>
      <c r="DD29" s="632">
        <v>4418279</v>
      </c>
      <c r="DE29" s="644"/>
      <c r="DF29" s="644"/>
      <c r="DG29" s="644"/>
      <c r="DH29" s="644"/>
      <c r="DI29" s="644"/>
      <c r="DJ29" s="644"/>
      <c r="DK29" s="645"/>
      <c r="DL29" s="632">
        <v>3369726</v>
      </c>
      <c r="DM29" s="644"/>
      <c r="DN29" s="644"/>
      <c r="DO29" s="644"/>
      <c r="DP29" s="644"/>
      <c r="DQ29" s="644"/>
      <c r="DR29" s="644"/>
      <c r="DS29" s="644"/>
      <c r="DT29" s="644"/>
      <c r="DU29" s="644"/>
      <c r="DV29" s="645"/>
      <c r="DW29" s="628">
        <v>9.3000000000000007</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9381149</v>
      </c>
      <c r="S30" s="624"/>
      <c r="T30" s="624"/>
      <c r="U30" s="624"/>
      <c r="V30" s="624"/>
      <c r="W30" s="624"/>
      <c r="X30" s="624"/>
      <c r="Y30" s="625"/>
      <c r="Z30" s="626">
        <v>14.6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4205420</v>
      </c>
      <c r="CS30" s="624"/>
      <c r="CT30" s="624"/>
      <c r="CU30" s="624"/>
      <c r="CV30" s="624"/>
      <c r="CW30" s="624"/>
      <c r="CX30" s="624"/>
      <c r="CY30" s="625"/>
      <c r="CZ30" s="628">
        <v>6.7</v>
      </c>
      <c r="DA30" s="656"/>
      <c r="DB30" s="656"/>
      <c r="DC30" s="658"/>
      <c r="DD30" s="632">
        <v>4204010</v>
      </c>
      <c r="DE30" s="624"/>
      <c r="DF30" s="624"/>
      <c r="DG30" s="624"/>
      <c r="DH30" s="624"/>
      <c r="DI30" s="624"/>
      <c r="DJ30" s="624"/>
      <c r="DK30" s="625"/>
      <c r="DL30" s="632">
        <v>3155457</v>
      </c>
      <c r="DM30" s="624"/>
      <c r="DN30" s="624"/>
      <c r="DO30" s="624"/>
      <c r="DP30" s="624"/>
      <c r="DQ30" s="624"/>
      <c r="DR30" s="624"/>
      <c r="DS30" s="624"/>
      <c r="DT30" s="624"/>
      <c r="DU30" s="624"/>
      <c r="DV30" s="625"/>
      <c r="DW30" s="628">
        <v>8.6999999999999993</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99.3</v>
      </c>
      <c r="BH31" s="667"/>
      <c r="BI31" s="667"/>
      <c r="BJ31" s="667"/>
      <c r="BK31" s="667"/>
      <c r="BL31" s="667"/>
      <c r="BM31" s="618">
        <v>98</v>
      </c>
      <c r="BN31" s="667"/>
      <c r="BO31" s="667"/>
      <c r="BP31" s="667"/>
      <c r="BQ31" s="668"/>
      <c r="BR31" s="670">
        <v>99.4</v>
      </c>
      <c r="BS31" s="667"/>
      <c r="BT31" s="667"/>
      <c r="BU31" s="667"/>
      <c r="BV31" s="667"/>
      <c r="BW31" s="667"/>
      <c r="BX31" s="618">
        <v>98.1</v>
      </c>
      <c r="BY31" s="667"/>
      <c r="BZ31" s="667"/>
      <c r="CA31" s="667"/>
      <c r="CB31" s="668"/>
      <c r="CD31" s="663"/>
      <c r="CE31" s="664"/>
      <c r="CF31" s="620" t="s">
        <v>300</v>
      </c>
      <c r="CG31" s="621"/>
      <c r="CH31" s="621"/>
      <c r="CI31" s="621"/>
      <c r="CJ31" s="621"/>
      <c r="CK31" s="621"/>
      <c r="CL31" s="621"/>
      <c r="CM31" s="621"/>
      <c r="CN31" s="621"/>
      <c r="CO31" s="621"/>
      <c r="CP31" s="621"/>
      <c r="CQ31" s="622"/>
      <c r="CR31" s="623">
        <v>214309</v>
      </c>
      <c r="CS31" s="644"/>
      <c r="CT31" s="644"/>
      <c r="CU31" s="644"/>
      <c r="CV31" s="644"/>
      <c r="CW31" s="644"/>
      <c r="CX31" s="644"/>
      <c r="CY31" s="645"/>
      <c r="CZ31" s="628">
        <v>0.3</v>
      </c>
      <c r="DA31" s="656"/>
      <c r="DB31" s="656"/>
      <c r="DC31" s="658"/>
      <c r="DD31" s="632">
        <v>214269</v>
      </c>
      <c r="DE31" s="644"/>
      <c r="DF31" s="644"/>
      <c r="DG31" s="644"/>
      <c r="DH31" s="644"/>
      <c r="DI31" s="644"/>
      <c r="DJ31" s="644"/>
      <c r="DK31" s="645"/>
      <c r="DL31" s="632">
        <v>214269</v>
      </c>
      <c r="DM31" s="644"/>
      <c r="DN31" s="644"/>
      <c r="DO31" s="644"/>
      <c r="DP31" s="644"/>
      <c r="DQ31" s="644"/>
      <c r="DR31" s="644"/>
      <c r="DS31" s="644"/>
      <c r="DT31" s="644"/>
      <c r="DU31" s="644"/>
      <c r="DV31" s="645"/>
      <c r="DW31" s="628">
        <v>0.6</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4586519</v>
      </c>
      <c r="S32" s="624"/>
      <c r="T32" s="624"/>
      <c r="U32" s="624"/>
      <c r="V32" s="624"/>
      <c r="W32" s="624"/>
      <c r="X32" s="624"/>
      <c r="Y32" s="625"/>
      <c r="Z32" s="626">
        <v>7.1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44"/>
      <c r="BI32" s="644"/>
      <c r="BJ32" s="644"/>
      <c r="BK32" s="644"/>
      <c r="BL32" s="644"/>
      <c r="BM32" s="629">
        <v>97.6</v>
      </c>
      <c r="BN32" s="644"/>
      <c r="BO32" s="644"/>
      <c r="BP32" s="644"/>
      <c r="BQ32" s="669"/>
      <c r="BR32" s="680">
        <v>99.3</v>
      </c>
      <c r="BS32" s="644"/>
      <c r="BT32" s="644"/>
      <c r="BU32" s="644"/>
      <c r="BV32" s="644"/>
      <c r="BW32" s="644"/>
      <c r="BX32" s="629">
        <v>97.8</v>
      </c>
      <c r="BY32" s="644"/>
      <c r="BZ32" s="644"/>
      <c r="CA32" s="644"/>
      <c r="CB32" s="669"/>
      <c r="CD32" s="665"/>
      <c r="CE32" s="666"/>
      <c r="CF32" s="620" t="s">
        <v>304</v>
      </c>
      <c r="CG32" s="621"/>
      <c r="CH32" s="621"/>
      <c r="CI32" s="621"/>
      <c r="CJ32" s="621"/>
      <c r="CK32" s="621"/>
      <c r="CL32" s="621"/>
      <c r="CM32" s="621"/>
      <c r="CN32" s="621"/>
      <c r="CO32" s="621"/>
      <c r="CP32" s="621"/>
      <c r="CQ32" s="622"/>
      <c r="CR32" s="623">
        <v>89</v>
      </c>
      <c r="CS32" s="624"/>
      <c r="CT32" s="624"/>
      <c r="CU32" s="624"/>
      <c r="CV32" s="624"/>
      <c r="CW32" s="624"/>
      <c r="CX32" s="624"/>
      <c r="CY32" s="625"/>
      <c r="CZ32" s="628">
        <v>0</v>
      </c>
      <c r="DA32" s="656"/>
      <c r="DB32" s="656"/>
      <c r="DC32" s="658"/>
      <c r="DD32" s="632">
        <v>89</v>
      </c>
      <c r="DE32" s="624"/>
      <c r="DF32" s="624"/>
      <c r="DG32" s="624"/>
      <c r="DH32" s="624"/>
      <c r="DI32" s="624"/>
      <c r="DJ32" s="624"/>
      <c r="DK32" s="625"/>
      <c r="DL32" s="632">
        <v>89</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317407</v>
      </c>
      <c r="S33" s="624"/>
      <c r="T33" s="624"/>
      <c r="U33" s="624"/>
      <c r="V33" s="624"/>
      <c r="W33" s="624"/>
      <c r="X33" s="624"/>
      <c r="Y33" s="625"/>
      <c r="Z33" s="626">
        <v>0.5</v>
      </c>
      <c r="AA33" s="626"/>
      <c r="AB33" s="626"/>
      <c r="AC33" s="626"/>
      <c r="AD33" s="627">
        <v>46495</v>
      </c>
      <c r="AE33" s="627"/>
      <c r="AF33" s="627"/>
      <c r="AG33" s="627"/>
      <c r="AH33" s="627"/>
      <c r="AI33" s="627"/>
      <c r="AJ33" s="627"/>
      <c r="AK33" s="627"/>
      <c r="AL33" s="628">
        <v>0.1</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99.3</v>
      </c>
      <c r="BH33" s="682"/>
      <c r="BI33" s="682"/>
      <c r="BJ33" s="682"/>
      <c r="BK33" s="682"/>
      <c r="BL33" s="682"/>
      <c r="BM33" s="683">
        <v>98.1</v>
      </c>
      <c r="BN33" s="682"/>
      <c r="BO33" s="682"/>
      <c r="BP33" s="682"/>
      <c r="BQ33" s="684"/>
      <c r="BR33" s="681">
        <v>99.5</v>
      </c>
      <c r="BS33" s="682"/>
      <c r="BT33" s="682"/>
      <c r="BU33" s="682"/>
      <c r="BV33" s="682"/>
      <c r="BW33" s="682"/>
      <c r="BX33" s="683">
        <v>98.2</v>
      </c>
      <c r="BY33" s="682"/>
      <c r="BZ33" s="682"/>
      <c r="CA33" s="682"/>
      <c r="CB33" s="684"/>
      <c r="CD33" s="620" t="s">
        <v>307</v>
      </c>
      <c r="CE33" s="621"/>
      <c r="CF33" s="621"/>
      <c r="CG33" s="621"/>
      <c r="CH33" s="621"/>
      <c r="CI33" s="621"/>
      <c r="CJ33" s="621"/>
      <c r="CK33" s="621"/>
      <c r="CL33" s="621"/>
      <c r="CM33" s="621"/>
      <c r="CN33" s="621"/>
      <c r="CO33" s="621"/>
      <c r="CP33" s="621"/>
      <c r="CQ33" s="622"/>
      <c r="CR33" s="623">
        <v>28321035</v>
      </c>
      <c r="CS33" s="644"/>
      <c r="CT33" s="644"/>
      <c r="CU33" s="644"/>
      <c r="CV33" s="644"/>
      <c r="CW33" s="644"/>
      <c r="CX33" s="644"/>
      <c r="CY33" s="645"/>
      <c r="CZ33" s="628">
        <v>45.2</v>
      </c>
      <c r="DA33" s="656"/>
      <c r="DB33" s="656"/>
      <c r="DC33" s="658"/>
      <c r="DD33" s="632">
        <v>21820931</v>
      </c>
      <c r="DE33" s="644"/>
      <c r="DF33" s="644"/>
      <c r="DG33" s="644"/>
      <c r="DH33" s="644"/>
      <c r="DI33" s="644"/>
      <c r="DJ33" s="644"/>
      <c r="DK33" s="645"/>
      <c r="DL33" s="632">
        <v>16717695</v>
      </c>
      <c r="DM33" s="644"/>
      <c r="DN33" s="644"/>
      <c r="DO33" s="644"/>
      <c r="DP33" s="644"/>
      <c r="DQ33" s="644"/>
      <c r="DR33" s="644"/>
      <c r="DS33" s="644"/>
      <c r="DT33" s="644"/>
      <c r="DU33" s="644"/>
      <c r="DV33" s="645"/>
      <c r="DW33" s="628">
        <v>46.3</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616617</v>
      </c>
      <c r="S34" s="624"/>
      <c r="T34" s="624"/>
      <c r="U34" s="624"/>
      <c r="V34" s="624"/>
      <c r="W34" s="624"/>
      <c r="X34" s="624"/>
      <c r="Y34" s="625"/>
      <c r="Z34" s="626">
        <v>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8471757</v>
      </c>
      <c r="CS34" s="624"/>
      <c r="CT34" s="624"/>
      <c r="CU34" s="624"/>
      <c r="CV34" s="624"/>
      <c r="CW34" s="624"/>
      <c r="CX34" s="624"/>
      <c r="CY34" s="625"/>
      <c r="CZ34" s="628">
        <v>13.5</v>
      </c>
      <c r="DA34" s="656"/>
      <c r="DB34" s="656"/>
      <c r="DC34" s="658"/>
      <c r="DD34" s="632">
        <v>6112120</v>
      </c>
      <c r="DE34" s="624"/>
      <c r="DF34" s="624"/>
      <c r="DG34" s="624"/>
      <c r="DH34" s="624"/>
      <c r="DI34" s="624"/>
      <c r="DJ34" s="624"/>
      <c r="DK34" s="625"/>
      <c r="DL34" s="632">
        <v>5299637</v>
      </c>
      <c r="DM34" s="624"/>
      <c r="DN34" s="624"/>
      <c r="DO34" s="624"/>
      <c r="DP34" s="624"/>
      <c r="DQ34" s="624"/>
      <c r="DR34" s="624"/>
      <c r="DS34" s="624"/>
      <c r="DT34" s="624"/>
      <c r="DU34" s="624"/>
      <c r="DV34" s="625"/>
      <c r="DW34" s="628">
        <v>14.7</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2962080</v>
      </c>
      <c r="S35" s="624"/>
      <c r="T35" s="624"/>
      <c r="U35" s="624"/>
      <c r="V35" s="624"/>
      <c r="W35" s="624"/>
      <c r="X35" s="624"/>
      <c r="Y35" s="625"/>
      <c r="Z35" s="626">
        <v>4.5999999999999996</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552584</v>
      </c>
      <c r="CS35" s="644"/>
      <c r="CT35" s="644"/>
      <c r="CU35" s="644"/>
      <c r="CV35" s="644"/>
      <c r="CW35" s="644"/>
      <c r="CX35" s="644"/>
      <c r="CY35" s="645"/>
      <c r="CZ35" s="628">
        <v>0.9</v>
      </c>
      <c r="DA35" s="656"/>
      <c r="DB35" s="656"/>
      <c r="DC35" s="658"/>
      <c r="DD35" s="632">
        <v>456615</v>
      </c>
      <c r="DE35" s="644"/>
      <c r="DF35" s="644"/>
      <c r="DG35" s="644"/>
      <c r="DH35" s="644"/>
      <c r="DI35" s="644"/>
      <c r="DJ35" s="644"/>
      <c r="DK35" s="645"/>
      <c r="DL35" s="632">
        <v>456615</v>
      </c>
      <c r="DM35" s="644"/>
      <c r="DN35" s="644"/>
      <c r="DO35" s="644"/>
      <c r="DP35" s="644"/>
      <c r="DQ35" s="644"/>
      <c r="DR35" s="644"/>
      <c r="DS35" s="644"/>
      <c r="DT35" s="644"/>
      <c r="DU35" s="644"/>
      <c r="DV35" s="645"/>
      <c r="DW35" s="628">
        <v>1.3</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1578891</v>
      </c>
      <c r="S36" s="624"/>
      <c r="T36" s="624"/>
      <c r="U36" s="624"/>
      <c r="V36" s="624"/>
      <c r="W36" s="624"/>
      <c r="X36" s="624"/>
      <c r="Y36" s="625"/>
      <c r="Z36" s="626">
        <v>2.5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9441875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56491</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11637551</v>
      </c>
      <c r="CS36" s="624"/>
      <c r="CT36" s="624"/>
      <c r="CU36" s="624"/>
      <c r="CV36" s="624"/>
      <c r="CW36" s="624"/>
      <c r="CX36" s="624"/>
      <c r="CY36" s="625"/>
      <c r="CZ36" s="628">
        <v>18.600000000000001</v>
      </c>
      <c r="DA36" s="656"/>
      <c r="DB36" s="656"/>
      <c r="DC36" s="658"/>
      <c r="DD36" s="632">
        <v>8643406</v>
      </c>
      <c r="DE36" s="624"/>
      <c r="DF36" s="624"/>
      <c r="DG36" s="624"/>
      <c r="DH36" s="624"/>
      <c r="DI36" s="624"/>
      <c r="DJ36" s="624"/>
      <c r="DK36" s="625"/>
      <c r="DL36" s="632">
        <v>6356751</v>
      </c>
      <c r="DM36" s="624"/>
      <c r="DN36" s="624"/>
      <c r="DO36" s="624"/>
      <c r="DP36" s="624"/>
      <c r="DQ36" s="624"/>
      <c r="DR36" s="624"/>
      <c r="DS36" s="624"/>
      <c r="DT36" s="624"/>
      <c r="DU36" s="624"/>
      <c r="DV36" s="625"/>
      <c r="DW36" s="628">
        <v>17.600000000000001</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1571756</v>
      </c>
      <c r="S37" s="624"/>
      <c r="T37" s="624"/>
      <c r="U37" s="624"/>
      <c r="V37" s="624"/>
      <c r="W37" s="624"/>
      <c r="X37" s="624"/>
      <c r="Y37" s="625"/>
      <c r="Z37" s="626">
        <v>2.4</v>
      </c>
      <c r="AA37" s="626"/>
      <c r="AB37" s="626"/>
      <c r="AC37" s="626"/>
      <c r="AD37" s="627">
        <v>9437</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3077113</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-56388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5305760</v>
      </c>
      <c r="CS37" s="644"/>
      <c r="CT37" s="644"/>
      <c r="CU37" s="644"/>
      <c r="CV37" s="644"/>
      <c r="CW37" s="644"/>
      <c r="CX37" s="644"/>
      <c r="CY37" s="645"/>
      <c r="CZ37" s="628">
        <v>8.5</v>
      </c>
      <c r="DA37" s="656"/>
      <c r="DB37" s="656"/>
      <c r="DC37" s="658"/>
      <c r="DD37" s="632">
        <v>3425798</v>
      </c>
      <c r="DE37" s="644"/>
      <c r="DF37" s="644"/>
      <c r="DG37" s="644"/>
      <c r="DH37" s="644"/>
      <c r="DI37" s="644"/>
      <c r="DJ37" s="644"/>
      <c r="DK37" s="645"/>
      <c r="DL37" s="632">
        <v>3332703</v>
      </c>
      <c r="DM37" s="644"/>
      <c r="DN37" s="644"/>
      <c r="DO37" s="644"/>
      <c r="DP37" s="644"/>
      <c r="DQ37" s="644"/>
      <c r="DR37" s="644"/>
      <c r="DS37" s="644"/>
      <c r="DT37" s="644"/>
      <c r="DU37" s="644"/>
      <c r="DV37" s="645"/>
      <c r="DW37" s="628">
        <v>9.1999999999999993</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3241174</v>
      </c>
      <c r="S38" s="624"/>
      <c r="T38" s="624"/>
      <c r="U38" s="624"/>
      <c r="V38" s="624"/>
      <c r="W38" s="624"/>
      <c r="X38" s="624"/>
      <c r="Y38" s="625"/>
      <c r="Z38" s="626">
        <v>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1737250</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13105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5349157</v>
      </c>
      <c r="CS38" s="624"/>
      <c r="CT38" s="624"/>
      <c r="CU38" s="624"/>
      <c r="CV38" s="624"/>
      <c r="CW38" s="624"/>
      <c r="CX38" s="624"/>
      <c r="CY38" s="625"/>
      <c r="CZ38" s="628">
        <v>8.5</v>
      </c>
      <c r="DA38" s="656"/>
      <c r="DB38" s="656"/>
      <c r="DC38" s="658"/>
      <c r="DD38" s="632">
        <v>4605097</v>
      </c>
      <c r="DE38" s="624"/>
      <c r="DF38" s="624"/>
      <c r="DG38" s="624"/>
      <c r="DH38" s="624"/>
      <c r="DI38" s="624"/>
      <c r="DJ38" s="624"/>
      <c r="DK38" s="625"/>
      <c r="DL38" s="632">
        <v>3870530</v>
      </c>
      <c r="DM38" s="624"/>
      <c r="DN38" s="624"/>
      <c r="DO38" s="624"/>
      <c r="DP38" s="624"/>
      <c r="DQ38" s="624"/>
      <c r="DR38" s="624"/>
      <c r="DS38" s="624"/>
      <c r="DT38" s="624"/>
      <c r="DU38" s="624"/>
      <c r="DV38" s="625"/>
      <c r="DW38" s="628">
        <v>10.7</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188655</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19805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1440480</v>
      </c>
      <c r="CS39" s="644"/>
      <c r="CT39" s="644"/>
      <c r="CU39" s="644"/>
      <c r="CV39" s="644"/>
      <c r="CW39" s="644"/>
      <c r="CX39" s="644"/>
      <c r="CY39" s="645"/>
      <c r="CZ39" s="628">
        <v>2.2999999999999998</v>
      </c>
      <c r="DA39" s="656"/>
      <c r="DB39" s="656"/>
      <c r="DC39" s="658"/>
      <c r="DD39" s="632">
        <v>1265515</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125074</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103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869506</v>
      </c>
      <c r="CS40" s="624"/>
      <c r="CT40" s="624"/>
      <c r="CU40" s="624"/>
      <c r="CV40" s="624"/>
      <c r="CW40" s="624"/>
      <c r="CX40" s="624"/>
      <c r="CY40" s="625"/>
      <c r="CZ40" s="628">
        <v>1.4</v>
      </c>
      <c r="DA40" s="656"/>
      <c r="DB40" s="656"/>
      <c r="DC40" s="658"/>
      <c r="DD40" s="632">
        <v>738178</v>
      </c>
      <c r="DE40" s="624"/>
      <c r="DF40" s="624"/>
      <c r="DG40" s="624"/>
      <c r="DH40" s="624"/>
      <c r="DI40" s="624"/>
      <c r="DJ40" s="624"/>
      <c r="DK40" s="625"/>
      <c r="DL40" s="632">
        <v>734162</v>
      </c>
      <c r="DM40" s="624"/>
      <c r="DN40" s="624"/>
      <c r="DO40" s="624"/>
      <c r="DP40" s="624"/>
      <c r="DQ40" s="624"/>
      <c r="DR40" s="624"/>
      <c r="DS40" s="624"/>
      <c r="DT40" s="624"/>
      <c r="DU40" s="624"/>
      <c r="DV40" s="625"/>
      <c r="DW40" s="628">
        <v>2</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64332901</v>
      </c>
      <c r="S41" s="696"/>
      <c r="T41" s="696"/>
      <c r="U41" s="696"/>
      <c r="V41" s="696"/>
      <c r="W41" s="696"/>
      <c r="X41" s="696"/>
      <c r="Y41" s="700"/>
      <c r="Z41" s="701">
        <v>100</v>
      </c>
      <c r="AA41" s="701"/>
      <c r="AB41" s="701"/>
      <c r="AC41" s="701"/>
      <c r="AD41" s="702">
        <v>36009670</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917963</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3520894</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387</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5628397</v>
      </c>
      <c r="CS42" s="644"/>
      <c r="CT42" s="644"/>
      <c r="CU42" s="644"/>
      <c r="CV42" s="644"/>
      <c r="CW42" s="644"/>
      <c r="CX42" s="644"/>
      <c r="CY42" s="645"/>
      <c r="CZ42" s="628">
        <v>9</v>
      </c>
      <c r="DA42" s="656"/>
      <c r="DB42" s="656"/>
      <c r="DC42" s="658"/>
      <c r="DD42" s="632">
        <v>1324374</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65358</v>
      </c>
      <c r="CS43" s="644"/>
      <c r="CT43" s="644"/>
      <c r="CU43" s="644"/>
      <c r="CV43" s="644"/>
      <c r="CW43" s="644"/>
      <c r="CX43" s="644"/>
      <c r="CY43" s="645"/>
      <c r="CZ43" s="628">
        <v>0.1</v>
      </c>
      <c r="DA43" s="656"/>
      <c r="DB43" s="656"/>
      <c r="DC43" s="658"/>
      <c r="DD43" s="632">
        <v>65358</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5624927</v>
      </c>
      <c r="CS44" s="624"/>
      <c r="CT44" s="624"/>
      <c r="CU44" s="624"/>
      <c r="CV44" s="624"/>
      <c r="CW44" s="624"/>
      <c r="CX44" s="624"/>
      <c r="CY44" s="625"/>
      <c r="CZ44" s="628">
        <v>9</v>
      </c>
      <c r="DA44" s="629"/>
      <c r="DB44" s="629"/>
      <c r="DC44" s="635"/>
      <c r="DD44" s="632">
        <v>1320904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2469556</v>
      </c>
      <c r="CS45" s="644"/>
      <c r="CT45" s="644"/>
      <c r="CU45" s="644"/>
      <c r="CV45" s="644"/>
      <c r="CW45" s="644"/>
      <c r="CX45" s="644"/>
      <c r="CY45" s="645"/>
      <c r="CZ45" s="628">
        <v>3.9</v>
      </c>
      <c r="DA45" s="656"/>
      <c r="DB45" s="656"/>
      <c r="DC45" s="658"/>
      <c r="DD45" s="632">
        <v>253584</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3002794</v>
      </c>
      <c r="CS46" s="624"/>
      <c r="CT46" s="624"/>
      <c r="CU46" s="624"/>
      <c r="CV46" s="624"/>
      <c r="CW46" s="624"/>
      <c r="CX46" s="624"/>
      <c r="CY46" s="625"/>
      <c r="CZ46" s="628">
        <v>4.8</v>
      </c>
      <c r="DA46" s="629"/>
      <c r="DB46" s="629"/>
      <c r="DC46" s="635"/>
      <c r="DD46" s="632">
        <v>985143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3470</v>
      </c>
      <c r="CS47" s="644"/>
      <c r="CT47" s="644"/>
      <c r="CU47" s="644"/>
      <c r="CV47" s="644"/>
      <c r="CW47" s="644"/>
      <c r="CX47" s="644"/>
      <c r="CY47" s="645"/>
      <c r="CZ47" s="628">
        <v>0</v>
      </c>
      <c r="DA47" s="656"/>
      <c r="DB47" s="656"/>
      <c r="DC47" s="658"/>
      <c r="DD47" s="632">
        <v>3470</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6" t="s">
        <v>351</v>
      </c>
      <c r="CE49" s="647"/>
      <c r="CF49" s="647"/>
      <c r="CG49" s="647"/>
      <c r="CH49" s="647"/>
      <c r="CI49" s="647"/>
      <c r="CJ49" s="647"/>
      <c r="CK49" s="647"/>
      <c r="CL49" s="647"/>
      <c r="CM49" s="647"/>
      <c r="CN49" s="647"/>
      <c r="CO49" s="647"/>
      <c r="CP49" s="647"/>
      <c r="CQ49" s="648"/>
      <c r="CR49" s="695">
        <v>62606324</v>
      </c>
      <c r="CS49" s="682"/>
      <c r="CT49" s="682"/>
      <c r="CU49" s="682"/>
      <c r="CV49" s="682"/>
      <c r="CW49" s="682"/>
      <c r="CX49" s="682"/>
      <c r="CY49" s="711"/>
      <c r="CZ49" s="703">
        <v>100</v>
      </c>
      <c r="DA49" s="712"/>
      <c r="DB49" s="712"/>
      <c r="DC49" s="713"/>
      <c r="DD49" s="714">
        <v>42771248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EKgQSJz4l8zTpPtjfSXZdMpu/BdKPkUcR1jTbqYsim848f1NWjHwTvizmPOesZJKyHSYAAGamJfe0/iV1YH5cA==" saltValue="RfeCA+04TkC780ZnaOoEx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topLeftCell="A10" zoomScale="70" zoomScaleNormal="25" zoomScaleSheetLayoutView="70" workbookViewId="0">
      <selection activeCell="AA32" sqref="AA32:AE32"/>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64346</v>
      </c>
      <c r="R7" s="753"/>
      <c r="S7" s="753"/>
      <c r="T7" s="753"/>
      <c r="U7" s="753"/>
      <c r="V7" s="753">
        <v>62623</v>
      </c>
      <c r="W7" s="753"/>
      <c r="X7" s="753"/>
      <c r="Y7" s="753"/>
      <c r="Z7" s="753"/>
      <c r="AA7" s="753">
        <v>1723</v>
      </c>
      <c r="AB7" s="753"/>
      <c r="AC7" s="753"/>
      <c r="AD7" s="753"/>
      <c r="AE7" s="754"/>
      <c r="AF7" s="755">
        <v>1037</v>
      </c>
      <c r="AG7" s="756"/>
      <c r="AH7" s="756"/>
      <c r="AI7" s="756"/>
      <c r="AJ7" s="757"/>
      <c r="AK7" s="758">
        <v>2962</v>
      </c>
      <c r="AL7" s="759"/>
      <c r="AM7" s="759"/>
      <c r="AN7" s="759"/>
      <c r="AO7" s="759"/>
      <c r="AP7" s="759">
        <v>39233</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564</v>
      </c>
      <c r="BT7" s="747"/>
      <c r="BU7" s="747"/>
      <c r="BV7" s="747"/>
      <c r="BW7" s="747"/>
      <c r="BX7" s="747"/>
      <c r="BY7" s="747"/>
      <c r="BZ7" s="747"/>
      <c r="CA7" s="747"/>
      <c r="CB7" s="747"/>
      <c r="CC7" s="747"/>
      <c r="CD7" s="747"/>
      <c r="CE7" s="747"/>
      <c r="CF7" s="747"/>
      <c r="CG7" s="762"/>
      <c r="CH7" s="743">
        <v>6</v>
      </c>
      <c r="CI7" s="744"/>
      <c r="CJ7" s="744"/>
      <c r="CK7" s="744"/>
      <c r="CL7" s="745"/>
      <c r="CM7" s="743">
        <v>1038</v>
      </c>
      <c r="CN7" s="744"/>
      <c r="CO7" s="744"/>
      <c r="CP7" s="744"/>
      <c r="CQ7" s="745"/>
      <c r="CR7" s="743">
        <v>10</v>
      </c>
      <c r="CS7" s="744"/>
      <c r="CT7" s="744"/>
      <c r="CU7" s="744"/>
      <c r="CV7" s="745"/>
      <c r="CW7" s="743" t="s">
        <v>557</v>
      </c>
      <c r="CX7" s="744"/>
      <c r="CY7" s="744"/>
      <c r="CZ7" s="744"/>
      <c r="DA7" s="745"/>
      <c r="DB7" s="743" t="s">
        <v>557</v>
      </c>
      <c r="DC7" s="744"/>
      <c r="DD7" s="744"/>
      <c r="DE7" s="744"/>
      <c r="DF7" s="745"/>
      <c r="DG7" s="743" t="s">
        <v>557</v>
      </c>
      <c r="DH7" s="744"/>
      <c r="DI7" s="744"/>
      <c r="DJ7" s="744"/>
      <c r="DK7" s="745"/>
      <c r="DL7" s="743" t="s">
        <v>557</v>
      </c>
      <c r="DM7" s="744"/>
      <c r="DN7" s="744"/>
      <c r="DO7" s="744"/>
      <c r="DP7" s="745"/>
      <c r="DQ7" s="743" t="s">
        <v>557</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37</v>
      </c>
      <c r="R8" s="784"/>
      <c r="S8" s="784"/>
      <c r="T8" s="784"/>
      <c r="U8" s="784"/>
      <c r="V8" s="784">
        <v>37</v>
      </c>
      <c r="W8" s="784"/>
      <c r="X8" s="784"/>
      <c r="Y8" s="784"/>
      <c r="Z8" s="784"/>
      <c r="AA8" s="784">
        <v>0</v>
      </c>
      <c r="AB8" s="784"/>
      <c r="AC8" s="784"/>
      <c r="AD8" s="784"/>
      <c r="AE8" s="785"/>
      <c r="AF8" s="786">
        <v>0</v>
      </c>
      <c r="AG8" s="787"/>
      <c r="AH8" s="787"/>
      <c r="AI8" s="787"/>
      <c r="AJ8" s="788"/>
      <c r="AK8" s="769">
        <v>12</v>
      </c>
      <c r="AL8" s="770"/>
      <c r="AM8" s="770"/>
      <c r="AN8" s="770"/>
      <c r="AO8" s="770"/>
      <c r="AP8" s="770" t="s">
        <v>557</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565</v>
      </c>
      <c r="BT8" s="774"/>
      <c r="BU8" s="774"/>
      <c r="BV8" s="774"/>
      <c r="BW8" s="774"/>
      <c r="BX8" s="774"/>
      <c r="BY8" s="774"/>
      <c r="BZ8" s="774"/>
      <c r="CA8" s="774"/>
      <c r="CB8" s="774"/>
      <c r="CC8" s="774"/>
      <c r="CD8" s="774"/>
      <c r="CE8" s="774"/>
      <c r="CF8" s="774"/>
      <c r="CG8" s="775"/>
      <c r="CH8" s="776">
        <v>8</v>
      </c>
      <c r="CI8" s="777"/>
      <c r="CJ8" s="777"/>
      <c r="CK8" s="777"/>
      <c r="CL8" s="778"/>
      <c r="CM8" s="776">
        <v>318</v>
      </c>
      <c r="CN8" s="777"/>
      <c r="CO8" s="777"/>
      <c r="CP8" s="777"/>
      <c r="CQ8" s="778"/>
      <c r="CR8" s="776">
        <v>5</v>
      </c>
      <c r="CS8" s="777"/>
      <c r="CT8" s="777"/>
      <c r="CU8" s="777"/>
      <c r="CV8" s="778"/>
      <c r="CW8" s="776" t="s">
        <v>557</v>
      </c>
      <c r="CX8" s="777"/>
      <c r="CY8" s="777"/>
      <c r="CZ8" s="777"/>
      <c r="DA8" s="778"/>
      <c r="DB8" s="776" t="s">
        <v>557</v>
      </c>
      <c r="DC8" s="777"/>
      <c r="DD8" s="777"/>
      <c r="DE8" s="777"/>
      <c r="DF8" s="778"/>
      <c r="DG8" s="776" t="s">
        <v>557</v>
      </c>
      <c r="DH8" s="777"/>
      <c r="DI8" s="777"/>
      <c r="DJ8" s="777"/>
      <c r="DK8" s="778"/>
      <c r="DL8" s="776" t="s">
        <v>557</v>
      </c>
      <c r="DM8" s="777"/>
      <c r="DN8" s="777"/>
      <c r="DO8" s="777"/>
      <c r="DP8" s="778"/>
      <c r="DQ8" s="776" t="s">
        <v>557</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566</v>
      </c>
      <c r="BT9" s="774"/>
      <c r="BU9" s="774"/>
      <c r="BV9" s="774"/>
      <c r="BW9" s="774"/>
      <c r="BX9" s="774"/>
      <c r="BY9" s="774"/>
      <c r="BZ9" s="774"/>
      <c r="CA9" s="774"/>
      <c r="CB9" s="774"/>
      <c r="CC9" s="774"/>
      <c r="CD9" s="774"/>
      <c r="CE9" s="774"/>
      <c r="CF9" s="774"/>
      <c r="CG9" s="775"/>
      <c r="CH9" s="776">
        <v>0</v>
      </c>
      <c r="CI9" s="777"/>
      <c r="CJ9" s="777"/>
      <c r="CK9" s="777"/>
      <c r="CL9" s="778"/>
      <c r="CM9" s="776">
        <v>51</v>
      </c>
      <c r="CN9" s="777"/>
      <c r="CO9" s="777"/>
      <c r="CP9" s="777"/>
      <c r="CQ9" s="778"/>
      <c r="CR9" s="776">
        <v>50</v>
      </c>
      <c r="CS9" s="777"/>
      <c r="CT9" s="777"/>
      <c r="CU9" s="777"/>
      <c r="CV9" s="778"/>
      <c r="CW9" s="776">
        <v>20</v>
      </c>
      <c r="CX9" s="777"/>
      <c r="CY9" s="777"/>
      <c r="CZ9" s="777"/>
      <c r="DA9" s="778"/>
      <c r="DB9" s="776" t="s">
        <v>557</v>
      </c>
      <c r="DC9" s="777"/>
      <c r="DD9" s="777"/>
      <c r="DE9" s="777"/>
      <c r="DF9" s="778"/>
      <c r="DG9" s="776" t="s">
        <v>557</v>
      </c>
      <c r="DH9" s="777"/>
      <c r="DI9" s="777"/>
      <c r="DJ9" s="777"/>
      <c r="DK9" s="778"/>
      <c r="DL9" s="776" t="s">
        <v>557</v>
      </c>
      <c r="DM9" s="777"/>
      <c r="DN9" s="777"/>
      <c r="DO9" s="777"/>
      <c r="DP9" s="778"/>
      <c r="DQ9" s="776" t="s">
        <v>557</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567</v>
      </c>
      <c r="BT10" s="774"/>
      <c r="BU10" s="774"/>
      <c r="BV10" s="774"/>
      <c r="BW10" s="774"/>
      <c r="BX10" s="774"/>
      <c r="BY10" s="774"/>
      <c r="BZ10" s="774"/>
      <c r="CA10" s="774"/>
      <c r="CB10" s="774"/>
      <c r="CC10" s="774"/>
      <c r="CD10" s="774"/>
      <c r="CE10" s="774"/>
      <c r="CF10" s="774"/>
      <c r="CG10" s="775"/>
      <c r="CH10" s="776">
        <v>3</v>
      </c>
      <c r="CI10" s="777"/>
      <c r="CJ10" s="777"/>
      <c r="CK10" s="777"/>
      <c r="CL10" s="778"/>
      <c r="CM10" s="776">
        <v>428</v>
      </c>
      <c r="CN10" s="777"/>
      <c r="CO10" s="777"/>
      <c r="CP10" s="777"/>
      <c r="CQ10" s="778"/>
      <c r="CR10" s="776">
        <v>204</v>
      </c>
      <c r="CS10" s="777"/>
      <c r="CT10" s="777"/>
      <c r="CU10" s="777"/>
      <c r="CV10" s="778"/>
      <c r="CW10" s="776">
        <v>7</v>
      </c>
      <c r="CX10" s="777"/>
      <c r="CY10" s="777"/>
      <c r="CZ10" s="777"/>
      <c r="DA10" s="778"/>
      <c r="DB10" s="776" t="s">
        <v>557</v>
      </c>
      <c r="DC10" s="777"/>
      <c r="DD10" s="777"/>
      <c r="DE10" s="777"/>
      <c r="DF10" s="778"/>
      <c r="DG10" s="776" t="s">
        <v>557</v>
      </c>
      <c r="DH10" s="777"/>
      <c r="DI10" s="777"/>
      <c r="DJ10" s="777"/>
      <c r="DK10" s="778"/>
      <c r="DL10" s="776" t="s">
        <v>557</v>
      </c>
      <c r="DM10" s="777"/>
      <c r="DN10" s="777"/>
      <c r="DO10" s="777"/>
      <c r="DP10" s="778"/>
      <c r="DQ10" s="776" t="s">
        <v>557</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568</v>
      </c>
      <c r="BT11" s="774"/>
      <c r="BU11" s="774"/>
      <c r="BV11" s="774"/>
      <c r="BW11" s="774"/>
      <c r="BX11" s="774"/>
      <c r="BY11" s="774"/>
      <c r="BZ11" s="774"/>
      <c r="CA11" s="774"/>
      <c r="CB11" s="774"/>
      <c r="CC11" s="774"/>
      <c r="CD11" s="774"/>
      <c r="CE11" s="774"/>
      <c r="CF11" s="774"/>
      <c r="CG11" s="775"/>
      <c r="CH11" s="776">
        <v>67</v>
      </c>
      <c r="CI11" s="777"/>
      <c r="CJ11" s="777"/>
      <c r="CK11" s="777"/>
      <c r="CL11" s="778"/>
      <c r="CM11" s="776">
        <v>49</v>
      </c>
      <c r="CN11" s="777"/>
      <c r="CO11" s="777"/>
      <c r="CP11" s="777"/>
      <c r="CQ11" s="778"/>
      <c r="CR11" s="776">
        <v>16</v>
      </c>
      <c r="CS11" s="777"/>
      <c r="CT11" s="777"/>
      <c r="CU11" s="777"/>
      <c r="CV11" s="778"/>
      <c r="CW11" s="776">
        <v>27</v>
      </c>
      <c r="CX11" s="777"/>
      <c r="CY11" s="777"/>
      <c r="CZ11" s="777"/>
      <c r="DA11" s="778"/>
      <c r="DB11" s="776" t="s">
        <v>557</v>
      </c>
      <c r="DC11" s="777"/>
      <c r="DD11" s="777"/>
      <c r="DE11" s="777"/>
      <c r="DF11" s="778"/>
      <c r="DG11" s="776" t="s">
        <v>557</v>
      </c>
      <c r="DH11" s="777"/>
      <c r="DI11" s="777"/>
      <c r="DJ11" s="777"/>
      <c r="DK11" s="778"/>
      <c r="DL11" s="776" t="s">
        <v>557</v>
      </c>
      <c r="DM11" s="777"/>
      <c r="DN11" s="777"/>
      <c r="DO11" s="777"/>
      <c r="DP11" s="778"/>
      <c r="DQ11" s="776" t="s">
        <v>557</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569</v>
      </c>
      <c r="BT12" s="774"/>
      <c r="BU12" s="774"/>
      <c r="BV12" s="774"/>
      <c r="BW12" s="774"/>
      <c r="BX12" s="774"/>
      <c r="BY12" s="774"/>
      <c r="BZ12" s="774"/>
      <c r="CA12" s="774"/>
      <c r="CB12" s="774"/>
      <c r="CC12" s="774"/>
      <c r="CD12" s="774"/>
      <c r="CE12" s="774"/>
      <c r="CF12" s="774"/>
      <c r="CG12" s="775"/>
      <c r="CH12" s="776">
        <v>2</v>
      </c>
      <c r="CI12" s="777"/>
      <c r="CJ12" s="777"/>
      <c r="CK12" s="777"/>
      <c r="CL12" s="778"/>
      <c r="CM12" s="776">
        <v>42</v>
      </c>
      <c r="CN12" s="777"/>
      <c r="CO12" s="777"/>
      <c r="CP12" s="777"/>
      <c r="CQ12" s="778"/>
      <c r="CR12" s="776">
        <v>16</v>
      </c>
      <c r="CS12" s="777"/>
      <c r="CT12" s="777"/>
      <c r="CU12" s="777"/>
      <c r="CV12" s="778"/>
      <c r="CW12" s="776" t="s">
        <v>557</v>
      </c>
      <c r="CX12" s="777"/>
      <c r="CY12" s="777"/>
      <c r="CZ12" s="777"/>
      <c r="DA12" s="778"/>
      <c r="DB12" s="776" t="s">
        <v>557</v>
      </c>
      <c r="DC12" s="777"/>
      <c r="DD12" s="777"/>
      <c r="DE12" s="777"/>
      <c r="DF12" s="778"/>
      <c r="DG12" s="776" t="s">
        <v>557</v>
      </c>
      <c r="DH12" s="777"/>
      <c r="DI12" s="777"/>
      <c r="DJ12" s="777"/>
      <c r="DK12" s="778"/>
      <c r="DL12" s="776" t="s">
        <v>557</v>
      </c>
      <c r="DM12" s="777"/>
      <c r="DN12" s="777"/>
      <c r="DO12" s="777"/>
      <c r="DP12" s="778"/>
      <c r="DQ12" s="776" t="s">
        <v>557</v>
      </c>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t="s">
        <v>570</v>
      </c>
      <c r="BT13" s="774"/>
      <c r="BU13" s="774"/>
      <c r="BV13" s="774"/>
      <c r="BW13" s="774"/>
      <c r="BX13" s="774"/>
      <c r="BY13" s="774"/>
      <c r="BZ13" s="774"/>
      <c r="CA13" s="774"/>
      <c r="CB13" s="774"/>
      <c r="CC13" s="774"/>
      <c r="CD13" s="774"/>
      <c r="CE13" s="774"/>
      <c r="CF13" s="774"/>
      <c r="CG13" s="775"/>
      <c r="CH13" s="776">
        <v>2</v>
      </c>
      <c r="CI13" s="777"/>
      <c r="CJ13" s="777"/>
      <c r="CK13" s="777"/>
      <c r="CL13" s="778"/>
      <c r="CM13" s="776">
        <v>111</v>
      </c>
      <c r="CN13" s="777"/>
      <c r="CO13" s="777"/>
      <c r="CP13" s="777"/>
      <c r="CQ13" s="778"/>
      <c r="CR13" s="776">
        <v>34</v>
      </c>
      <c r="CS13" s="777"/>
      <c r="CT13" s="777"/>
      <c r="CU13" s="777"/>
      <c r="CV13" s="778"/>
      <c r="CW13" s="776" t="s">
        <v>557</v>
      </c>
      <c r="CX13" s="777"/>
      <c r="CY13" s="777"/>
      <c r="CZ13" s="777"/>
      <c r="DA13" s="778"/>
      <c r="DB13" s="776">
        <v>200</v>
      </c>
      <c r="DC13" s="777"/>
      <c r="DD13" s="777"/>
      <c r="DE13" s="777"/>
      <c r="DF13" s="778"/>
      <c r="DG13" s="776" t="s">
        <v>557</v>
      </c>
      <c r="DH13" s="777"/>
      <c r="DI13" s="777"/>
      <c r="DJ13" s="777"/>
      <c r="DK13" s="778"/>
      <c r="DL13" s="776" t="s">
        <v>557</v>
      </c>
      <c r="DM13" s="777"/>
      <c r="DN13" s="777"/>
      <c r="DO13" s="777"/>
      <c r="DP13" s="778"/>
      <c r="DQ13" s="776" t="s">
        <v>557</v>
      </c>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t="s">
        <v>571</v>
      </c>
      <c r="BT14" s="774"/>
      <c r="BU14" s="774"/>
      <c r="BV14" s="774"/>
      <c r="BW14" s="774"/>
      <c r="BX14" s="774"/>
      <c r="BY14" s="774"/>
      <c r="BZ14" s="774"/>
      <c r="CA14" s="774"/>
      <c r="CB14" s="774"/>
      <c r="CC14" s="774"/>
      <c r="CD14" s="774"/>
      <c r="CE14" s="774"/>
      <c r="CF14" s="774"/>
      <c r="CG14" s="775"/>
      <c r="CH14" s="776">
        <v>2</v>
      </c>
      <c r="CI14" s="777"/>
      <c r="CJ14" s="777"/>
      <c r="CK14" s="777"/>
      <c r="CL14" s="778"/>
      <c r="CM14" s="776">
        <v>18</v>
      </c>
      <c r="CN14" s="777"/>
      <c r="CO14" s="777"/>
      <c r="CP14" s="777"/>
      <c r="CQ14" s="778"/>
      <c r="CR14" s="776">
        <v>3</v>
      </c>
      <c r="CS14" s="777"/>
      <c r="CT14" s="777"/>
      <c r="CU14" s="777"/>
      <c r="CV14" s="778"/>
      <c r="CW14" s="776" t="s">
        <v>557</v>
      </c>
      <c r="CX14" s="777"/>
      <c r="CY14" s="777"/>
      <c r="CZ14" s="777"/>
      <c r="DA14" s="778"/>
      <c r="DB14" s="776" t="s">
        <v>557</v>
      </c>
      <c r="DC14" s="777"/>
      <c r="DD14" s="777"/>
      <c r="DE14" s="777"/>
      <c r="DF14" s="778"/>
      <c r="DG14" s="776" t="s">
        <v>557</v>
      </c>
      <c r="DH14" s="777"/>
      <c r="DI14" s="777"/>
      <c r="DJ14" s="777"/>
      <c r="DK14" s="778"/>
      <c r="DL14" s="776" t="s">
        <v>557</v>
      </c>
      <c r="DM14" s="777"/>
      <c r="DN14" s="777"/>
      <c r="DO14" s="777"/>
      <c r="DP14" s="778"/>
      <c r="DQ14" s="776" t="s">
        <v>557</v>
      </c>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t="s">
        <v>572</v>
      </c>
      <c r="BT15" s="774"/>
      <c r="BU15" s="774"/>
      <c r="BV15" s="774"/>
      <c r="BW15" s="774"/>
      <c r="BX15" s="774"/>
      <c r="BY15" s="774"/>
      <c r="BZ15" s="774"/>
      <c r="CA15" s="774"/>
      <c r="CB15" s="774"/>
      <c r="CC15" s="774"/>
      <c r="CD15" s="774"/>
      <c r="CE15" s="774"/>
      <c r="CF15" s="774"/>
      <c r="CG15" s="775"/>
      <c r="CH15" s="776">
        <v>-7</v>
      </c>
      <c r="CI15" s="777"/>
      <c r="CJ15" s="777"/>
      <c r="CK15" s="777"/>
      <c r="CL15" s="778"/>
      <c r="CM15" s="776">
        <v>7</v>
      </c>
      <c r="CN15" s="777"/>
      <c r="CO15" s="777"/>
      <c r="CP15" s="777"/>
      <c r="CQ15" s="778"/>
      <c r="CR15" s="776">
        <v>9</v>
      </c>
      <c r="CS15" s="777"/>
      <c r="CT15" s="777"/>
      <c r="CU15" s="777"/>
      <c r="CV15" s="778"/>
      <c r="CW15" s="776" t="s">
        <v>557</v>
      </c>
      <c r="CX15" s="777"/>
      <c r="CY15" s="777"/>
      <c r="CZ15" s="777"/>
      <c r="DA15" s="778"/>
      <c r="DB15" s="776" t="s">
        <v>557</v>
      </c>
      <c r="DC15" s="777"/>
      <c r="DD15" s="777"/>
      <c r="DE15" s="777"/>
      <c r="DF15" s="778"/>
      <c r="DG15" s="776" t="s">
        <v>557</v>
      </c>
      <c r="DH15" s="777"/>
      <c r="DI15" s="777"/>
      <c r="DJ15" s="777"/>
      <c r="DK15" s="778"/>
      <c r="DL15" s="776" t="s">
        <v>557</v>
      </c>
      <c r="DM15" s="777"/>
      <c r="DN15" s="777"/>
      <c r="DO15" s="777"/>
      <c r="DP15" s="778"/>
      <c r="DQ15" s="776" t="s">
        <v>557</v>
      </c>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t="s">
        <v>573</v>
      </c>
      <c r="BT16" s="774"/>
      <c r="BU16" s="774"/>
      <c r="BV16" s="774"/>
      <c r="BW16" s="774"/>
      <c r="BX16" s="774"/>
      <c r="BY16" s="774"/>
      <c r="BZ16" s="774"/>
      <c r="CA16" s="774"/>
      <c r="CB16" s="774"/>
      <c r="CC16" s="774"/>
      <c r="CD16" s="774"/>
      <c r="CE16" s="774"/>
      <c r="CF16" s="774"/>
      <c r="CG16" s="775"/>
      <c r="CH16" s="776">
        <v>7</v>
      </c>
      <c r="CI16" s="777"/>
      <c r="CJ16" s="777"/>
      <c r="CK16" s="777"/>
      <c r="CL16" s="778"/>
      <c r="CM16" s="776">
        <v>31</v>
      </c>
      <c r="CN16" s="777"/>
      <c r="CO16" s="777"/>
      <c r="CP16" s="777"/>
      <c r="CQ16" s="778"/>
      <c r="CR16" s="776">
        <v>3</v>
      </c>
      <c r="CS16" s="777"/>
      <c r="CT16" s="777"/>
      <c r="CU16" s="777"/>
      <c r="CV16" s="778"/>
      <c r="CW16" s="776">
        <v>1</v>
      </c>
      <c r="CX16" s="777"/>
      <c r="CY16" s="777"/>
      <c r="CZ16" s="777"/>
      <c r="DA16" s="778"/>
      <c r="DB16" s="776" t="s">
        <v>557</v>
      </c>
      <c r="DC16" s="777"/>
      <c r="DD16" s="777"/>
      <c r="DE16" s="777"/>
      <c r="DF16" s="778"/>
      <c r="DG16" s="776" t="s">
        <v>557</v>
      </c>
      <c r="DH16" s="777"/>
      <c r="DI16" s="777"/>
      <c r="DJ16" s="777"/>
      <c r="DK16" s="778"/>
      <c r="DL16" s="776" t="s">
        <v>557</v>
      </c>
      <c r="DM16" s="777"/>
      <c r="DN16" s="777"/>
      <c r="DO16" s="777"/>
      <c r="DP16" s="778"/>
      <c r="DQ16" s="776" t="s">
        <v>557</v>
      </c>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64369</v>
      </c>
      <c r="R23" s="793"/>
      <c r="S23" s="793"/>
      <c r="T23" s="793"/>
      <c r="U23" s="793"/>
      <c r="V23" s="793">
        <v>62646</v>
      </c>
      <c r="W23" s="793"/>
      <c r="X23" s="793"/>
      <c r="Y23" s="793"/>
      <c r="Z23" s="793"/>
      <c r="AA23" s="793">
        <v>1723</v>
      </c>
      <c r="AB23" s="793"/>
      <c r="AC23" s="793"/>
      <c r="AD23" s="793"/>
      <c r="AE23" s="794"/>
      <c r="AF23" s="795">
        <v>1037</v>
      </c>
      <c r="AG23" s="793"/>
      <c r="AH23" s="793"/>
      <c r="AI23" s="793"/>
      <c r="AJ23" s="796"/>
      <c r="AK23" s="797"/>
      <c r="AL23" s="798"/>
      <c r="AM23" s="798"/>
      <c r="AN23" s="798"/>
      <c r="AO23" s="798"/>
      <c r="AP23" s="793">
        <v>39233</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10977</v>
      </c>
      <c r="R28" s="823"/>
      <c r="S28" s="823"/>
      <c r="T28" s="823"/>
      <c r="U28" s="823"/>
      <c r="V28" s="823">
        <v>10921</v>
      </c>
      <c r="W28" s="823"/>
      <c r="X28" s="823"/>
      <c r="Y28" s="823"/>
      <c r="Z28" s="823"/>
      <c r="AA28" s="823">
        <v>56</v>
      </c>
      <c r="AB28" s="823"/>
      <c r="AC28" s="823"/>
      <c r="AD28" s="823"/>
      <c r="AE28" s="824"/>
      <c r="AF28" s="825">
        <v>56</v>
      </c>
      <c r="AG28" s="823"/>
      <c r="AH28" s="823"/>
      <c r="AI28" s="823"/>
      <c r="AJ28" s="826"/>
      <c r="AK28" s="827">
        <v>960</v>
      </c>
      <c r="AL28" s="828"/>
      <c r="AM28" s="828"/>
      <c r="AN28" s="828"/>
      <c r="AO28" s="828"/>
      <c r="AP28" s="828" t="s">
        <v>557</v>
      </c>
      <c r="AQ28" s="828"/>
      <c r="AR28" s="828"/>
      <c r="AS28" s="828"/>
      <c r="AT28" s="828"/>
      <c r="AU28" s="828" t="s">
        <v>557</v>
      </c>
      <c r="AV28" s="828"/>
      <c r="AW28" s="828"/>
      <c r="AX28" s="828"/>
      <c r="AY28" s="828"/>
      <c r="AZ28" s="829" t="s">
        <v>557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170</v>
      </c>
      <c r="R29" s="784"/>
      <c r="S29" s="784"/>
      <c r="T29" s="784"/>
      <c r="U29" s="784"/>
      <c r="V29" s="784">
        <v>167</v>
      </c>
      <c r="W29" s="784"/>
      <c r="X29" s="784"/>
      <c r="Y29" s="784"/>
      <c r="Z29" s="784"/>
      <c r="AA29" s="784">
        <v>3</v>
      </c>
      <c r="AB29" s="784"/>
      <c r="AC29" s="784"/>
      <c r="AD29" s="784"/>
      <c r="AE29" s="785"/>
      <c r="AF29" s="786">
        <v>3</v>
      </c>
      <c r="AG29" s="787"/>
      <c r="AH29" s="787"/>
      <c r="AI29" s="787"/>
      <c r="AJ29" s="788"/>
      <c r="AK29" s="834">
        <v>100</v>
      </c>
      <c r="AL29" s="830"/>
      <c r="AM29" s="830"/>
      <c r="AN29" s="830"/>
      <c r="AO29" s="830"/>
      <c r="AP29" s="830" t="s">
        <v>557</v>
      </c>
      <c r="AQ29" s="830"/>
      <c r="AR29" s="830"/>
      <c r="AS29" s="830"/>
      <c r="AT29" s="830"/>
      <c r="AU29" s="830" t="s">
        <v>557</v>
      </c>
      <c r="AV29" s="830"/>
      <c r="AW29" s="830"/>
      <c r="AX29" s="830"/>
      <c r="AY29" s="830"/>
      <c r="AZ29" s="831" t="s">
        <v>557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1742</v>
      </c>
      <c r="R30" s="784"/>
      <c r="S30" s="784"/>
      <c r="T30" s="784"/>
      <c r="U30" s="784"/>
      <c r="V30" s="784">
        <v>1735</v>
      </c>
      <c r="W30" s="784"/>
      <c r="X30" s="784"/>
      <c r="Y30" s="784"/>
      <c r="Z30" s="784"/>
      <c r="AA30" s="784">
        <v>7</v>
      </c>
      <c r="AB30" s="784"/>
      <c r="AC30" s="784"/>
      <c r="AD30" s="784"/>
      <c r="AE30" s="785"/>
      <c r="AF30" s="786">
        <v>7</v>
      </c>
      <c r="AG30" s="787"/>
      <c r="AH30" s="787"/>
      <c r="AI30" s="787"/>
      <c r="AJ30" s="788"/>
      <c r="AK30" s="834">
        <v>340</v>
      </c>
      <c r="AL30" s="830"/>
      <c r="AM30" s="830"/>
      <c r="AN30" s="830"/>
      <c r="AO30" s="830"/>
      <c r="AP30" s="830">
        <v>17</v>
      </c>
      <c r="AQ30" s="830"/>
      <c r="AR30" s="830"/>
      <c r="AS30" s="830"/>
      <c r="AT30" s="830"/>
      <c r="AU30" s="830" t="s">
        <v>557</v>
      </c>
      <c r="AV30" s="830"/>
      <c r="AW30" s="830"/>
      <c r="AX30" s="830"/>
      <c r="AY30" s="830"/>
      <c r="AZ30" s="831" t="s">
        <v>557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12673</v>
      </c>
      <c r="R31" s="784"/>
      <c r="S31" s="784"/>
      <c r="T31" s="784"/>
      <c r="U31" s="784"/>
      <c r="V31" s="784">
        <v>12495</v>
      </c>
      <c r="W31" s="784"/>
      <c r="X31" s="784"/>
      <c r="Y31" s="784"/>
      <c r="Z31" s="784"/>
      <c r="AA31" s="784">
        <v>178</v>
      </c>
      <c r="AB31" s="784"/>
      <c r="AC31" s="784"/>
      <c r="AD31" s="784"/>
      <c r="AE31" s="785"/>
      <c r="AF31" s="786">
        <v>178</v>
      </c>
      <c r="AG31" s="787"/>
      <c r="AH31" s="787"/>
      <c r="AI31" s="787"/>
      <c r="AJ31" s="788"/>
      <c r="AK31" s="834">
        <v>2029</v>
      </c>
      <c r="AL31" s="830"/>
      <c r="AM31" s="830"/>
      <c r="AN31" s="830"/>
      <c r="AO31" s="830"/>
      <c r="AP31" s="830" t="s">
        <v>557</v>
      </c>
      <c r="AQ31" s="830"/>
      <c r="AR31" s="830"/>
      <c r="AS31" s="830"/>
      <c r="AT31" s="830"/>
      <c r="AU31" s="830" t="s">
        <v>557</v>
      </c>
      <c r="AV31" s="830"/>
      <c r="AW31" s="830"/>
      <c r="AX31" s="830"/>
      <c r="AY31" s="830"/>
      <c r="AZ31" s="831" t="s">
        <v>557</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4461</v>
      </c>
      <c r="R32" s="784"/>
      <c r="S32" s="784"/>
      <c r="T32" s="784"/>
      <c r="U32" s="784"/>
      <c r="V32" s="784">
        <v>3621</v>
      </c>
      <c r="W32" s="784"/>
      <c r="X32" s="784"/>
      <c r="Y32" s="784"/>
      <c r="Z32" s="784"/>
      <c r="AA32" s="784">
        <v>840</v>
      </c>
      <c r="AB32" s="784"/>
      <c r="AC32" s="784"/>
      <c r="AD32" s="784"/>
      <c r="AE32" s="785"/>
      <c r="AF32" s="786">
        <v>1979</v>
      </c>
      <c r="AG32" s="787"/>
      <c r="AH32" s="787"/>
      <c r="AI32" s="787"/>
      <c r="AJ32" s="788"/>
      <c r="AK32" s="834">
        <v>2167</v>
      </c>
      <c r="AL32" s="830"/>
      <c r="AM32" s="830"/>
      <c r="AN32" s="830"/>
      <c r="AO32" s="830"/>
      <c r="AP32" s="830">
        <v>30899</v>
      </c>
      <c r="AQ32" s="830"/>
      <c r="AR32" s="830"/>
      <c r="AS32" s="830"/>
      <c r="AT32" s="830"/>
      <c r="AU32" s="830">
        <v>17087</v>
      </c>
      <c r="AV32" s="830"/>
      <c r="AW32" s="830"/>
      <c r="AX32" s="830"/>
      <c r="AY32" s="830"/>
      <c r="AZ32" s="831" t="s">
        <v>557</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17945</v>
      </c>
      <c r="R33" s="784"/>
      <c r="S33" s="784"/>
      <c r="T33" s="784"/>
      <c r="U33" s="784"/>
      <c r="V33" s="784">
        <v>20168</v>
      </c>
      <c r="W33" s="784"/>
      <c r="X33" s="784"/>
      <c r="Y33" s="784"/>
      <c r="Z33" s="784"/>
      <c r="AA33" s="784">
        <v>-2223</v>
      </c>
      <c r="AB33" s="784"/>
      <c r="AC33" s="784"/>
      <c r="AD33" s="784"/>
      <c r="AE33" s="785"/>
      <c r="AF33" s="786">
        <v>5575</v>
      </c>
      <c r="AG33" s="787"/>
      <c r="AH33" s="787"/>
      <c r="AI33" s="787"/>
      <c r="AJ33" s="788"/>
      <c r="AK33" s="834">
        <v>1756</v>
      </c>
      <c r="AL33" s="830"/>
      <c r="AM33" s="830"/>
      <c r="AN33" s="830"/>
      <c r="AO33" s="830"/>
      <c r="AP33" s="830">
        <v>9722</v>
      </c>
      <c r="AQ33" s="830"/>
      <c r="AR33" s="830"/>
      <c r="AS33" s="830"/>
      <c r="AT33" s="830"/>
      <c r="AU33" s="830">
        <v>5096</v>
      </c>
      <c r="AV33" s="830"/>
      <c r="AW33" s="830"/>
      <c r="AX33" s="830"/>
      <c r="AY33" s="830"/>
      <c r="AZ33" s="831" t="s">
        <v>557</v>
      </c>
      <c r="BA33" s="831"/>
      <c r="BB33" s="831"/>
      <c r="BC33" s="831"/>
      <c r="BD33" s="831"/>
      <c r="BE33" s="832" t="s">
        <v>394</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396</v>
      </c>
      <c r="C34" s="781"/>
      <c r="D34" s="781"/>
      <c r="E34" s="781"/>
      <c r="F34" s="781"/>
      <c r="G34" s="781"/>
      <c r="H34" s="781"/>
      <c r="I34" s="781"/>
      <c r="J34" s="781"/>
      <c r="K34" s="781"/>
      <c r="L34" s="781"/>
      <c r="M34" s="781"/>
      <c r="N34" s="781"/>
      <c r="O34" s="781"/>
      <c r="P34" s="782"/>
      <c r="Q34" s="783">
        <v>1161</v>
      </c>
      <c r="R34" s="784"/>
      <c r="S34" s="784"/>
      <c r="T34" s="784"/>
      <c r="U34" s="784"/>
      <c r="V34" s="784">
        <v>1159</v>
      </c>
      <c r="W34" s="784"/>
      <c r="X34" s="784"/>
      <c r="Y34" s="784"/>
      <c r="Z34" s="784"/>
      <c r="AA34" s="784">
        <v>3</v>
      </c>
      <c r="AB34" s="784"/>
      <c r="AC34" s="784"/>
      <c r="AD34" s="784"/>
      <c r="AE34" s="785"/>
      <c r="AF34" s="786">
        <v>3</v>
      </c>
      <c r="AG34" s="787"/>
      <c r="AH34" s="787"/>
      <c r="AI34" s="787"/>
      <c r="AJ34" s="788"/>
      <c r="AK34" s="834">
        <v>896</v>
      </c>
      <c r="AL34" s="830"/>
      <c r="AM34" s="830"/>
      <c r="AN34" s="830"/>
      <c r="AO34" s="830"/>
      <c r="AP34" s="830">
        <v>2829</v>
      </c>
      <c r="AQ34" s="830"/>
      <c r="AR34" s="830"/>
      <c r="AS34" s="830"/>
      <c r="AT34" s="830"/>
      <c r="AU34" s="830">
        <v>2829</v>
      </c>
      <c r="AV34" s="830"/>
      <c r="AW34" s="830"/>
      <c r="AX34" s="830"/>
      <c r="AY34" s="830"/>
      <c r="AZ34" s="831" t="s">
        <v>557</v>
      </c>
      <c r="BA34" s="831"/>
      <c r="BB34" s="831"/>
      <c r="BC34" s="831"/>
      <c r="BD34" s="831"/>
      <c r="BE34" s="832" t="s">
        <v>397</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7801</v>
      </c>
      <c r="AG63" s="844"/>
      <c r="AH63" s="844"/>
      <c r="AI63" s="844"/>
      <c r="AJ63" s="845"/>
      <c r="AK63" s="846"/>
      <c r="AL63" s="841"/>
      <c r="AM63" s="841"/>
      <c r="AN63" s="841"/>
      <c r="AO63" s="841"/>
      <c r="AP63" s="844">
        <v>43467</v>
      </c>
      <c r="AQ63" s="844"/>
      <c r="AR63" s="844"/>
      <c r="AS63" s="844"/>
      <c r="AT63" s="844"/>
      <c r="AU63" s="844">
        <v>25012</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401</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558</v>
      </c>
      <c r="C68" s="870"/>
      <c r="D68" s="870"/>
      <c r="E68" s="870"/>
      <c r="F68" s="870"/>
      <c r="G68" s="870"/>
      <c r="H68" s="870"/>
      <c r="I68" s="870"/>
      <c r="J68" s="870"/>
      <c r="K68" s="870"/>
      <c r="L68" s="870"/>
      <c r="M68" s="870"/>
      <c r="N68" s="870"/>
      <c r="O68" s="870"/>
      <c r="P68" s="871"/>
      <c r="Q68" s="872">
        <v>2650</v>
      </c>
      <c r="R68" s="866"/>
      <c r="S68" s="866"/>
      <c r="T68" s="866"/>
      <c r="U68" s="866"/>
      <c r="V68" s="866">
        <v>2266</v>
      </c>
      <c r="W68" s="866"/>
      <c r="X68" s="866"/>
      <c r="Y68" s="866"/>
      <c r="Z68" s="866"/>
      <c r="AA68" s="866">
        <v>384</v>
      </c>
      <c r="AB68" s="866"/>
      <c r="AC68" s="866"/>
      <c r="AD68" s="866"/>
      <c r="AE68" s="866"/>
      <c r="AF68" s="866">
        <v>384</v>
      </c>
      <c r="AG68" s="866"/>
      <c r="AH68" s="866"/>
      <c r="AI68" s="866"/>
      <c r="AJ68" s="866"/>
      <c r="AK68" s="866" t="s">
        <v>557</v>
      </c>
      <c r="AL68" s="866"/>
      <c r="AM68" s="866"/>
      <c r="AN68" s="866"/>
      <c r="AO68" s="866"/>
      <c r="AP68" s="866">
        <v>9451</v>
      </c>
      <c r="AQ68" s="866"/>
      <c r="AR68" s="866"/>
      <c r="AS68" s="866"/>
      <c r="AT68" s="866"/>
      <c r="AU68" s="866">
        <v>2011</v>
      </c>
      <c r="AV68" s="866"/>
      <c r="AW68" s="866"/>
      <c r="AX68" s="866"/>
      <c r="AY68" s="866"/>
      <c r="AZ68" s="867" t="s">
        <v>574</v>
      </c>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559</v>
      </c>
      <c r="C69" s="874"/>
      <c r="D69" s="874"/>
      <c r="E69" s="874"/>
      <c r="F69" s="874"/>
      <c r="G69" s="874"/>
      <c r="H69" s="874"/>
      <c r="I69" s="874"/>
      <c r="J69" s="874"/>
      <c r="K69" s="874"/>
      <c r="L69" s="874"/>
      <c r="M69" s="874"/>
      <c r="N69" s="874"/>
      <c r="O69" s="874"/>
      <c r="P69" s="875"/>
      <c r="Q69" s="876">
        <v>5022</v>
      </c>
      <c r="R69" s="830"/>
      <c r="S69" s="830"/>
      <c r="T69" s="830"/>
      <c r="U69" s="830"/>
      <c r="V69" s="830">
        <v>4888</v>
      </c>
      <c r="W69" s="830"/>
      <c r="X69" s="830"/>
      <c r="Y69" s="830"/>
      <c r="Z69" s="830"/>
      <c r="AA69" s="830">
        <v>134</v>
      </c>
      <c r="AB69" s="830"/>
      <c r="AC69" s="830"/>
      <c r="AD69" s="830"/>
      <c r="AE69" s="830"/>
      <c r="AF69" s="830">
        <v>134</v>
      </c>
      <c r="AG69" s="830"/>
      <c r="AH69" s="830"/>
      <c r="AI69" s="830"/>
      <c r="AJ69" s="830"/>
      <c r="AK69" s="830">
        <v>167</v>
      </c>
      <c r="AL69" s="830"/>
      <c r="AM69" s="830"/>
      <c r="AN69" s="830"/>
      <c r="AO69" s="830"/>
      <c r="AP69" s="830">
        <v>2326</v>
      </c>
      <c r="AQ69" s="830"/>
      <c r="AR69" s="830"/>
      <c r="AS69" s="830"/>
      <c r="AT69" s="830"/>
      <c r="AU69" s="830">
        <v>1813</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560</v>
      </c>
      <c r="C70" s="874"/>
      <c r="D70" s="874"/>
      <c r="E70" s="874"/>
      <c r="F70" s="874"/>
      <c r="G70" s="874"/>
      <c r="H70" s="874"/>
      <c r="I70" s="874"/>
      <c r="J70" s="874"/>
      <c r="K70" s="874"/>
      <c r="L70" s="874"/>
      <c r="M70" s="874"/>
      <c r="N70" s="874"/>
      <c r="O70" s="874"/>
      <c r="P70" s="875"/>
      <c r="Q70" s="876">
        <v>80</v>
      </c>
      <c r="R70" s="830"/>
      <c r="S70" s="830"/>
      <c r="T70" s="830"/>
      <c r="U70" s="830"/>
      <c r="V70" s="830">
        <v>77</v>
      </c>
      <c r="W70" s="830"/>
      <c r="X70" s="830"/>
      <c r="Y70" s="830"/>
      <c r="Z70" s="830"/>
      <c r="AA70" s="830">
        <v>2</v>
      </c>
      <c r="AB70" s="830"/>
      <c r="AC70" s="830"/>
      <c r="AD70" s="830"/>
      <c r="AE70" s="830"/>
      <c r="AF70" s="830">
        <v>2</v>
      </c>
      <c r="AG70" s="830"/>
      <c r="AH70" s="830"/>
      <c r="AI70" s="830"/>
      <c r="AJ70" s="830"/>
      <c r="AK70" s="830" t="s">
        <v>557</v>
      </c>
      <c r="AL70" s="830"/>
      <c r="AM70" s="830"/>
      <c r="AN70" s="830"/>
      <c r="AO70" s="830"/>
      <c r="AP70" s="830" t="s">
        <v>557</v>
      </c>
      <c r="AQ70" s="830"/>
      <c r="AR70" s="830"/>
      <c r="AS70" s="830"/>
      <c r="AT70" s="830"/>
      <c r="AU70" s="830" t="s">
        <v>557</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561</v>
      </c>
      <c r="C71" s="874"/>
      <c r="D71" s="874"/>
      <c r="E71" s="874"/>
      <c r="F71" s="874"/>
      <c r="G71" s="874"/>
      <c r="H71" s="874"/>
      <c r="I71" s="874"/>
      <c r="J71" s="874"/>
      <c r="K71" s="874"/>
      <c r="L71" s="874"/>
      <c r="M71" s="874"/>
      <c r="N71" s="874"/>
      <c r="O71" s="874"/>
      <c r="P71" s="875"/>
      <c r="Q71" s="876">
        <v>5230</v>
      </c>
      <c r="R71" s="830"/>
      <c r="S71" s="830"/>
      <c r="T71" s="830"/>
      <c r="U71" s="830"/>
      <c r="V71" s="830">
        <v>5080</v>
      </c>
      <c r="W71" s="830"/>
      <c r="X71" s="830"/>
      <c r="Y71" s="830"/>
      <c r="Z71" s="830"/>
      <c r="AA71" s="830">
        <v>151</v>
      </c>
      <c r="AB71" s="830"/>
      <c r="AC71" s="830"/>
      <c r="AD71" s="830"/>
      <c r="AE71" s="830"/>
      <c r="AF71" s="830">
        <v>151</v>
      </c>
      <c r="AG71" s="830"/>
      <c r="AH71" s="830"/>
      <c r="AI71" s="830"/>
      <c r="AJ71" s="830"/>
      <c r="AK71" s="830">
        <v>87</v>
      </c>
      <c r="AL71" s="830"/>
      <c r="AM71" s="830"/>
      <c r="AN71" s="830"/>
      <c r="AO71" s="830"/>
      <c r="AP71" s="830">
        <v>699</v>
      </c>
      <c r="AQ71" s="830"/>
      <c r="AR71" s="830"/>
      <c r="AS71" s="830"/>
      <c r="AT71" s="830"/>
      <c r="AU71" s="830">
        <v>499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562</v>
      </c>
      <c r="C72" s="874"/>
      <c r="D72" s="874"/>
      <c r="E72" s="874"/>
      <c r="F72" s="874"/>
      <c r="G72" s="874"/>
      <c r="H72" s="874"/>
      <c r="I72" s="874"/>
      <c r="J72" s="874"/>
      <c r="K72" s="874"/>
      <c r="L72" s="874"/>
      <c r="M72" s="874"/>
      <c r="N72" s="874"/>
      <c r="O72" s="874"/>
      <c r="P72" s="875"/>
      <c r="Q72" s="876">
        <v>171</v>
      </c>
      <c r="R72" s="830"/>
      <c r="S72" s="830"/>
      <c r="T72" s="830"/>
      <c r="U72" s="830"/>
      <c r="V72" s="830">
        <v>154</v>
      </c>
      <c r="W72" s="830"/>
      <c r="X72" s="830"/>
      <c r="Y72" s="830"/>
      <c r="Z72" s="830"/>
      <c r="AA72" s="830">
        <v>16</v>
      </c>
      <c r="AB72" s="830"/>
      <c r="AC72" s="830"/>
      <c r="AD72" s="830"/>
      <c r="AE72" s="830"/>
      <c r="AF72" s="830">
        <v>16</v>
      </c>
      <c r="AG72" s="830"/>
      <c r="AH72" s="830"/>
      <c r="AI72" s="830"/>
      <c r="AJ72" s="830"/>
      <c r="AK72" s="830" t="s">
        <v>557</v>
      </c>
      <c r="AL72" s="830"/>
      <c r="AM72" s="830"/>
      <c r="AN72" s="830"/>
      <c r="AO72" s="830"/>
      <c r="AP72" s="830" t="s">
        <v>557</v>
      </c>
      <c r="AQ72" s="830"/>
      <c r="AR72" s="830"/>
      <c r="AS72" s="830"/>
      <c r="AT72" s="830"/>
      <c r="AU72" s="830" t="s">
        <v>557</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563</v>
      </c>
      <c r="C73" s="874"/>
      <c r="D73" s="874"/>
      <c r="E73" s="874"/>
      <c r="F73" s="874"/>
      <c r="G73" s="874"/>
      <c r="H73" s="874"/>
      <c r="I73" s="874"/>
      <c r="J73" s="874"/>
      <c r="K73" s="874"/>
      <c r="L73" s="874"/>
      <c r="M73" s="874"/>
      <c r="N73" s="874"/>
      <c r="O73" s="874"/>
      <c r="P73" s="875"/>
      <c r="Q73" s="876">
        <v>196156</v>
      </c>
      <c r="R73" s="830"/>
      <c r="S73" s="830"/>
      <c r="T73" s="830"/>
      <c r="U73" s="830"/>
      <c r="V73" s="830">
        <v>192212</v>
      </c>
      <c r="W73" s="830"/>
      <c r="X73" s="830"/>
      <c r="Y73" s="830"/>
      <c r="Z73" s="830"/>
      <c r="AA73" s="830">
        <v>3944</v>
      </c>
      <c r="AB73" s="830"/>
      <c r="AC73" s="830"/>
      <c r="AD73" s="830"/>
      <c r="AE73" s="830"/>
      <c r="AF73" s="830">
        <v>3944</v>
      </c>
      <c r="AG73" s="830"/>
      <c r="AH73" s="830"/>
      <c r="AI73" s="830"/>
      <c r="AJ73" s="830"/>
      <c r="AK73" s="830">
        <v>1663</v>
      </c>
      <c r="AL73" s="830"/>
      <c r="AM73" s="830"/>
      <c r="AN73" s="830"/>
      <c r="AO73" s="830"/>
      <c r="AP73" s="830" t="s">
        <v>557</v>
      </c>
      <c r="AQ73" s="830"/>
      <c r="AR73" s="830"/>
      <c r="AS73" s="830"/>
      <c r="AT73" s="830"/>
      <c r="AU73" s="830" t="s">
        <v>557</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4631</v>
      </c>
      <c r="AG88" s="844"/>
      <c r="AH88" s="844"/>
      <c r="AI88" s="844"/>
      <c r="AJ88" s="844"/>
      <c r="AK88" s="841"/>
      <c r="AL88" s="841"/>
      <c r="AM88" s="841"/>
      <c r="AN88" s="841"/>
      <c r="AO88" s="841"/>
      <c r="AP88" s="844">
        <v>12476</v>
      </c>
      <c r="AQ88" s="844"/>
      <c r="AR88" s="844"/>
      <c r="AS88" s="844"/>
      <c r="AT88" s="844"/>
      <c r="AU88" s="844">
        <v>4323</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350</v>
      </c>
      <c r="CS102" s="852"/>
      <c r="CT102" s="852"/>
      <c r="CU102" s="852"/>
      <c r="CV102" s="891"/>
      <c r="CW102" s="890">
        <v>55</v>
      </c>
      <c r="CX102" s="852"/>
      <c r="CY102" s="852"/>
      <c r="CZ102" s="852"/>
      <c r="DA102" s="891"/>
      <c r="DB102" s="890">
        <v>200</v>
      </c>
      <c r="DC102" s="852"/>
      <c r="DD102" s="852"/>
      <c r="DE102" s="852"/>
      <c r="DF102" s="891"/>
      <c r="DG102" s="890" t="s">
        <v>557</v>
      </c>
      <c r="DH102" s="852"/>
      <c r="DI102" s="852"/>
      <c r="DJ102" s="852"/>
      <c r="DK102" s="891"/>
      <c r="DL102" s="890" t="s">
        <v>557</v>
      </c>
      <c r="DM102" s="852"/>
      <c r="DN102" s="852"/>
      <c r="DO102" s="852"/>
      <c r="DP102" s="891"/>
      <c r="DQ102" s="890" t="s">
        <v>557</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18" customFormat="1" ht="26.25" customHeight="1" x14ac:dyDescent="0.2">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3413094</v>
      </c>
      <c r="AB110" s="900"/>
      <c r="AC110" s="900"/>
      <c r="AD110" s="900"/>
      <c r="AE110" s="901"/>
      <c r="AF110" s="902">
        <v>3413182</v>
      </c>
      <c r="AG110" s="900"/>
      <c r="AH110" s="900"/>
      <c r="AI110" s="900"/>
      <c r="AJ110" s="901"/>
      <c r="AK110" s="902">
        <v>3371265</v>
      </c>
      <c r="AL110" s="900"/>
      <c r="AM110" s="900"/>
      <c r="AN110" s="900"/>
      <c r="AO110" s="901"/>
      <c r="AP110" s="903">
        <v>11.4</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41912093</v>
      </c>
      <c r="BR110" s="931"/>
      <c r="BS110" s="931"/>
      <c r="BT110" s="931"/>
      <c r="BU110" s="931"/>
      <c r="BV110" s="931">
        <v>40197344</v>
      </c>
      <c r="BW110" s="931"/>
      <c r="BX110" s="931"/>
      <c r="BY110" s="931"/>
      <c r="BZ110" s="931"/>
      <c r="CA110" s="931">
        <v>39233098</v>
      </c>
      <c r="CB110" s="931"/>
      <c r="CC110" s="931"/>
      <c r="CD110" s="931"/>
      <c r="CE110" s="931"/>
      <c r="CF110" s="944">
        <v>132.19999999999999</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189209</v>
      </c>
      <c r="BR111" s="926"/>
      <c r="BS111" s="926"/>
      <c r="BT111" s="926"/>
      <c r="BU111" s="926"/>
      <c r="BV111" s="926">
        <v>46149</v>
      </c>
      <c r="BW111" s="926"/>
      <c r="BX111" s="926"/>
      <c r="BY111" s="926"/>
      <c r="BZ111" s="926"/>
      <c r="CA111" s="926">
        <v>29091</v>
      </c>
      <c r="CB111" s="926"/>
      <c r="CC111" s="926"/>
      <c r="CD111" s="926"/>
      <c r="CE111" s="926"/>
      <c r="CF111" s="920">
        <v>0.1</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27962126</v>
      </c>
      <c r="BR112" s="926"/>
      <c r="BS112" s="926"/>
      <c r="BT112" s="926"/>
      <c r="BU112" s="926"/>
      <c r="BV112" s="926">
        <v>26783140</v>
      </c>
      <c r="BW112" s="926"/>
      <c r="BX112" s="926"/>
      <c r="BY112" s="926"/>
      <c r="BZ112" s="926"/>
      <c r="CA112" s="926">
        <v>25012356</v>
      </c>
      <c r="CB112" s="926"/>
      <c r="CC112" s="926"/>
      <c r="CD112" s="926"/>
      <c r="CE112" s="926"/>
      <c r="CF112" s="920">
        <v>84.3</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v>126000</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2796433</v>
      </c>
      <c r="AB113" s="938"/>
      <c r="AC113" s="938"/>
      <c r="AD113" s="938"/>
      <c r="AE113" s="939"/>
      <c r="AF113" s="940">
        <v>2827519</v>
      </c>
      <c r="AG113" s="938"/>
      <c r="AH113" s="938"/>
      <c r="AI113" s="938"/>
      <c r="AJ113" s="939"/>
      <c r="AK113" s="940">
        <v>2801369</v>
      </c>
      <c r="AL113" s="938"/>
      <c r="AM113" s="938"/>
      <c r="AN113" s="938"/>
      <c r="AO113" s="939"/>
      <c r="AP113" s="941">
        <v>9.4</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2452054</v>
      </c>
      <c r="BR113" s="926"/>
      <c r="BS113" s="926"/>
      <c r="BT113" s="926"/>
      <c r="BU113" s="926"/>
      <c r="BV113" s="926">
        <v>2868803</v>
      </c>
      <c r="BW113" s="926"/>
      <c r="BX113" s="926"/>
      <c r="BY113" s="926"/>
      <c r="BZ113" s="926"/>
      <c r="CA113" s="926">
        <v>4322075</v>
      </c>
      <c r="CB113" s="926"/>
      <c r="CC113" s="926"/>
      <c r="CD113" s="926"/>
      <c r="CE113" s="926"/>
      <c r="CF113" s="920">
        <v>14.6</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238989</v>
      </c>
      <c r="AB114" s="959"/>
      <c r="AC114" s="959"/>
      <c r="AD114" s="959"/>
      <c r="AE114" s="960"/>
      <c r="AF114" s="961">
        <v>243649</v>
      </c>
      <c r="AG114" s="959"/>
      <c r="AH114" s="959"/>
      <c r="AI114" s="959"/>
      <c r="AJ114" s="960"/>
      <c r="AK114" s="961">
        <v>254656</v>
      </c>
      <c r="AL114" s="959"/>
      <c r="AM114" s="959"/>
      <c r="AN114" s="959"/>
      <c r="AO114" s="960"/>
      <c r="AP114" s="962">
        <v>0.9</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7350012</v>
      </c>
      <c r="BR114" s="926"/>
      <c r="BS114" s="926"/>
      <c r="BT114" s="926"/>
      <c r="BU114" s="926"/>
      <c r="BV114" s="926">
        <v>7148118</v>
      </c>
      <c r="BW114" s="926"/>
      <c r="BX114" s="926"/>
      <c r="BY114" s="926"/>
      <c r="BZ114" s="926"/>
      <c r="CA114" s="926">
        <v>7581753</v>
      </c>
      <c r="CB114" s="926"/>
      <c r="CC114" s="926"/>
      <c r="CD114" s="926"/>
      <c r="CE114" s="926"/>
      <c r="CF114" s="920">
        <v>25.6</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17060</v>
      </c>
      <c r="AB115" s="938"/>
      <c r="AC115" s="938"/>
      <c r="AD115" s="938"/>
      <c r="AE115" s="939"/>
      <c r="AF115" s="940">
        <v>17060</v>
      </c>
      <c r="AG115" s="938"/>
      <c r="AH115" s="938"/>
      <c r="AI115" s="938"/>
      <c r="AJ115" s="939"/>
      <c r="AK115" s="940">
        <v>17060</v>
      </c>
      <c r="AL115" s="938"/>
      <c r="AM115" s="938"/>
      <c r="AN115" s="938"/>
      <c r="AO115" s="939"/>
      <c r="AP115" s="941">
        <v>0.1</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v>700</v>
      </c>
      <c r="BR115" s="926"/>
      <c r="BS115" s="926"/>
      <c r="BT115" s="926"/>
      <c r="BU115" s="926"/>
      <c r="BV115" s="926">
        <v>524</v>
      </c>
      <c r="BW115" s="926"/>
      <c r="BX115" s="926"/>
      <c r="BY115" s="926"/>
      <c r="BZ115" s="926"/>
      <c r="CA115" s="926">
        <v>348</v>
      </c>
      <c r="CB115" s="926"/>
      <c r="CC115" s="926"/>
      <c r="CD115" s="926"/>
      <c r="CE115" s="926"/>
      <c r="CF115" s="920">
        <v>0</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63209</v>
      </c>
      <c r="DH116" s="959"/>
      <c r="DI116" s="959"/>
      <c r="DJ116" s="959"/>
      <c r="DK116" s="960"/>
      <c r="DL116" s="961">
        <v>46149</v>
      </c>
      <c r="DM116" s="959"/>
      <c r="DN116" s="959"/>
      <c r="DO116" s="959"/>
      <c r="DP116" s="960"/>
      <c r="DQ116" s="961">
        <v>29091</v>
      </c>
      <c r="DR116" s="959"/>
      <c r="DS116" s="959"/>
      <c r="DT116" s="959"/>
      <c r="DU116" s="960"/>
      <c r="DV116" s="962">
        <v>0.1</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6465576</v>
      </c>
      <c r="AB117" s="979"/>
      <c r="AC117" s="979"/>
      <c r="AD117" s="979"/>
      <c r="AE117" s="980"/>
      <c r="AF117" s="981">
        <v>6501410</v>
      </c>
      <c r="AG117" s="979"/>
      <c r="AH117" s="979"/>
      <c r="AI117" s="979"/>
      <c r="AJ117" s="980"/>
      <c r="AK117" s="981">
        <v>6444350</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444</v>
      </c>
      <c r="BP119" s="1005"/>
      <c r="BQ119" s="999">
        <v>79866194</v>
      </c>
      <c r="BR119" s="1000"/>
      <c r="BS119" s="1000"/>
      <c r="BT119" s="1000"/>
      <c r="BU119" s="1000"/>
      <c r="BV119" s="1000">
        <v>77044078</v>
      </c>
      <c r="BW119" s="1000"/>
      <c r="BX119" s="1000"/>
      <c r="BY119" s="1000"/>
      <c r="BZ119" s="1000"/>
      <c r="CA119" s="1000">
        <v>76178721</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35201255</v>
      </c>
      <c r="BR120" s="931"/>
      <c r="BS120" s="931"/>
      <c r="BT120" s="931"/>
      <c r="BU120" s="931"/>
      <c r="BV120" s="931">
        <v>35781230</v>
      </c>
      <c r="BW120" s="931"/>
      <c r="BX120" s="931"/>
      <c r="BY120" s="931"/>
      <c r="BZ120" s="931"/>
      <c r="CA120" s="931">
        <v>33859818</v>
      </c>
      <c r="CB120" s="931"/>
      <c r="CC120" s="931"/>
      <c r="CD120" s="931"/>
      <c r="CE120" s="931"/>
      <c r="CF120" s="944">
        <v>114.1</v>
      </c>
      <c r="CG120" s="945"/>
      <c r="CH120" s="945"/>
      <c r="CI120" s="945"/>
      <c r="CJ120" s="945"/>
      <c r="CK120" s="1006" t="s">
        <v>448</v>
      </c>
      <c r="CL120" s="1007"/>
      <c r="CM120" s="1007"/>
      <c r="CN120" s="1007"/>
      <c r="CO120" s="1008"/>
      <c r="CP120" s="1014" t="s">
        <v>449</v>
      </c>
      <c r="CQ120" s="1015"/>
      <c r="CR120" s="1015"/>
      <c r="CS120" s="1015"/>
      <c r="CT120" s="1015"/>
      <c r="CU120" s="1015"/>
      <c r="CV120" s="1015"/>
      <c r="CW120" s="1015"/>
      <c r="CX120" s="1015"/>
      <c r="CY120" s="1015"/>
      <c r="CZ120" s="1015"/>
      <c r="DA120" s="1015"/>
      <c r="DB120" s="1015"/>
      <c r="DC120" s="1015"/>
      <c r="DD120" s="1015"/>
      <c r="DE120" s="1015"/>
      <c r="DF120" s="1016"/>
      <c r="DG120" s="930">
        <v>18643643</v>
      </c>
      <c r="DH120" s="931"/>
      <c r="DI120" s="931"/>
      <c r="DJ120" s="931"/>
      <c r="DK120" s="931"/>
      <c r="DL120" s="931">
        <v>17906490</v>
      </c>
      <c r="DM120" s="931"/>
      <c r="DN120" s="931"/>
      <c r="DO120" s="931"/>
      <c r="DP120" s="931"/>
      <c r="DQ120" s="931">
        <v>17087162</v>
      </c>
      <c r="DR120" s="931"/>
      <c r="DS120" s="931"/>
      <c r="DT120" s="931"/>
      <c r="DU120" s="931"/>
      <c r="DV120" s="932">
        <v>57.6</v>
      </c>
      <c r="DW120" s="932"/>
      <c r="DX120" s="932"/>
      <c r="DY120" s="932"/>
      <c r="DZ120" s="933"/>
    </row>
    <row r="121" spans="1:130" s="218" customFormat="1" ht="26.25" customHeight="1" x14ac:dyDescent="0.2">
      <c r="A121" s="1057"/>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5559893</v>
      </c>
      <c r="BR121" s="926"/>
      <c r="BS121" s="926"/>
      <c r="BT121" s="926"/>
      <c r="BU121" s="926"/>
      <c r="BV121" s="926">
        <v>5305892</v>
      </c>
      <c r="BW121" s="926"/>
      <c r="BX121" s="926"/>
      <c r="BY121" s="926"/>
      <c r="BZ121" s="926"/>
      <c r="CA121" s="926">
        <v>5261377</v>
      </c>
      <c r="CB121" s="926"/>
      <c r="CC121" s="926"/>
      <c r="CD121" s="926"/>
      <c r="CE121" s="926"/>
      <c r="CF121" s="920">
        <v>17.7</v>
      </c>
      <c r="CG121" s="921"/>
      <c r="CH121" s="921"/>
      <c r="CI121" s="921"/>
      <c r="CJ121" s="921"/>
      <c r="CK121" s="1009"/>
      <c r="CL121" s="1010"/>
      <c r="CM121" s="1010"/>
      <c r="CN121" s="1010"/>
      <c r="CO121" s="1011"/>
      <c r="CP121" s="1019" t="s">
        <v>452</v>
      </c>
      <c r="CQ121" s="1020"/>
      <c r="CR121" s="1020"/>
      <c r="CS121" s="1020"/>
      <c r="CT121" s="1020"/>
      <c r="CU121" s="1020"/>
      <c r="CV121" s="1020"/>
      <c r="CW121" s="1020"/>
      <c r="CX121" s="1020"/>
      <c r="CY121" s="1020"/>
      <c r="CZ121" s="1020"/>
      <c r="DA121" s="1020"/>
      <c r="DB121" s="1020"/>
      <c r="DC121" s="1020"/>
      <c r="DD121" s="1020"/>
      <c r="DE121" s="1020"/>
      <c r="DF121" s="1021"/>
      <c r="DG121" s="925">
        <v>5667158</v>
      </c>
      <c r="DH121" s="926"/>
      <c r="DI121" s="926"/>
      <c r="DJ121" s="926"/>
      <c r="DK121" s="926"/>
      <c r="DL121" s="926">
        <v>5633436</v>
      </c>
      <c r="DM121" s="926"/>
      <c r="DN121" s="926"/>
      <c r="DO121" s="926"/>
      <c r="DP121" s="926"/>
      <c r="DQ121" s="926">
        <v>5096206</v>
      </c>
      <c r="DR121" s="926"/>
      <c r="DS121" s="926"/>
      <c r="DT121" s="926"/>
      <c r="DU121" s="926"/>
      <c r="DV121" s="927">
        <v>17.2</v>
      </c>
      <c r="DW121" s="927"/>
      <c r="DX121" s="927"/>
      <c r="DY121" s="927"/>
      <c r="DZ121" s="928"/>
    </row>
    <row r="122" spans="1:130" s="218" customFormat="1" ht="26.25" customHeight="1" x14ac:dyDescent="0.2">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453</v>
      </c>
      <c r="BA122" s="965"/>
      <c r="BB122" s="965"/>
      <c r="BC122" s="965"/>
      <c r="BD122" s="965"/>
      <c r="BE122" s="965"/>
      <c r="BF122" s="965"/>
      <c r="BG122" s="965"/>
      <c r="BH122" s="965"/>
      <c r="BI122" s="965"/>
      <c r="BJ122" s="965"/>
      <c r="BK122" s="965"/>
      <c r="BL122" s="965"/>
      <c r="BM122" s="965"/>
      <c r="BN122" s="965"/>
      <c r="BO122" s="965"/>
      <c r="BP122" s="966"/>
      <c r="BQ122" s="999">
        <v>63757599</v>
      </c>
      <c r="BR122" s="1000"/>
      <c r="BS122" s="1000"/>
      <c r="BT122" s="1000"/>
      <c r="BU122" s="1000"/>
      <c r="BV122" s="1000">
        <v>60363938</v>
      </c>
      <c r="BW122" s="1000"/>
      <c r="BX122" s="1000"/>
      <c r="BY122" s="1000"/>
      <c r="BZ122" s="1000"/>
      <c r="CA122" s="1000">
        <v>58205044</v>
      </c>
      <c r="CB122" s="1000"/>
      <c r="CC122" s="1000"/>
      <c r="CD122" s="1000"/>
      <c r="CE122" s="1000"/>
      <c r="CF122" s="1017">
        <v>196.2</v>
      </c>
      <c r="CG122" s="1018"/>
      <c r="CH122" s="1018"/>
      <c r="CI122" s="1018"/>
      <c r="CJ122" s="1018"/>
      <c r="CK122" s="1009"/>
      <c r="CL122" s="1010"/>
      <c r="CM122" s="1010"/>
      <c r="CN122" s="1010"/>
      <c r="CO122" s="1011"/>
      <c r="CP122" s="1019" t="s">
        <v>454</v>
      </c>
      <c r="CQ122" s="1020"/>
      <c r="CR122" s="1020"/>
      <c r="CS122" s="1020"/>
      <c r="CT122" s="1020"/>
      <c r="CU122" s="1020"/>
      <c r="CV122" s="1020"/>
      <c r="CW122" s="1020"/>
      <c r="CX122" s="1020"/>
      <c r="CY122" s="1020"/>
      <c r="CZ122" s="1020"/>
      <c r="DA122" s="1020"/>
      <c r="DB122" s="1020"/>
      <c r="DC122" s="1020"/>
      <c r="DD122" s="1020"/>
      <c r="DE122" s="1020"/>
      <c r="DF122" s="1021"/>
      <c r="DG122" s="925">
        <v>3651325</v>
      </c>
      <c r="DH122" s="926"/>
      <c r="DI122" s="926"/>
      <c r="DJ122" s="926"/>
      <c r="DK122" s="926"/>
      <c r="DL122" s="926">
        <v>3243214</v>
      </c>
      <c r="DM122" s="926"/>
      <c r="DN122" s="926"/>
      <c r="DO122" s="926"/>
      <c r="DP122" s="926"/>
      <c r="DQ122" s="926">
        <v>2828988</v>
      </c>
      <c r="DR122" s="926"/>
      <c r="DS122" s="926"/>
      <c r="DT122" s="926"/>
      <c r="DU122" s="926"/>
      <c r="DV122" s="927">
        <v>9.5</v>
      </c>
      <c r="DW122" s="927"/>
      <c r="DX122" s="927"/>
      <c r="DY122" s="927"/>
      <c r="DZ122" s="928"/>
    </row>
    <row r="123" spans="1:130" s="218" customFormat="1" ht="26.25" customHeight="1" x14ac:dyDescent="0.2">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17060</v>
      </c>
      <c r="AB123" s="959"/>
      <c r="AC123" s="959"/>
      <c r="AD123" s="959"/>
      <c r="AE123" s="960"/>
      <c r="AF123" s="961">
        <v>17060</v>
      </c>
      <c r="AG123" s="959"/>
      <c r="AH123" s="959"/>
      <c r="AI123" s="959"/>
      <c r="AJ123" s="960"/>
      <c r="AK123" s="961">
        <v>17060</v>
      </c>
      <c r="AL123" s="959"/>
      <c r="AM123" s="959"/>
      <c r="AN123" s="959"/>
      <c r="AO123" s="960"/>
      <c r="AP123" s="962">
        <v>0.1</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455</v>
      </c>
      <c r="BP123" s="1005"/>
      <c r="BQ123" s="1063">
        <v>104518747</v>
      </c>
      <c r="BR123" s="1064"/>
      <c r="BS123" s="1064"/>
      <c r="BT123" s="1064"/>
      <c r="BU123" s="1064"/>
      <c r="BV123" s="1064">
        <v>101451060</v>
      </c>
      <c r="BW123" s="1064"/>
      <c r="BX123" s="1064"/>
      <c r="BY123" s="1064"/>
      <c r="BZ123" s="1064"/>
      <c r="CA123" s="1064">
        <v>97326239</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456</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457</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458</v>
      </c>
      <c r="CL125" s="1007"/>
      <c r="CM125" s="1007"/>
      <c r="CN125" s="1007"/>
      <c r="CO125" s="1008"/>
      <c r="CP125" s="929" t="s">
        <v>459</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460</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461</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462</v>
      </c>
      <c r="AY127" s="1032"/>
      <c r="AZ127" s="1032"/>
      <c r="BA127" s="1032"/>
      <c r="BB127" s="1032"/>
      <c r="BC127" s="1032"/>
      <c r="BD127" s="1032"/>
      <c r="BE127" s="1033"/>
      <c r="BF127" s="1034" t="s">
        <v>463</v>
      </c>
      <c r="BG127" s="1032"/>
      <c r="BH127" s="1032"/>
      <c r="BI127" s="1032"/>
      <c r="BJ127" s="1032"/>
      <c r="BK127" s="1032"/>
      <c r="BL127" s="1033"/>
      <c r="BM127" s="1034" t="s">
        <v>464</v>
      </c>
      <c r="BN127" s="1032"/>
      <c r="BO127" s="1032"/>
      <c r="BP127" s="1032"/>
      <c r="BQ127" s="1032"/>
      <c r="BR127" s="1032"/>
      <c r="BS127" s="1033"/>
      <c r="BT127" s="1034" t="s">
        <v>465</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466</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467</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468</v>
      </c>
      <c r="X128" s="1043"/>
      <c r="Y128" s="1043"/>
      <c r="Z128" s="1044"/>
      <c r="AA128" s="1045">
        <v>475088</v>
      </c>
      <c r="AB128" s="1046"/>
      <c r="AC128" s="1046"/>
      <c r="AD128" s="1046"/>
      <c r="AE128" s="1047"/>
      <c r="AF128" s="1048">
        <v>520160</v>
      </c>
      <c r="AG128" s="1046"/>
      <c r="AH128" s="1046"/>
      <c r="AI128" s="1046"/>
      <c r="AJ128" s="1047"/>
      <c r="AK128" s="1048">
        <v>539277</v>
      </c>
      <c r="AL128" s="1046"/>
      <c r="AM128" s="1046"/>
      <c r="AN128" s="1046"/>
      <c r="AO128" s="1047"/>
      <c r="AP128" s="1049"/>
      <c r="AQ128" s="1050"/>
      <c r="AR128" s="1050"/>
      <c r="AS128" s="1050"/>
      <c r="AT128" s="1051"/>
      <c r="AU128" s="220"/>
      <c r="AV128" s="220"/>
      <c r="AW128" s="220"/>
      <c r="AX128" s="896" t="s">
        <v>469</v>
      </c>
      <c r="AY128" s="897"/>
      <c r="AZ128" s="897"/>
      <c r="BA128" s="897"/>
      <c r="BB128" s="897"/>
      <c r="BC128" s="897"/>
      <c r="BD128" s="897"/>
      <c r="BE128" s="898"/>
      <c r="BF128" s="1052" t="s">
        <v>122</v>
      </c>
      <c r="BG128" s="1053"/>
      <c r="BH128" s="1053"/>
      <c r="BI128" s="1053"/>
      <c r="BJ128" s="1053"/>
      <c r="BK128" s="1053"/>
      <c r="BL128" s="1054"/>
      <c r="BM128" s="1052">
        <v>11.59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470</v>
      </c>
      <c r="CQ128" s="726"/>
      <c r="CR128" s="726"/>
      <c r="CS128" s="726"/>
      <c r="CT128" s="726"/>
      <c r="CU128" s="726"/>
      <c r="CV128" s="726"/>
      <c r="CW128" s="726"/>
      <c r="CX128" s="726"/>
      <c r="CY128" s="726"/>
      <c r="CZ128" s="726"/>
      <c r="DA128" s="726"/>
      <c r="DB128" s="726"/>
      <c r="DC128" s="726"/>
      <c r="DD128" s="726"/>
      <c r="DE128" s="726"/>
      <c r="DF128" s="1036"/>
      <c r="DG128" s="1037">
        <v>700</v>
      </c>
      <c r="DH128" s="1038"/>
      <c r="DI128" s="1038"/>
      <c r="DJ128" s="1038"/>
      <c r="DK128" s="1038"/>
      <c r="DL128" s="1038">
        <v>524</v>
      </c>
      <c r="DM128" s="1038"/>
      <c r="DN128" s="1038"/>
      <c r="DO128" s="1038"/>
      <c r="DP128" s="1038"/>
      <c r="DQ128" s="1038">
        <v>348</v>
      </c>
      <c r="DR128" s="1038"/>
      <c r="DS128" s="1038"/>
      <c r="DT128" s="1038"/>
      <c r="DU128" s="1038"/>
      <c r="DV128" s="1039">
        <v>0</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471</v>
      </c>
      <c r="X129" s="1071"/>
      <c r="Y129" s="1071"/>
      <c r="Z129" s="1072"/>
      <c r="AA129" s="958">
        <v>33974491</v>
      </c>
      <c r="AB129" s="959"/>
      <c r="AC129" s="959"/>
      <c r="AD129" s="959"/>
      <c r="AE129" s="960"/>
      <c r="AF129" s="961">
        <v>34470414</v>
      </c>
      <c r="AG129" s="959"/>
      <c r="AH129" s="959"/>
      <c r="AI129" s="959"/>
      <c r="AJ129" s="960"/>
      <c r="AK129" s="961">
        <v>35380013</v>
      </c>
      <c r="AL129" s="959"/>
      <c r="AM129" s="959"/>
      <c r="AN129" s="959"/>
      <c r="AO129" s="960"/>
      <c r="AP129" s="1073"/>
      <c r="AQ129" s="1074"/>
      <c r="AR129" s="1074"/>
      <c r="AS129" s="1074"/>
      <c r="AT129" s="1075"/>
      <c r="AU129" s="221"/>
      <c r="AV129" s="221"/>
      <c r="AW129" s="221"/>
      <c r="AX129" s="1065" t="s">
        <v>472</v>
      </c>
      <c r="AY129" s="923"/>
      <c r="AZ129" s="923"/>
      <c r="BA129" s="923"/>
      <c r="BB129" s="923"/>
      <c r="BC129" s="923"/>
      <c r="BD129" s="923"/>
      <c r="BE129" s="924"/>
      <c r="BF129" s="1066" t="s">
        <v>122</v>
      </c>
      <c r="BG129" s="1067"/>
      <c r="BH129" s="1067"/>
      <c r="BI129" s="1067"/>
      <c r="BJ129" s="1067"/>
      <c r="BK129" s="1067"/>
      <c r="BL129" s="1068"/>
      <c r="BM129" s="1066">
        <v>16.59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473</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474</v>
      </c>
      <c r="X130" s="1071"/>
      <c r="Y130" s="1071"/>
      <c r="Z130" s="1072"/>
      <c r="AA130" s="958">
        <v>5654082</v>
      </c>
      <c r="AB130" s="959"/>
      <c r="AC130" s="959"/>
      <c r="AD130" s="959"/>
      <c r="AE130" s="960"/>
      <c r="AF130" s="961">
        <v>5750946</v>
      </c>
      <c r="AG130" s="959"/>
      <c r="AH130" s="959"/>
      <c r="AI130" s="959"/>
      <c r="AJ130" s="960"/>
      <c r="AK130" s="961">
        <v>5710389</v>
      </c>
      <c r="AL130" s="959"/>
      <c r="AM130" s="959"/>
      <c r="AN130" s="959"/>
      <c r="AO130" s="960"/>
      <c r="AP130" s="1073"/>
      <c r="AQ130" s="1074"/>
      <c r="AR130" s="1074"/>
      <c r="AS130" s="1074"/>
      <c r="AT130" s="1075"/>
      <c r="AU130" s="221"/>
      <c r="AV130" s="221"/>
      <c r="AW130" s="221"/>
      <c r="AX130" s="1065" t="s">
        <v>475</v>
      </c>
      <c r="AY130" s="923"/>
      <c r="AZ130" s="923"/>
      <c r="BA130" s="923"/>
      <c r="BB130" s="923"/>
      <c r="BC130" s="923"/>
      <c r="BD130" s="923"/>
      <c r="BE130" s="924"/>
      <c r="BF130" s="1101">
        <v>0.8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476</v>
      </c>
      <c r="X131" s="1108"/>
      <c r="Y131" s="1108"/>
      <c r="Z131" s="1109"/>
      <c r="AA131" s="1004">
        <v>28320409</v>
      </c>
      <c r="AB131" s="986"/>
      <c r="AC131" s="986"/>
      <c r="AD131" s="986"/>
      <c r="AE131" s="987"/>
      <c r="AF131" s="985">
        <v>28719468</v>
      </c>
      <c r="AG131" s="986"/>
      <c r="AH131" s="986"/>
      <c r="AI131" s="986"/>
      <c r="AJ131" s="987"/>
      <c r="AK131" s="985">
        <v>29669624</v>
      </c>
      <c r="AL131" s="986"/>
      <c r="AM131" s="986"/>
      <c r="AN131" s="986"/>
      <c r="AO131" s="987"/>
      <c r="AP131" s="1110"/>
      <c r="AQ131" s="1111"/>
      <c r="AR131" s="1111"/>
      <c r="AS131" s="1111"/>
      <c r="AT131" s="1112"/>
      <c r="AU131" s="221"/>
      <c r="AV131" s="221"/>
      <c r="AW131" s="221"/>
      <c r="AX131" s="1083" t="s">
        <v>477</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478</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479</v>
      </c>
      <c r="W132" s="1094"/>
      <c r="X132" s="1094"/>
      <c r="Y132" s="1094"/>
      <c r="Z132" s="1095"/>
      <c r="AA132" s="1096">
        <v>1.1878571389999999</v>
      </c>
      <c r="AB132" s="1097"/>
      <c r="AC132" s="1097"/>
      <c r="AD132" s="1097"/>
      <c r="AE132" s="1098"/>
      <c r="AF132" s="1099">
        <v>0.80190900499999995</v>
      </c>
      <c r="AG132" s="1097"/>
      <c r="AH132" s="1097"/>
      <c r="AI132" s="1097"/>
      <c r="AJ132" s="1098"/>
      <c r="AK132" s="1099">
        <v>0.65617279100000003</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480</v>
      </c>
      <c r="W133" s="1077"/>
      <c r="X133" s="1077"/>
      <c r="Y133" s="1077"/>
      <c r="Z133" s="1078"/>
      <c r="AA133" s="1079">
        <v>1</v>
      </c>
      <c r="AB133" s="1080"/>
      <c r="AC133" s="1080"/>
      <c r="AD133" s="1080"/>
      <c r="AE133" s="1081"/>
      <c r="AF133" s="1079">
        <v>1</v>
      </c>
      <c r="AG133" s="1080"/>
      <c r="AH133" s="1080"/>
      <c r="AI133" s="1080"/>
      <c r="AJ133" s="1081"/>
      <c r="AK133" s="1079">
        <v>0.8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wTucjeCQfGOaN2RIQbCgLw5vh5yLjk+iFhhN9WLhlLHlgnPoJHWneZ+j1452DRP4qugO10nVy/UoJ6mgt0HqJQ==" saltValue="l9uci96duCzBxu+MSTcWd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E10" zoomScale="85" zoomScaleNormal="85" zoomScaleSheetLayoutView="85" workbookViewId="0">
      <selection activeCell="DF30" sqref="DF30"/>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481</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KBvKXeJB4uX9Oeib85hnOfTCR2thjhRIhAarkZ6y6s3SeEfVjA4k7qLAxs1F7Y+yS78Ig6YKZQVP8v/lu4LWBA==" saltValue="VGTJW7JzVz3V7iLoebGED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election activeCell="A5" sqref="A5"/>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2K5+vogCiT2HMrBveUTmEYJV/HD9hsFDqUtwABTIMatnpmgTImrltQkYJ3m3gaC20dFLXBX9mdwsiD7Jes6mQ==" saltValue="clq7yerZvB4oDldpD8DKm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482</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483</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484</v>
      </c>
      <c r="AP7" s="260"/>
      <c r="AQ7" s="261" t="s">
        <v>485</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486</v>
      </c>
      <c r="AQ8" s="267" t="s">
        <v>487</v>
      </c>
      <c r="AR8" s="268" t="s">
        <v>488</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489</v>
      </c>
      <c r="AL9" s="1117"/>
      <c r="AM9" s="1117"/>
      <c r="AN9" s="1118"/>
      <c r="AO9" s="269">
        <v>11155175</v>
      </c>
      <c r="AP9" s="269">
        <v>99339</v>
      </c>
      <c r="AQ9" s="270">
        <v>74190</v>
      </c>
      <c r="AR9" s="271">
        <v>33.9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490</v>
      </c>
      <c r="AL10" s="1117"/>
      <c r="AM10" s="1117"/>
      <c r="AN10" s="1118"/>
      <c r="AO10" s="272">
        <v>1508063</v>
      </c>
      <c r="AP10" s="272">
        <v>13430</v>
      </c>
      <c r="AQ10" s="273">
        <v>4494</v>
      </c>
      <c r="AR10" s="274">
        <v>198.8</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491</v>
      </c>
      <c r="AL11" s="1117"/>
      <c r="AM11" s="1117"/>
      <c r="AN11" s="1118"/>
      <c r="AO11" s="272">
        <v>658565</v>
      </c>
      <c r="AP11" s="272">
        <v>5865</v>
      </c>
      <c r="AQ11" s="273">
        <v>2274</v>
      </c>
      <c r="AR11" s="274">
        <v>157.9</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492</v>
      </c>
      <c r="AL12" s="1117"/>
      <c r="AM12" s="1117"/>
      <c r="AN12" s="1118"/>
      <c r="AO12" s="272" t="s">
        <v>493</v>
      </c>
      <c r="AP12" s="272" t="s">
        <v>493</v>
      </c>
      <c r="AQ12" s="273">
        <v>23</v>
      </c>
      <c r="AR12" s="274" t="s">
        <v>493</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494</v>
      </c>
      <c r="AL13" s="1117"/>
      <c r="AM13" s="1117"/>
      <c r="AN13" s="1118"/>
      <c r="AO13" s="272">
        <v>132397</v>
      </c>
      <c r="AP13" s="272">
        <v>1179</v>
      </c>
      <c r="AQ13" s="273">
        <v>2538</v>
      </c>
      <c r="AR13" s="274">
        <v>-53.5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495</v>
      </c>
      <c r="AL14" s="1117"/>
      <c r="AM14" s="1117"/>
      <c r="AN14" s="1118"/>
      <c r="AO14" s="272">
        <v>65358</v>
      </c>
      <c r="AP14" s="272">
        <v>582</v>
      </c>
      <c r="AQ14" s="273">
        <v>2009</v>
      </c>
      <c r="AR14" s="274">
        <v>-71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496</v>
      </c>
      <c r="AL15" s="1120"/>
      <c r="AM15" s="1120"/>
      <c r="AN15" s="1121"/>
      <c r="AO15" s="272">
        <v>-626036</v>
      </c>
      <c r="AP15" s="272">
        <v>-5575</v>
      </c>
      <c r="AQ15" s="273">
        <v>-4396</v>
      </c>
      <c r="AR15" s="274">
        <v>26.8</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12893522</v>
      </c>
      <c r="AP16" s="272">
        <v>114819</v>
      </c>
      <c r="AQ16" s="273">
        <v>81133</v>
      </c>
      <c r="AR16" s="274">
        <v>41.5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497</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498</v>
      </c>
      <c r="AP20" s="281" t="s">
        <v>499</v>
      </c>
      <c r="AQ20" s="282" t="s">
        <v>500</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501</v>
      </c>
      <c r="AL21" s="1123"/>
      <c r="AM21" s="1123"/>
      <c r="AN21" s="1124"/>
      <c r="AO21" s="285">
        <v>8.75</v>
      </c>
      <c r="AP21" s="286">
        <v>7.09</v>
      </c>
      <c r="AQ21" s="287">
        <v>1.66</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502</v>
      </c>
      <c r="AL22" s="1123"/>
      <c r="AM22" s="1123"/>
      <c r="AN22" s="1124"/>
      <c r="AO22" s="290">
        <v>97.4</v>
      </c>
      <c r="AP22" s="291">
        <v>99.1</v>
      </c>
      <c r="AQ22" s="292">
        <v>-1.7</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503</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504</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505</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484</v>
      </c>
      <c r="AP30" s="260"/>
      <c r="AQ30" s="261" t="s">
        <v>485</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486</v>
      </c>
      <c r="AQ31" s="267" t="s">
        <v>487</v>
      </c>
      <c r="AR31" s="268" t="s">
        <v>488</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506</v>
      </c>
      <c r="AL32" s="1131"/>
      <c r="AM32" s="1131"/>
      <c r="AN32" s="1132"/>
      <c r="AO32" s="300">
        <v>3371265</v>
      </c>
      <c r="AP32" s="300">
        <v>30022</v>
      </c>
      <c r="AQ32" s="301">
        <v>38069</v>
      </c>
      <c r="AR32" s="302">
        <v>-21.1</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507</v>
      </c>
      <c r="AL33" s="1131"/>
      <c r="AM33" s="1131"/>
      <c r="AN33" s="1132"/>
      <c r="AO33" s="300" t="s">
        <v>493</v>
      </c>
      <c r="AP33" s="300" t="s">
        <v>493</v>
      </c>
      <c r="AQ33" s="301" t="s">
        <v>493</v>
      </c>
      <c r="AR33" s="302" t="s">
        <v>493</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508</v>
      </c>
      <c r="AL34" s="1131"/>
      <c r="AM34" s="1131"/>
      <c r="AN34" s="1132"/>
      <c r="AO34" s="300" t="s">
        <v>493</v>
      </c>
      <c r="AP34" s="300" t="s">
        <v>493</v>
      </c>
      <c r="AQ34" s="301" t="s">
        <v>493</v>
      </c>
      <c r="AR34" s="302" t="s">
        <v>493</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509</v>
      </c>
      <c r="AL35" s="1131"/>
      <c r="AM35" s="1131"/>
      <c r="AN35" s="1132"/>
      <c r="AO35" s="300">
        <v>2801369</v>
      </c>
      <c r="AP35" s="300">
        <v>24947</v>
      </c>
      <c r="AQ35" s="301">
        <v>11274</v>
      </c>
      <c r="AR35" s="302">
        <v>121.3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510</v>
      </c>
      <c r="AL36" s="1131"/>
      <c r="AM36" s="1131"/>
      <c r="AN36" s="1132"/>
      <c r="AO36" s="300">
        <v>254656</v>
      </c>
      <c r="AP36" s="300">
        <v>2268</v>
      </c>
      <c r="AQ36" s="301">
        <v>1710</v>
      </c>
      <c r="AR36" s="302">
        <v>32.6</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511</v>
      </c>
      <c r="AL37" s="1131"/>
      <c r="AM37" s="1131"/>
      <c r="AN37" s="1132"/>
      <c r="AO37" s="300">
        <v>17060</v>
      </c>
      <c r="AP37" s="300">
        <v>152</v>
      </c>
      <c r="AQ37" s="301">
        <v>731</v>
      </c>
      <c r="AR37" s="302">
        <v>-79.2</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512</v>
      </c>
      <c r="AL38" s="1134"/>
      <c r="AM38" s="1134"/>
      <c r="AN38" s="1135"/>
      <c r="AO38" s="303" t="s">
        <v>493</v>
      </c>
      <c r="AP38" s="303" t="s">
        <v>493</v>
      </c>
      <c r="AQ38" s="304">
        <v>1</v>
      </c>
      <c r="AR38" s="292" t="s">
        <v>493</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513</v>
      </c>
      <c r="AL39" s="1134"/>
      <c r="AM39" s="1134"/>
      <c r="AN39" s="1135"/>
      <c r="AO39" s="300">
        <v>-539277</v>
      </c>
      <c r="AP39" s="300">
        <v>-4802</v>
      </c>
      <c r="AQ39" s="301">
        <v>-7408</v>
      </c>
      <c r="AR39" s="302">
        <v>-35.200000000000003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514</v>
      </c>
      <c r="AL40" s="1131"/>
      <c r="AM40" s="1131"/>
      <c r="AN40" s="1132"/>
      <c r="AO40" s="300">
        <v>-5710389</v>
      </c>
      <c r="AP40" s="300">
        <v>-50852</v>
      </c>
      <c r="AQ40" s="301">
        <v>-32910</v>
      </c>
      <c r="AR40" s="302">
        <v>54.5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194684</v>
      </c>
      <c r="AP41" s="300">
        <v>1734</v>
      </c>
      <c r="AQ41" s="301">
        <v>11466</v>
      </c>
      <c r="AR41" s="302">
        <v>-84.9</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515</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516</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484</v>
      </c>
      <c r="AN49" s="1127" t="s">
        <v>517</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518</v>
      </c>
      <c r="AO50" s="317" t="s">
        <v>519</v>
      </c>
      <c r="AP50" s="318" t="s">
        <v>520</v>
      </c>
      <c r="AQ50" s="319" t="s">
        <v>521</v>
      </c>
      <c r="AR50" s="320" t="s">
        <v>522</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523</v>
      </c>
      <c r="AL51" s="313"/>
      <c r="AM51" s="321">
        <v>5301596</v>
      </c>
      <c r="AN51" s="322">
        <v>45375</v>
      </c>
      <c r="AO51" s="323">
        <v>-45.9</v>
      </c>
      <c r="AP51" s="324">
        <v>56416</v>
      </c>
      <c r="AQ51" s="325">
        <v>-15</v>
      </c>
      <c r="AR51" s="326">
        <v>-30.9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524</v>
      </c>
      <c r="AM52" s="329">
        <v>2635001</v>
      </c>
      <c r="AN52" s="330">
        <v>22552</v>
      </c>
      <c r="AO52" s="331">
        <v>-42.2</v>
      </c>
      <c r="AP52" s="332">
        <v>32623</v>
      </c>
      <c r="AQ52" s="333">
        <v>-5.5</v>
      </c>
      <c r="AR52" s="334">
        <v>-36.700000000000003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525</v>
      </c>
      <c r="AL53" s="313"/>
      <c r="AM53" s="321">
        <v>4909926</v>
      </c>
      <c r="AN53" s="322">
        <v>42382</v>
      </c>
      <c r="AO53" s="323">
        <v>-6.6</v>
      </c>
      <c r="AP53" s="324">
        <v>49217</v>
      </c>
      <c r="AQ53" s="325">
        <v>-12.8</v>
      </c>
      <c r="AR53" s="326">
        <v>6.2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524</v>
      </c>
      <c r="AM54" s="329">
        <v>2127401</v>
      </c>
      <c r="AN54" s="330">
        <v>18363</v>
      </c>
      <c r="AO54" s="331">
        <v>-18.600000000000001</v>
      </c>
      <c r="AP54" s="332">
        <v>27232</v>
      </c>
      <c r="AQ54" s="333">
        <v>-16.5</v>
      </c>
      <c r="AR54" s="334">
        <v>-2.1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526</v>
      </c>
      <c r="AL55" s="313"/>
      <c r="AM55" s="321">
        <v>3067817</v>
      </c>
      <c r="AN55" s="322">
        <v>26675</v>
      </c>
      <c r="AO55" s="323">
        <v>-37.1</v>
      </c>
      <c r="AP55" s="324">
        <v>49211</v>
      </c>
      <c r="AQ55" s="325">
        <v>0</v>
      </c>
      <c r="AR55" s="326">
        <v>-37.1</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524</v>
      </c>
      <c r="AM56" s="329">
        <v>2046700</v>
      </c>
      <c r="AN56" s="330">
        <v>17796</v>
      </c>
      <c r="AO56" s="331">
        <v>-3.1</v>
      </c>
      <c r="AP56" s="332">
        <v>28367</v>
      </c>
      <c r="AQ56" s="333">
        <v>4.2</v>
      </c>
      <c r="AR56" s="334">
        <v>-7.3</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527</v>
      </c>
      <c r="AL57" s="313"/>
      <c r="AM57" s="321">
        <v>4144302</v>
      </c>
      <c r="AN57" s="322">
        <v>36373</v>
      </c>
      <c r="AO57" s="323">
        <v>36.4</v>
      </c>
      <c r="AP57" s="324">
        <v>51738</v>
      </c>
      <c r="AQ57" s="325">
        <v>5.0999999999999996</v>
      </c>
      <c r="AR57" s="326">
        <v>31.3</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524</v>
      </c>
      <c r="AM58" s="329">
        <v>2187785</v>
      </c>
      <c r="AN58" s="330">
        <v>19201</v>
      </c>
      <c r="AO58" s="331">
        <v>7.9</v>
      </c>
      <c r="AP58" s="332">
        <v>30360</v>
      </c>
      <c r="AQ58" s="333">
        <v>7</v>
      </c>
      <c r="AR58" s="334">
        <v>0.9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528</v>
      </c>
      <c r="AL59" s="313"/>
      <c r="AM59" s="321">
        <v>5624927</v>
      </c>
      <c r="AN59" s="322">
        <v>50091</v>
      </c>
      <c r="AO59" s="323">
        <v>37.700000000000003</v>
      </c>
      <c r="AP59" s="324">
        <v>67158</v>
      </c>
      <c r="AQ59" s="325">
        <v>29.8</v>
      </c>
      <c r="AR59" s="326">
        <v>7.9</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524</v>
      </c>
      <c r="AM60" s="329">
        <v>3002794</v>
      </c>
      <c r="AN60" s="330">
        <v>26740</v>
      </c>
      <c r="AO60" s="331">
        <v>39.299999999999997</v>
      </c>
      <c r="AP60" s="332">
        <v>42077</v>
      </c>
      <c r="AQ60" s="333">
        <v>38.6</v>
      </c>
      <c r="AR60" s="334">
        <v>0.7</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529</v>
      </c>
      <c r="AL61" s="335"/>
      <c r="AM61" s="336">
        <v>4609714</v>
      </c>
      <c r="AN61" s="337">
        <v>40179</v>
      </c>
      <c r="AO61" s="338">
        <v>-3.1</v>
      </c>
      <c r="AP61" s="339">
        <v>54748</v>
      </c>
      <c r="AQ61" s="340">
        <v>1.4</v>
      </c>
      <c r="AR61" s="326">
        <v>-4.5</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524</v>
      </c>
      <c r="AM62" s="329">
        <v>2399936</v>
      </c>
      <c r="AN62" s="330">
        <v>20930</v>
      </c>
      <c r="AO62" s="331">
        <v>-3.3</v>
      </c>
      <c r="AP62" s="332">
        <v>32132</v>
      </c>
      <c r="AQ62" s="333">
        <v>5.6</v>
      </c>
      <c r="AR62" s="334">
        <v>-8.9</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kAkbHBSnFJl093HxAVLmL74Uh2p6x4z/G7VT/x6Z1nugkmqjGiKjyU85MpGxqtej7hqwcaqhqDdZw1r/keRjUQ==" saltValue="L27LjSmK0xP+HXUy8lVFJ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481</v>
      </c>
    </row>
    <row r="121" spans="125:125" ht="13.5" hidden="1" customHeight="1" x14ac:dyDescent="0.2">
      <c r="DU121" s="247"/>
    </row>
  </sheetData>
  <sheetProtection algorithmName="SHA-512" hashValue="4KRWXK5TRHyLKiC6BZPezqvVbW3WPqFvADT1januJG2MB+isAAgmivzet7Prwlx72gV35ugfOErBd7rKN8c67w==" saltValue="gNOV3HxgL1YGD39V6PGtL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9"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481</v>
      </c>
    </row>
  </sheetData>
  <sheetProtection algorithmName="SHA-512" hashValue="R9rosjUdYm94c7LBVKwbhsGy13YCBpzPvSN5cAR4j9lGIxlBo4Eaq/tffnWqwEoTx1uQ08OYE53jSiZOsnpYxg==" saltValue="QnomHSH0+vz/ycJ1fYv05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91" zoomScaleNormal="91" zoomScaleSheetLayoutView="100" workbookViewId="0">
      <selection activeCell="K2" sqref="K2"/>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531</v>
      </c>
      <c r="G46" s="8" t="s">
        <v>532</v>
      </c>
      <c r="H46" s="8" t="s">
        <v>533</v>
      </c>
      <c r="I46" s="8" t="s">
        <v>534</v>
      </c>
      <c r="J46" s="9" t="s">
        <v>535</v>
      </c>
    </row>
    <row r="47" spans="2:10" ht="57.75" customHeight="1" x14ac:dyDescent="0.2">
      <c r="B47" s="10"/>
      <c r="C47" s="1139" t="s">
        <v>3</v>
      </c>
      <c r="D47" s="1139"/>
      <c r="E47" s="1140"/>
      <c r="F47" s="11">
        <v>16.309999999999999</v>
      </c>
      <c r="G47" s="12">
        <v>20.3</v>
      </c>
      <c r="H47" s="12">
        <v>19.420000000000002</v>
      </c>
      <c r="I47" s="12">
        <v>19.21</v>
      </c>
      <c r="J47" s="13">
        <v>18.79</v>
      </c>
    </row>
    <row r="48" spans="2:10" ht="57.75" customHeight="1" x14ac:dyDescent="0.2">
      <c r="B48" s="14"/>
      <c r="C48" s="1141" t="s">
        <v>4</v>
      </c>
      <c r="D48" s="1141"/>
      <c r="E48" s="1142"/>
      <c r="F48" s="15">
        <v>3.88</v>
      </c>
      <c r="G48" s="16">
        <v>3.58</v>
      </c>
      <c r="H48" s="16">
        <v>5.45</v>
      </c>
      <c r="I48" s="16">
        <v>3.27</v>
      </c>
      <c r="J48" s="17">
        <v>2.94</v>
      </c>
    </row>
    <row r="49" spans="2:10" ht="57.75" customHeight="1" thickBot="1" x14ac:dyDescent="0.25">
      <c r="B49" s="18"/>
      <c r="C49" s="1143" t="s">
        <v>5</v>
      </c>
      <c r="D49" s="1143"/>
      <c r="E49" s="1144"/>
      <c r="F49" s="19">
        <v>2.2799999999999998</v>
      </c>
      <c r="G49" s="20">
        <v>7.25</v>
      </c>
      <c r="H49" s="20">
        <v>3.15</v>
      </c>
      <c r="I49" s="20" t="s">
        <v>536</v>
      </c>
      <c r="J49" s="21">
        <v>2.8</v>
      </c>
    </row>
    <row r="50" spans="2:10" ht="13.2" x14ac:dyDescent="0.2"/>
  </sheetData>
  <sheetProtection algorithmName="SHA-512" hashValue="OORif4JA1hhM7WVTlctRgzfrpjl1e6w1i7JgwErnVYHvA5hG4kY4COWwPWDZu4x8lnXo/KgupW3LOImiOJ8vew==" saltValue="D2yEwv5RRdV0VQJL82oW9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沢田 昌希</cp:lastModifiedBy>
  <cp:lastPrinted>2026-03-05T07:12:47Z</cp:lastPrinted>
  <dcterms:created xsi:type="dcterms:W3CDTF">2026-02-23T07:25:03Z</dcterms:created>
  <dcterms:modified xsi:type="dcterms:W3CDTF">2026-03-19T07:43:16Z</dcterms:modified>
  <cp:category/>
</cp:coreProperties>
</file>