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omain-p\hikone\財政課\08　★決算統計\令和06年度決算統計\11 財政状況資料\③【至急のお願い：３月25日（水）〆】令和６年度財政状 況資料集の確認事項\②回答\"/>
    </mc:Choice>
  </mc:AlternateContent>
  <xr:revisionPtr revIDLastSave="0" documentId="13_ncr:1_{27D09424-D993-4F3E-8902-F1E7A39757EA}" xr6:coauthVersionLast="47" xr6:coauthVersionMax="47" xr10:uidLastSave="{00000000-0000-0000-0000-000000000000}"/>
  <bookViews>
    <workbookView xWindow="-2805" yWindow="8002" windowWidth="20715" windowHeight="1327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C36" i="10"/>
  <c r="BE35" i="10"/>
  <c r="BW34" i="10"/>
  <c r="BW35" i="10" s="1"/>
  <c r="BW36" i="10" s="1"/>
  <c r="BW37" i="10" s="1"/>
  <c r="BW38" i="10" s="1"/>
  <c r="BW39" i="10" s="1"/>
  <c r="BW40" i="10" s="1"/>
  <c r="BW41" i="10" s="1"/>
  <c r="BW42" i="10" s="1"/>
  <c r="C34" i="10"/>
  <c r="CO34" i="10" l="1"/>
  <c r="CO35" i="10" s="1"/>
  <c r="CO36" i="10" s="1"/>
  <c r="C35"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U34" i="10"/>
  <c r="U35" i="10" s="1"/>
  <c r="U36" i="10" s="1"/>
  <c r="AM34" i="10"/>
  <c r="AM35" i="10" s="1"/>
  <c r="AM36" i="10" s="1"/>
</calcChain>
</file>

<file path=xl/sharedStrings.xml><?xml version="1.0" encoding="utf-8"?>
<sst xmlns="http://schemas.openxmlformats.org/spreadsheetml/2006/main" count="1105" uniqueCount="567">
  <si>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</si>
  <si>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</si>
  <si>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</si>
  <si>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</si>
  <si>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</si>
  <si>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</si>
  <si>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</si>
  <si>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</si>
  <si>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</si>
  <si>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</si>
  <si>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</si>
  <si>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</si>
  <si>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</si>
  <si>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</si>
  <si>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</si>
  <si>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</si>
  <si>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</si>
  <si>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</si>
  <si>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</si>
  <si>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</si>
  <si>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</si>
  <si>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</si>
  <si>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</si>
  <si>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</si>
  <si>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</si>
  <si>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</si>
  <si>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</si>
  <si>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</si>
  <si>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</si>
  <si>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</si>
  <si>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</si>
  <si>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</si>
  <si>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</si>
  <si>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</si>
  <si>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</si>
  <si>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</si>
  <si>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</si>
  <si>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</si>
  <si>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</si>
  <si>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</si>
  <si>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</si>
  <si>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</si>
  <si>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</si>
  <si>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</si>
  <si>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</si>
  <si>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</si>
  <si>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</si>
  <si>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</si>
  <si>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</si>
  <si>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</si>
  <si>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</si>
  <si>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</si>
  <si>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</si>
  <si>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</si>
  <si>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</si>
  <si>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</si>
  <si>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</si>
  <si>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</si>
  <si>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</si>
  <si>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</si>
  <si>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</si>
  <si>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</si>
  <si>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</si>
  <si>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</si>
  <si>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</si>
  <si>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</si>
  <si>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</si>
  <si>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</si>
  <si>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</si>
  <si>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</si>
  <si>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</si>
  <si>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</si>
  <si>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</si>
  <si>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</si>
  <si>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</si>
  <si>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</si>
  <si>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</si>
  <si>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</si>
  <si>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</si>
  <si>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</si>
  <si>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</si>
  <si>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</si>
  <si>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</si>
  <si>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</si>
  <si>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</si>
  <si>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</si>
  <si>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</si>
  <si>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</si>
  <si>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</si>
  <si>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</si>
  <si>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</si>
  <si>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</si>
  <si>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</si>
  <si>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</si>
  <si>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彦根市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</si>
  <si>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</si>
  <si>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</si>
  <si>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</si>
  <si>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</si>
  <si>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</si>
  <si>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</si>
  <si>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</si>
  <si>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</si>
  <si>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</si>
  <si>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</si>
  <si>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</si>
  <si>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</si>
  <si>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</si>
  <si>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</si>
  <si>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</si>
  <si>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</si>
  <si>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</si>
  <si>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</si>
  <si>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</si>
  <si>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</si>
  <si>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</si>
  <si>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</si>
  <si>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</si>
  <si>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</si>
  <si>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</si>
  <si>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</si>
  <si>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</si>
  <si>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</si>
  <si>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</si>
  <si>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</si>
  <si>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</si>
  <si>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</si>
  <si>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</si>
  <si>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</si>
  <si>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</si>
  <si>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</si>
  <si>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</si>
  <si>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</si>
  <si>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</si>
  <si>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</si>
  <si>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</si>
  <si>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</si>
  <si>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</si>
  <si>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</si>
  <si>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</si>
  <si>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</si>
  <si>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</si>
  <si>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</si>
  <si>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</si>
  <si>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</si>
  <si>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</si>
  <si>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</si>
  <si>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</si>
  <si>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</si>
  <si>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</si>
  <si>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</si>
  <si>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</si>
  <si>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</si>
  <si>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</si>
  <si>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</si>
  <si>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</si>
  <si>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</si>
  <si>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</si>
  <si>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</si>
  <si>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</si>
  <si>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</si>
  <si>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</si>
  <si>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</si>
  <si>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</si>
  <si>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</si>
  <si>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</si>
  <si>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</si>
  <si>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</si>
  <si>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</si>
  <si>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</si>
  <si>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</si>
  <si>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</si>
  <si>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</si>
  <si>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</si>
  <si>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</si>
  <si>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</si>
  <si>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</si>
  <si>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</si>
  <si>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</si>
  <si>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</si>
  <si>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</si>
  <si>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</si>
  <si>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</si>
  <si>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</si>
  <si>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</si>
  <si>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</si>
  <si>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</si>
  <si>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</si>
  <si>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</si>
  <si>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</si>
  <si>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</si>
  <si>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</si>
  <si>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</si>
  <si>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</si>
  <si>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</si>
  <si>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</si>
  <si>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</si>
  <si>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</si>
  <si>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</si>
  <si>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</si>
  <si>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</si>
  <si>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</si>
  <si>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</si>
  <si>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滋賀県彦根市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</si>
  <si>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</si>
  <si>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</si>
  <si>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</si>
  <si>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</si>
  <si>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</si>
  <si>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</si>
  <si>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</si>
  <si>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</si>
  <si>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</si>
  <si>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</si>
  <si>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</si>
  <si>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</si>
  <si>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</si>
  <si>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</si>
  <si>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</si>
  <si>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</si>
  <si>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</si>
  <si>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</si>
  <si>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</si>
  <si>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</si>
  <si>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</si>
  <si>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</si>
  <si>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</si>
  <si>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</si>
  <si>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</si>
  <si>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</si>
  <si>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</si>
  <si>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</si>
  <si>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</si>
  <si>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</si>
  <si>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</si>
  <si>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</si>
  <si>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</si>
  <si>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</si>
  <si>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</si>
  <si>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</si>
  <si>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</si>
  <si>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</si>
  <si>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</si>
  <si>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</si>
  <si>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</si>
  <si>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</si>
  <si>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</si>
  <si>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</si>
  <si>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</si>
  <si>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</si>
  <si>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</si>
  <si>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</si>
  <si>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</si>
  <si>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</si>
  <si>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</si>
  <si>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</si>
  <si>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</si>
  <si>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</si>
  <si>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</si>
  <si>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</si>
  <si>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</si>
  <si>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</si>
  <si>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</si>
  <si>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</si>
  <si>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</si>
  <si>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</si>
  <si>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</si>
  <si>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</si>
  <si>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</si>
  <si>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</si>
  <si>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</si>
  <si>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</si>
  <si>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</si>
  <si>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</si>
  <si>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</si>
  <si>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</si>
  <si>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</si>
  <si>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</si>
  <si>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</si>
  <si>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</si>
  <si>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</si>
  <si>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</si>
  <si>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</si>
  <si>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</si>
  <si>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</si>
  <si>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</si>
  <si>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</si>
  <si>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</si>
  <si>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</si>
  <si>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</si>
  <si>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</si>
  <si>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</si>
  <si>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</si>
  <si>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</si>
  <si>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</si>
  <si>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</si>
  <si>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</si>
  <si>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</si>
  <si>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</si>
  <si>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</si>
  <si>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</si>
  <si>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</si>
  <si>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</si>
  <si>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</si>
  <si>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</si>
  <si>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</si>
  <si>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</si>
  <si>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</si>
  <si>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</si>
  <si>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</si>
  <si>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</si>
  <si>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</si>
  <si>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</si>
  <si>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</si>
  <si>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</si>
  <si>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</si>
  <si>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</si>
  <si>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</si>
  <si>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</si>
  <si>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</si>
  <si>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</si>
  <si>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</si>
  <si>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</si>
  <si>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</si>
  <si>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</si>
  <si>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</si>
  <si>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</si>
  <si>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</si>
  <si>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</si>
  <si>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</si>
  <si>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</si>
  <si>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</si>
  <si>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</si>
  <si>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</si>
  <si>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</si>
  <si>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</si>
  <si>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</si>
  <si>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</si>
  <si>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</si>
  <si>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</si>
  <si>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</si>
  <si>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</si>
  <si>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</si>
  <si>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</si>
  <si>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</si>
  <si>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</si>
  <si>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</si>
  <si>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</si>
  <si>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</si>
  <si>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</si>
  <si>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</si>
  <si>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</si>
  <si>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</si>
  <si>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</si>
  <si>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滋賀県彦根市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</si>
  <si>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</si>
  <si>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</si>
  <si>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</si>
  <si>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</si>
  <si>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</si>
  <si>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</si>
  <si>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</si>
  <si>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</si>
  <si>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</si>
  <si>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</si>
  <si>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</si>
  <si>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</si>
  <si>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</si>
  <si>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</si>
  <si>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</si>
  <si>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</si>
  <si>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</si>
  <si>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</si>
  <si>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</si>
  <si>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</si>
  <si>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休日急病診療所事業特別会計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</si>
  <si>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</si>
  <si>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</si>
  <si>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</si>
  <si>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</si>
  <si>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</si>
  <si>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</si>
  <si>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</si>
  <si>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</si>
  <si>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</si>
  <si>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</si>
  <si>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</si>
  <si>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</si>
  <si>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</si>
  <si>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</si>
  <si>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</si>
  <si>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</si>
  <si>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</si>
  <si>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</si>
  <si>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水道事業会計</t>
    <phoneticPr fontId="5"/>
  </si>
  <si>
    <t>下水道事業会計</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</si>
  <si>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</si>
  <si>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</si>
  <si>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</si>
  <si>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</si>
  <si>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</si>
  <si>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</si>
  <si>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</si>
  <si>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</si>
  <si>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</si>
  <si>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</si>
  <si>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</si>
  <si>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</si>
  <si>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</si>
  <si>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</si>
  <si>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</si>
  <si>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</si>
  <si>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</si>
  <si>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</si>
  <si>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</si>
  <si>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</si>
  <si>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</si>
  <si>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</si>
  <si>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</si>
  <si>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</si>
  <si>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</si>
  <si>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</si>
  <si>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</si>
  <si>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</si>
  <si>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</si>
  <si>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</si>
  <si>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</si>
  <si>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</si>
  <si>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</si>
  <si>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</si>
  <si>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</si>
  <si>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</si>
  <si>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</si>
  <si>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</si>
  <si>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</si>
  <si>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</si>
  <si>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</si>
  <si>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</si>
  <si>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</si>
  <si>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</si>
  <si>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</si>
  <si>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</si>
  <si>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</si>
  <si>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</si>
  <si>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</si>
  <si>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</si>
  <si>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</si>
  <si>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</si>
  <si>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</si>
  <si>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</si>
  <si>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</si>
  <si>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</si>
  <si>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</si>
  <si>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</si>
  <si>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</si>
  <si>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</si>
  <si>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</si>
  <si>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</si>
  <si>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</si>
  <si>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</si>
  <si>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</si>
  <si>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</si>
  <si>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</si>
  <si>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</si>
  <si>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</si>
  <si>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</si>
  <si>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</si>
  <si>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</si>
  <si>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</si>
  <si>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</si>
  <si>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</si>
  <si>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</si>
  <si>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</si>
  <si>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</si>
  <si>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</si>
  <si>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</si>
  <si>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</si>
  <si>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</si>
  <si>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</si>
  <si>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</si>
  <si>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</si>
  <si>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</si>
  <si>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</si>
  <si>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</si>
  <si>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</si>
  <si>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</si>
  <si>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</si>
  <si>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</si>
  <si>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</si>
  <si>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</si>
  <si>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</si>
  <si>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</si>
  <si>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</si>
  <si>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</si>
  <si>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</si>
  <si>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</si>
  <si>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</si>
  <si>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</si>
  <si>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</si>
  <si>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</si>
  <si>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</si>
  <si>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</si>
  <si>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</si>
  <si>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</si>
  <si>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</si>
  <si>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</si>
  <si>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</si>
  <si>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</si>
  <si>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</si>
  <si>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</si>
  <si>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</si>
  <si>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</si>
  <si>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</si>
  <si>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</si>
  <si>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</si>
  <si>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</si>
  <si>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</si>
  <si>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</si>
  <si>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</si>
  <si>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</si>
  <si>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</si>
  <si>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</si>
  <si>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</si>
  <si>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</si>
  <si>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</si>
  <si>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</si>
  <si>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</si>
  <si>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</si>
  <si>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</si>
  <si>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</si>
  <si>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</si>
  <si>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</si>
  <si>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</si>
  <si>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2.23</t>
  </si>
  <si>
    <t>▲ 0.63</t>
  </si>
  <si>
    <t>病院事業会計</t>
  </si>
  <si>
    <t>水道事業会計</t>
  </si>
  <si>
    <t>一般会計</t>
  </si>
  <si>
    <t>下水道事業会計</t>
  </si>
  <si>
    <t>国民健康保険事業特別会計</t>
  </si>
  <si>
    <t>後期高齢者医療事業特別会計</t>
  </si>
  <si>
    <t>介護保険事業特別会計</t>
  </si>
  <si>
    <t>休日急病診療所事業特別会計</t>
  </si>
  <si>
    <t>その他会計（赤字）</t>
  </si>
  <si>
    <t>その他会計（黒字）</t>
  </si>
  <si>
    <t>R02</t>
    <phoneticPr fontId="5"/>
  </si>
  <si>
    <t>R03</t>
    <phoneticPr fontId="5"/>
  </si>
  <si>
    <t>R04</t>
    <phoneticPr fontId="5"/>
  </si>
  <si>
    <t>R05</t>
    <phoneticPr fontId="5"/>
  </si>
  <si>
    <t>R06</t>
    <phoneticPr fontId="5"/>
  </si>
  <si>
    <t>-</t>
    <phoneticPr fontId="2"/>
  </si>
  <si>
    <t>彦根市事業公社</t>
    <rPh sb="0" eb="3">
      <t>ヒコネシ</t>
    </rPh>
    <rPh sb="3" eb="5">
      <t>ジギョウ</t>
    </rPh>
    <rPh sb="5" eb="7">
      <t>コウシャ</t>
    </rPh>
    <phoneticPr fontId="2"/>
  </si>
  <si>
    <t>彦根総合地方卸売市場</t>
    <rPh sb="0" eb="2">
      <t>ヒコネ</t>
    </rPh>
    <rPh sb="2" eb="4">
      <t>ソウゴウ</t>
    </rPh>
    <rPh sb="4" eb="6">
      <t>チホウ</t>
    </rPh>
    <rPh sb="6" eb="8">
      <t>オロシウリ</t>
    </rPh>
    <rPh sb="8" eb="10">
      <t>イチバ</t>
    </rPh>
    <phoneticPr fontId="2"/>
  </si>
  <si>
    <t>四番町スクエア</t>
    <rPh sb="0" eb="3">
      <t>ヨンバンチョウ</t>
    </rPh>
    <phoneticPr fontId="2"/>
  </si>
  <si>
    <t>彦根愛知犬上広域行政組合（一般会計）</t>
    <rPh sb="11" eb="12">
      <t>ア</t>
    </rPh>
    <rPh sb="13" eb="15">
      <t>イッパン</t>
    </rPh>
    <rPh sb="15" eb="17">
      <t>カイケイ</t>
    </rPh>
    <phoneticPr fontId="20"/>
  </si>
  <si>
    <t>彦根市犬上郡営林組合（一般会計）</t>
    <rPh sb="9" eb="10">
      <t>ア</t>
    </rPh>
    <rPh sb="11" eb="13">
      <t>イッパン</t>
    </rPh>
    <rPh sb="13" eb="15">
      <t>カイケイ</t>
    </rPh>
    <phoneticPr fontId="20"/>
  </si>
  <si>
    <t>彦根市米原市山林組合（一般会計）</t>
    <rPh sb="9" eb="10">
      <t>ア</t>
    </rPh>
    <rPh sb="11" eb="13">
      <t>イッパン</t>
    </rPh>
    <rPh sb="13" eb="15">
      <t>カイケイ</t>
    </rPh>
    <phoneticPr fontId="20"/>
  </si>
  <si>
    <t>滋賀県市町村職員研修センター（一般会計）</t>
    <rPh sb="15" eb="17">
      <t>イッパン</t>
    </rPh>
    <rPh sb="17" eb="19">
      <t>カイケイ</t>
    </rPh>
    <phoneticPr fontId="20"/>
  </si>
  <si>
    <t>滋賀県後期高齢者医療広域連合（一般会計）</t>
    <rPh sb="15" eb="17">
      <t>イッパン</t>
    </rPh>
    <rPh sb="17" eb="19">
      <t>カイケイ</t>
    </rPh>
    <phoneticPr fontId="20"/>
  </si>
  <si>
    <t>滋賀県後期高齢者医療広域連合（後期高齢者医療特別会計）</t>
    <rPh sb="15" eb="17">
      <t>コウキ</t>
    </rPh>
    <rPh sb="17" eb="19">
      <t>コウレイ</t>
    </rPh>
    <rPh sb="19" eb="20">
      <t>シャ</t>
    </rPh>
    <rPh sb="20" eb="22">
      <t>イリョウ</t>
    </rPh>
    <rPh sb="22" eb="24">
      <t>トクベツ</t>
    </rPh>
    <rPh sb="24" eb="26">
      <t>カイケイ</t>
    </rPh>
    <phoneticPr fontId="20"/>
  </si>
  <si>
    <t>大滝山林組合（一般会計）</t>
    <rPh sb="0" eb="2">
      <t>オオタキ</t>
    </rPh>
    <rPh sb="2" eb="4">
      <t>サンリン</t>
    </rPh>
    <rPh sb="4" eb="6">
      <t>クミアイ</t>
    </rPh>
    <rPh sb="7" eb="9">
      <t>イッパン</t>
    </rPh>
    <rPh sb="9" eb="11">
      <t>カイケイ</t>
    </rPh>
    <phoneticPr fontId="20"/>
  </si>
  <si>
    <t>大滝山林組合（高取山森林空間利活用特別会計）</t>
    <rPh sb="0" eb="2">
      <t>オオタキ</t>
    </rPh>
    <rPh sb="2" eb="4">
      <t>サンリン</t>
    </rPh>
    <rPh sb="4" eb="6">
      <t>クミアイ</t>
    </rPh>
    <rPh sb="7" eb="9">
      <t>タカトリ</t>
    </rPh>
    <rPh sb="9" eb="10">
      <t>ヤマ</t>
    </rPh>
    <rPh sb="10" eb="12">
      <t>シンリン</t>
    </rPh>
    <rPh sb="12" eb="14">
      <t>クウカン</t>
    </rPh>
    <rPh sb="14" eb="17">
      <t>リカツヨウ</t>
    </rPh>
    <rPh sb="17" eb="19">
      <t>トクベツ</t>
    </rPh>
    <rPh sb="19" eb="21">
      <t>カイケイ</t>
    </rPh>
    <phoneticPr fontId="20"/>
  </si>
  <si>
    <t>彦根市一般廃棄物処理施設整備基金</t>
    <phoneticPr fontId="2"/>
  </si>
  <si>
    <t>彦根市職員退職手当基金</t>
    <phoneticPr fontId="2"/>
  </si>
  <si>
    <t>彦根市福祉・保健・医療基金</t>
    <phoneticPr fontId="2"/>
  </si>
  <si>
    <t>彦根市教育施設整備基金</t>
    <phoneticPr fontId="2"/>
  </si>
  <si>
    <t>彦根市国民スポーツ大会等運営基金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</si>
</sst>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56416</c:v>
                </c:pt>
                <c:pt idx="1">
                  <c:v>49217</c:v>
                </c:pt>
                <c:pt idx="2">
                  <c:v>49211</c:v>
                </c:pt>
                <c:pt idx="3">
                  <c:v>51738</c:v>
                </c:pt>
                <c:pt idx="4">
                  <c:v>67158</c:v>
                </c:pt>
              </c:numCache>
            </c:numRef>
          </c:val>
          <c:smooth val="0"/>
          <c:extLst>
            <c:ext xmlns:c16="http://schemas.microsoft.com/office/drawing/2014/chart" uri="{C3380CC4-5D6E-409C-BE32-E72D297353CC}">
              <c16:uniqueId val="{00000000-34B7-46B4-A277-A0869C314F9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87704</c:v>
                </c:pt>
                <c:pt idx="1">
                  <c:v>67988</c:v>
                </c:pt>
                <c:pt idx="2">
                  <c:v>69825</c:v>
                </c:pt>
                <c:pt idx="3">
                  <c:v>50217</c:v>
                </c:pt>
                <c:pt idx="4">
                  <c:v>35900</c:v>
                </c:pt>
              </c:numCache>
            </c:numRef>
          </c:val>
          <c:smooth val="0"/>
          <c:extLst>
            <c:ext xmlns:c16="http://schemas.microsoft.com/office/drawing/2014/chart" uri="{C3380CC4-5D6E-409C-BE32-E72D297353CC}">
              <c16:uniqueId val="{00000001-34B7-46B4-A277-A0869C314F9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2.62</c:v>
                </c:pt>
                <c:pt idx="1">
                  <c:v>8.4499999999999993</c:v>
                </c:pt>
                <c:pt idx="2">
                  <c:v>9.1</c:v>
                </c:pt>
                <c:pt idx="3">
                  <c:v>8.6300000000000008</c:v>
                </c:pt>
                <c:pt idx="4">
                  <c:v>8.9499999999999993</c:v>
                </c:pt>
              </c:numCache>
            </c:numRef>
          </c:val>
          <c:extLst>
            <c:ext xmlns:c16="http://schemas.microsoft.com/office/drawing/2014/chart" uri="{C3380CC4-5D6E-409C-BE32-E72D297353CC}">
              <c16:uniqueId val="{00000000-3F93-4D1F-8755-665EBF0BBA1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10.54</c:v>
                </c:pt>
                <c:pt idx="1">
                  <c:v>10.19</c:v>
                </c:pt>
                <c:pt idx="2">
                  <c:v>12.24</c:v>
                </c:pt>
                <c:pt idx="3">
                  <c:v>11.63</c:v>
                </c:pt>
                <c:pt idx="4">
                  <c:v>12.36</c:v>
                </c:pt>
              </c:numCache>
            </c:numRef>
          </c:val>
          <c:extLst>
            <c:ext xmlns:c16="http://schemas.microsoft.com/office/drawing/2014/chart" uri="{C3380CC4-5D6E-409C-BE32-E72D297353CC}">
              <c16:uniqueId val="{00000001-3F93-4D1F-8755-665EBF0BBA1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-2.23</c:v>
                </c:pt>
                <c:pt idx="1">
                  <c:v>6.11</c:v>
                </c:pt>
                <c:pt idx="2">
                  <c:v>2.1</c:v>
                </c:pt>
                <c:pt idx="3">
                  <c:v>-0.63</c:v>
                </c:pt>
                <c:pt idx="4">
                  <c:v>1.54</c:v>
                </c:pt>
              </c:numCache>
            </c:numRef>
          </c:val>
          <c:smooth val="0"/>
          <c:extLst>
            <c:ext xmlns:c16="http://schemas.microsoft.com/office/drawing/2014/chart" uri="{C3380CC4-5D6E-409C-BE32-E72D297353CC}">
              <c16:uniqueId val="{00000002-3F93-4D1F-8755-665EBF0BBA1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0.05</c:v>
                </c:pt>
                <c:pt idx="8">
                  <c:v>#N/A</c:v>
                </c:pt>
                <c:pt idx="9">
                  <c:v>0</c:v>
                </c:pt>
              </c:numCache>
            </c:numRef>
          </c:val>
          <c:extLst>
            <c:ext xmlns:c16="http://schemas.microsoft.com/office/drawing/2014/chart" uri="{C3380CC4-5D6E-409C-BE32-E72D297353CC}">
              <c16:uniqueId val="{00000000-7499-4C0E-A0A5-9FC13600D2E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499-4C0E-A0A5-9FC13600D2E1}"/>
            </c:ext>
          </c:extLst>
        </c:ser>
        <c:ser>
          <c:idx val="2"/>
          <c:order val="2"/>
          <c:tx>
            <c:strRef>
              <c:f>データシート!$A$29</c:f>
              <c:strCache>
                <c:ptCount val="1"/>
                <c:pt idx="0">
                  <c:v>休日急病診療所事業特別会計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0.13</c:v>
                </c:pt>
                <c:pt idx="6">
                  <c:v>#N/A</c:v>
                </c:pt>
                <c:pt idx="7">
                  <c:v>0.08</c:v>
                </c:pt>
                <c:pt idx="8">
                  <c:v>#N/A</c:v>
                </c:pt>
                <c:pt idx="9">
                  <c:v>0.01</c:v>
                </c:pt>
              </c:numCache>
            </c:numRef>
          </c:val>
          <c:extLst>
            <c:ext xmlns:c16="http://schemas.microsoft.com/office/drawing/2014/chart" uri="{C3380CC4-5D6E-409C-BE32-E72D297353CC}">
              <c16:uniqueId val="{00000002-7499-4C0E-A0A5-9FC13600D2E1}"/>
            </c:ext>
          </c:extLst>
        </c:ser>
        <c:ser>
          <c:idx val="3"/>
          <c:order val="3"/>
          <c:tx>
            <c:strRef>
              <c:f>データシート!$A$30</c:f>
              <c:strCache>
                <c:ptCount val="1"/>
                <c:pt idx="0">
                  <c:v>介護保険事業特別会計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0.28000000000000003</c:v>
                </c:pt>
                <c:pt idx="4">
                  <c:v>#N/A</c:v>
                </c:pt>
                <c:pt idx="5">
                  <c:v>0.41</c:v>
                </c:pt>
                <c:pt idx="6">
                  <c:v>#N/A</c:v>
                </c:pt>
                <c:pt idx="7">
                  <c:v>0.04</c:v>
                </c:pt>
                <c:pt idx="8">
                  <c:v>#N/A</c:v>
                </c:pt>
                <c:pt idx="9">
                  <c:v>0.12</c:v>
                </c:pt>
              </c:numCache>
            </c:numRef>
          </c:val>
          <c:extLst>
            <c:ext xmlns:c16="http://schemas.microsoft.com/office/drawing/2014/chart" uri="{C3380CC4-5D6E-409C-BE32-E72D297353CC}">
              <c16:uniqueId val="{00000003-7499-4C0E-A0A5-9FC13600D2E1}"/>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0.08</c:v>
                </c:pt>
                <c:pt idx="2">
                  <c:v>#N/A</c:v>
                </c:pt>
                <c:pt idx="3">
                  <c:v>7.0000000000000007E-2</c:v>
                </c:pt>
                <c:pt idx="4">
                  <c:v>#N/A</c:v>
                </c:pt>
                <c:pt idx="5">
                  <c:v>0.09</c:v>
                </c:pt>
                <c:pt idx="6">
                  <c:v>#N/A</c:v>
                </c:pt>
                <c:pt idx="7">
                  <c:v>0.1</c:v>
                </c:pt>
                <c:pt idx="8">
                  <c:v>#N/A</c:v>
                </c:pt>
                <c:pt idx="9">
                  <c:v>0.13</c:v>
                </c:pt>
              </c:numCache>
            </c:numRef>
          </c:val>
          <c:extLst>
            <c:ext xmlns:c16="http://schemas.microsoft.com/office/drawing/2014/chart" uri="{C3380CC4-5D6E-409C-BE32-E72D297353CC}">
              <c16:uniqueId val="{00000004-7499-4C0E-A0A5-9FC13600D2E1}"/>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0.12</c:v>
                </c:pt>
                <c:pt idx="2">
                  <c:v>#N/A</c:v>
                </c:pt>
                <c:pt idx="3">
                  <c:v>0.43</c:v>
                </c:pt>
                <c:pt idx="4">
                  <c:v>#N/A</c:v>
                </c:pt>
                <c:pt idx="5">
                  <c:v>0.18</c:v>
                </c:pt>
                <c:pt idx="6">
                  <c:v>#N/A</c:v>
                </c:pt>
                <c:pt idx="7">
                  <c:v>0.14000000000000001</c:v>
                </c:pt>
                <c:pt idx="8">
                  <c:v>#N/A</c:v>
                </c:pt>
                <c:pt idx="9">
                  <c:v>0.24</c:v>
                </c:pt>
              </c:numCache>
            </c:numRef>
          </c:val>
          <c:extLst>
            <c:ext xmlns:c16="http://schemas.microsoft.com/office/drawing/2014/chart" uri="{C3380CC4-5D6E-409C-BE32-E72D297353CC}">
              <c16:uniqueId val="{00000005-7499-4C0E-A0A5-9FC13600D2E1}"/>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2.5</c:v>
                </c:pt>
                <c:pt idx="2">
                  <c:v>#N/A</c:v>
                </c:pt>
                <c:pt idx="3">
                  <c:v>3.24</c:v>
                </c:pt>
                <c:pt idx="4">
                  <c:v>#N/A</c:v>
                </c:pt>
                <c:pt idx="5">
                  <c:v>3.99</c:v>
                </c:pt>
                <c:pt idx="6">
                  <c:v>#N/A</c:v>
                </c:pt>
                <c:pt idx="7">
                  <c:v>4.63</c:v>
                </c:pt>
                <c:pt idx="8">
                  <c:v>#N/A</c:v>
                </c:pt>
                <c:pt idx="9">
                  <c:v>4.95</c:v>
                </c:pt>
              </c:numCache>
            </c:numRef>
          </c:val>
          <c:extLst>
            <c:ext xmlns:c16="http://schemas.microsoft.com/office/drawing/2014/chart" uri="{C3380CC4-5D6E-409C-BE32-E72D297353CC}">
              <c16:uniqueId val="{00000006-7499-4C0E-A0A5-9FC13600D2E1}"/>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2.62</c:v>
                </c:pt>
                <c:pt idx="2">
                  <c:v>#N/A</c:v>
                </c:pt>
                <c:pt idx="3">
                  <c:v>8.44</c:v>
                </c:pt>
                <c:pt idx="4">
                  <c:v>#N/A</c:v>
                </c:pt>
                <c:pt idx="5">
                  <c:v>8.9600000000000009</c:v>
                </c:pt>
                <c:pt idx="6">
                  <c:v>#N/A</c:v>
                </c:pt>
                <c:pt idx="7">
                  <c:v>8.5399999999999991</c:v>
                </c:pt>
                <c:pt idx="8">
                  <c:v>#N/A</c:v>
                </c:pt>
                <c:pt idx="9">
                  <c:v>8.92</c:v>
                </c:pt>
              </c:numCache>
            </c:numRef>
          </c:val>
          <c:extLst>
            <c:ext xmlns:c16="http://schemas.microsoft.com/office/drawing/2014/chart" uri="{C3380CC4-5D6E-409C-BE32-E72D297353CC}">
              <c16:uniqueId val="{00000007-7499-4C0E-A0A5-9FC13600D2E1}"/>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15.29</c:v>
                </c:pt>
                <c:pt idx="2">
                  <c:v>#N/A</c:v>
                </c:pt>
                <c:pt idx="3">
                  <c:v>14.19</c:v>
                </c:pt>
                <c:pt idx="4">
                  <c:v>#N/A</c:v>
                </c:pt>
                <c:pt idx="5">
                  <c:v>14.4</c:v>
                </c:pt>
                <c:pt idx="6">
                  <c:v>#N/A</c:v>
                </c:pt>
                <c:pt idx="7">
                  <c:v>14.42</c:v>
                </c:pt>
                <c:pt idx="8">
                  <c:v>#N/A</c:v>
                </c:pt>
                <c:pt idx="9">
                  <c:v>13.76</c:v>
                </c:pt>
              </c:numCache>
            </c:numRef>
          </c:val>
          <c:extLst>
            <c:ext xmlns:c16="http://schemas.microsoft.com/office/drawing/2014/chart" uri="{C3380CC4-5D6E-409C-BE32-E72D297353CC}">
              <c16:uniqueId val="{00000008-7499-4C0E-A0A5-9FC13600D2E1}"/>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11.61</c:v>
                </c:pt>
                <c:pt idx="2">
                  <c:v>#N/A</c:v>
                </c:pt>
                <c:pt idx="3">
                  <c:v>17.03</c:v>
                </c:pt>
                <c:pt idx="4">
                  <c:v>#N/A</c:v>
                </c:pt>
                <c:pt idx="5">
                  <c:v>22.66</c:v>
                </c:pt>
                <c:pt idx="6">
                  <c:v>#N/A</c:v>
                </c:pt>
                <c:pt idx="7">
                  <c:v>22.95</c:v>
                </c:pt>
                <c:pt idx="8">
                  <c:v>#N/A</c:v>
                </c:pt>
                <c:pt idx="9">
                  <c:v>19.07</c:v>
                </c:pt>
              </c:numCache>
            </c:numRef>
          </c:val>
          <c:extLst>
            <c:ext xmlns:c16="http://schemas.microsoft.com/office/drawing/2014/chart" uri="{C3380CC4-5D6E-409C-BE32-E72D297353CC}">
              <c16:uniqueId val="{00000009-7499-4C0E-A0A5-9FC13600D2E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5069</c:v>
                </c:pt>
                <c:pt idx="5">
                  <c:v>5019</c:v>
                </c:pt>
                <c:pt idx="8">
                  <c:v>4999</c:v>
                </c:pt>
                <c:pt idx="11">
                  <c:v>5197</c:v>
                </c:pt>
                <c:pt idx="14">
                  <c:v>4836</c:v>
                </c:pt>
              </c:numCache>
            </c:numRef>
          </c:val>
          <c:extLst>
            <c:ext xmlns:c16="http://schemas.microsoft.com/office/drawing/2014/chart" uri="{C3380CC4-5D6E-409C-BE32-E72D297353CC}">
              <c16:uniqueId val="{00000000-D2D4-4D05-87C4-8102C12B0C0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4</c:v>
                </c:pt>
                <c:pt idx="3">
                  <c:v>0</c:v>
                </c:pt>
                <c:pt idx="6">
                  <c:v>0</c:v>
                </c:pt>
                <c:pt idx="9">
                  <c:v>0</c:v>
                </c:pt>
                <c:pt idx="12">
                  <c:v>0</c:v>
                </c:pt>
              </c:numCache>
            </c:numRef>
          </c:val>
          <c:extLst>
            <c:ext xmlns:c16="http://schemas.microsoft.com/office/drawing/2014/chart" uri="{C3380CC4-5D6E-409C-BE32-E72D297353CC}">
              <c16:uniqueId val="{00000001-D2D4-4D05-87C4-8102C12B0C0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c:v>
                </c:pt>
                <c:pt idx="3">
                  <c:v>2</c:v>
                </c:pt>
                <c:pt idx="6">
                  <c:v>0</c:v>
                </c:pt>
                <c:pt idx="9">
                  <c:v>0</c:v>
                </c:pt>
                <c:pt idx="12">
                  <c:v>0</c:v>
                </c:pt>
              </c:numCache>
            </c:numRef>
          </c:val>
          <c:extLst>
            <c:ext xmlns:c16="http://schemas.microsoft.com/office/drawing/2014/chart" uri="{C3380CC4-5D6E-409C-BE32-E72D297353CC}">
              <c16:uniqueId val="{00000002-D2D4-4D05-87C4-8102C12B0C0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3-D2D4-4D05-87C4-8102C12B0C0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2938</c:v>
                </c:pt>
                <c:pt idx="3">
                  <c:v>2753</c:v>
                </c:pt>
                <c:pt idx="6">
                  <c:v>2918</c:v>
                </c:pt>
                <c:pt idx="9">
                  <c:v>2850</c:v>
                </c:pt>
                <c:pt idx="12">
                  <c:v>2804</c:v>
                </c:pt>
              </c:numCache>
            </c:numRef>
          </c:val>
          <c:extLst>
            <c:ext xmlns:c16="http://schemas.microsoft.com/office/drawing/2014/chart" uri="{C3380CC4-5D6E-409C-BE32-E72D297353CC}">
              <c16:uniqueId val="{00000004-D2D4-4D05-87C4-8102C12B0C0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2D4-4D05-87C4-8102C12B0C0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2D4-4D05-87C4-8102C12B0C0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3491</c:v>
                </c:pt>
                <c:pt idx="3">
                  <c:v>3687</c:v>
                </c:pt>
                <c:pt idx="6">
                  <c:v>3883</c:v>
                </c:pt>
                <c:pt idx="9">
                  <c:v>4221</c:v>
                </c:pt>
                <c:pt idx="12">
                  <c:v>4610</c:v>
                </c:pt>
              </c:numCache>
            </c:numRef>
          </c:val>
          <c:extLst>
            <c:ext xmlns:c16="http://schemas.microsoft.com/office/drawing/2014/chart" uri="{C3380CC4-5D6E-409C-BE32-E72D297353CC}">
              <c16:uniqueId val="{00000007-D2D4-4D05-87C4-8102C12B0C0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1367</c:v>
                </c:pt>
                <c:pt idx="2">
                  <c:v>#N/A</c:v>
                </c:pt>
                <c:pt idx="3">
                  <c:v>#N/A</c:v>
                </c:pt>
                <c:pt idx="4">
                  <c:v>1423</c:v>
                </c:pt>
                <c:pt idx="5">
                  <c:v>#N/A</c:v>
                </c:pt>
                <c:pt idx="6">
                  <c:v>#N/A</c:v>
                </c:pt>
                <c:pt idx="7">
                  <c:v>1802</c:v>
                </c:pt>
                <c:pt idx="8">
                  <c:v>#N/A</c:v>
                </c:pt>
                <c:pt idx="9">
                  <c:v>#N/A</c:v>
                </c:pt>
                <c:pt idx="10">
                  <c:v>1874</c:v>
                </c:pt>
                <c:pt idx="11">
                  <c:v>#N/A</c:v>
                </c:pt>
                <c:pt idx="12">
                  <c:v>#N/A</c:v>
                </c:pt>
                <c:pt idx="13">
                  <c:v>2578</c:v>
                </c:pt>
                <c:pt idx="14">
                  <c:v>#N/A</c:v>
                </c:pt>
              </c:numCache>
            </c:numRef>
          </c:val>
          <c:smooth val="0"/>
          <c:extLst>
            <c:ext xmlns:c16="http://schemas.microsoft.com/office/drawing/2014/chart" uri="{C3380CC4-5D6E-409C-BE32-E72D297353CC}">
              <c16:uniqueId val="{00000008-D2D4-4D05-87C4-8102C12B0C0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54842</c:v>
                </c:pt>
                <c:pt idx="5">
                  <c:v>54353</c:v>
                </c:pt>
                <c:pt idx="8">
                  <c:v>53548</c:v>
                </c:pt>
                <c:pt idx="11">
                  <c:v>51878</c:v>
                </c:pt>
                <c:pt idx="14">
                  <c:v>49487</c:v>
                </c:pt>
              </c:numCache>
            </c:numRef>
          </c:val>
          <c:extLst>
            <c:ext xmlns:c16="http://schemas.microsoft.com/office/drawing/2014/chart" uri="{C3380CC4-5D6E-409C-BE32-E72D297353CC}">
              <c16:uniqueId val="{00000000-6DF5-4B26-BBF8-138F9C68D85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12373</c:v>
                </c:pt>
                <c:pt idx="5">
                  <c:v>11710</c:v>
                </c:pt>
                <c:pt idx="8">
                  <c:v>11639</c:v>
                </c:pt>
                <c:pt idx="11">
                  <c:v>11605</c:v>
                </c:pt>
                <c:pt idx="14">
                  <c:v>11994</c:v>
                </c:pt>
              </c:numCache>
            </c:numRef>
          </c:val>
          <c:extLst>
            <c:ext xmlns:c16="http://schemas.microsoft.com/office/drawing/2014/chart" uri="{C3380CC4-5D6E-409C-BE32-E72D297353CC}">
              <c16:uniqueId val="{00000001-6DF5-4B26-BBF8-138F9C68D85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8019</c:v>
                </c:pt>
                <c:pt idx="5">
                  <c:v>8692</c:v>
                </c:pt>
                <c:pt idx="8">
                  <c:v>9389</c:v>
                </c:pt>
                <c:pt idx="11">
                  <c:v>9199</c:v>
                </c:pt>
                <c:pt idx="14">
                  <c:v>9736</c:v>
                </c:pt>
              </c:numCache>
            </c:numRef>
          </c:val>
          <c:extLst>
            <c:ext xmlns:c16="http://schemas.microsoft.com/office/drawing/2014/chart" uri="{C3380CC4-5D6E-409C-BE32-E72D297353CC}">
              <c16:uniqueId val="{00000002-6DF5-4B26-BBF8-138F9C68D85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DF5-4B26-BBF8-138F9C68D85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DF5-4B26-BBF8-138F9C68D85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DF5-4B26-BBF8-138F9C68D85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5005</c:v>
                </c:pt>
                <c:pt idx="3">
                  <c:v>4979</c:v>
                </c:pt>
                <c:pt idx="6">
                  <c:v>5004</c:v>
                </c:pt>
                <c:pt idx="9">
                  <c:v>5397</c:v>
                </c:pt>
                <c:pt idx="12">
                  <c:v>5324</c:v>
                </c:pt>
              </c:numCache>
            </c:numRef>
          </c:val>
          <c:extLst>
            <c:ext xmlns:c16="http://schemas.microsoft.com/office/drawing/2014/chart" uri="{C3380CC4-5D6E-409C-BE32-E72D297353CC}">
              <c16:uniqueId val="{00000006-6DF5-4B26-BBF8-138F9C68D85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c:v>
                </c:pt>
                <c:pt idx="3">
                  <c:v>1</c:v>
                </c:pt>
                <c:pt idx="6">
                  <c:v>0</c:v>
                </c:pt>
                <c:pt idx="9">
                  <c:v>0</c:v>
                </c:pt>
                <c:pt idx="12">
                  <c:v>0</c:v>
                </c:pt>
              </c:numCache>
            </c:numRef>
          </c:val>
          <c:extLst>
            <c:ext xmlns:c16="http://schemas.microsoft.com/office/drawing/2014/chart" uri="{C3380CC4-5D6E-409C-BE32-E72D297353CC}">
              <c16:uniqueId val="{00000007-6DF5-4B26-BBF8-138F9C68D85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32505</c:v>
                </c:pt>
                <c:pt idx="3">
                  <c:v>28998</c:v>
                </c:pt>
                <c:pt idx="6">
                  <c:v>28185</c:v>
                </c:pt>
                <c:pt idx="9">
                  <c:v>27392</c:v>
                </c:pt>
                <c:pt idx="12">
                  <c:v>27118</c:v>
                </c:pt>
              </c:numCache>
            </c:numRef>
          </c:val>
          <c:extLst>
            <c:ext xmlns:c16="http://schemas.microsoft.com/office/drawing/2014/chart" uri="{C3380CC4-5D6E-409C-BE32-E72D297353CC}">
              <c16:uniqueId val="{00000008-6DF5-4B26-BBF8-138F9C68D85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c:v>
                </c:pt>
                <c:pt idx="3">
                  <c:v>0</c:v>
                </c:pt>
                <c:pt idx="6">
                  <c:v>0</c:v>
                </c:pt>
                <c:pt idx="9">
                  <c:v>0</c:v>
                </c:pt>
                <c:pt idx="12">
                  <c:v>0</c:v>
                </c:pt>
              </c:numCache>
            </c:numRef>
          </c:val>
          <c:extLst>
            <c:ext xmlns:c16="http://schemas.microsoft.com/office/drawing/2014/chart" uri="{C3380CC4-5D6E-409C-BE32-E72D297353CC}">
              <c16:uniqueId val="{00000009-6DF5-4B26-BBF8-138F9C68D85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47728</c:v>
                </c:pt>
                <c:pt idx="3">
                  <c:v>51504</c:v>
                </c:pt>
                <c:pt idx="6">
                  <c:v>53708</c:v>
                </c:pt>
                <c:pt idx="9">
                  <c:v>53078</c:v>
                </c:pt>
                <c:pt idx="12">
                  <c:v>51270</c:v>
                </c:pt>
              </c:numCache>
            </c:numRef>
          </c:val>
          <c:extLst>
            <c:ext xmlns:c16="http://schemas.microsoft.com/office/drawing/2014/chart" uri="{C3380CC4-5D6E-409C-BE32-E72D297353CC}">
              <c16:uniqueId val="{0000000A-6DF5-4B26-BBF8-138F9C68D85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10006</c:v>
                </c:pt>
                <c:pt idx="2">
                  <c:v>#N/A</c:v>
                </c:pt>
                <c:pt idx="3">
                  <c:v>#N/A</c:v>
                </c:pt>
                <c:pt idx="4">
                  <c:v>10727</c:v>
                </c:pt>
                <c:pt idx="5">
                  <c:v>#N/A</c:v>
                </c:pt>
                <c:pt idx="6">
                  <c:v>#N/A</c:v>
                </c:pt>
                <c:pt idx="7">
                  <c:v>12321</c:v>
                </c:pt>
                <c:pt idx="8">
                  <c:v>#N/A</c:v>
                </c:pt>
                <c:pt idx="9">
                  <c:v>#N/A</c:v>
                </c:pt>
                <c:pt idx="10">
                  <c:v>13185</c:v>
                </c:pt>
                <c:pt idx="11">
                  <c:v>#N/A</c:v>
                </c:pt>
                <c:pt idx="12">
                  <c:v>#N/A</c:v>
                </c:pt>
                <c:pt idx="13">
                  <c:v>12494</c:v>
                </c:pt>
                <c:pt idx="14">
                  <c:v>#N/A</c:v>
                </c:pt>
              </c:numCache>
            </c:numRef>
          </c:val>
          <c:smooth val="0"/>
          <c:extLst>
            <c:ext xmlns:c16="http://schemas.microsoft.com/office/drawing/2014/chart" uri="{C3380CC4-5D6E-409C-BE32-E72D297353CC}">
              <c16:uniqueId val="{0000000B-6DF5-4B26-BBF8-138F9C68D85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3161</c:v>
                </c:pt>
                <c:pt idx="1">
                  <c:v>3069</c:v>
                </c:pt>
                <c:pt idx="2">
                  <c:v>3343</c:v>
                </c:pt>
              </c:numCache>
            </c:numRef>
          </c:val>
          <c:extLst>
            <c:ext xmlns:c16="http://schemas.microsoft.com/office/drawing/2014/chart" uri="{C3380CC4-5D6E-409C-BE32-E72D297353CC}">
              <c16:uniqueId val="{00000000-9E0B-4604-850A-94BD87893D7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488</c:v>
                </c:pt>
                <c:pt idx="1">
                  <c:v>488</c:v>
                </c:pt>
                <c:pt idx="2">
                  <c:v>658</c:v>
                </c:pt>
              </c:numCache>
            </c:numRef>
          </c:val>
          <c:extLst>
            <c:ext xmlns:c16="http://schemas.microsoft.com/office/drawing/2014/chart" uri="{C3380CC4-5D6E-409C-BE32-E72D297353CC}">
              <c16:uniqueId val="{00000001-9E0B-4604-850A-94BD87893D7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3869</c:v>
                </c:pt>
                <c:pt idx="1">
                  <c:v>3988</c:v>
                </c:pt>
                <c:pt idx="2">
                  <c:v>4404</c:v>
                </c:pt>
              </c:numCache>
            </c:numRef>
          </c:val>
          <c:extLst>
            <c:ext xmlns:c16="http://schemas.microsoft.com/office/drawing/2014/chart" uri="{C3380CC4-5D6E-409C-BE32-E72D297353CC}">
              <c16:uniqueId val="{00000002-9E0B-4604-850A-94BD87893D7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年度から公債費負担適正化計画に基づき、繰上償還により元利償還金を減少させるなどの改善を図ってきた結果、平成</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年度以降は</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か年平均で</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年度は、近年実施した大型の投資的事業の財源とした市債の償還が増加したことに伴い、元利償還金は増加した。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今後も、これまでに実施した大型の投資的事業に係る市債の償還が増加することや、大型の投資的事業を予定していることから、数値の推移を注視しながら財政運営を行う必要がある。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effectLst/>
              <a:latin typeface="ＭＳ ゴシック" panose="020B0609070205080204" pitchFamily="49" charset="-128"/>
              <a:ea typeface="ＭＳ ゴシック" panose="020B0609070205080204" pitchFamily="49" charset="-128"/>
            </a:rPr>
            <a:t>該当なし</a:t>
          </a:r>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将来負担比率は前年度より減少し、早期健全化基準の数値を大きく下回っていることから良好な状態である。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基準財政需要額算入見込額の減の主な要因は、臨時財政対策債や下水道費の基準財政需要額の算定において算入予定割合が減少したことによるもの。</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公営企業債等繰入見込額の減の主な要因は、下水道事業会計の地方債残高が減少したことによるもの。</a:t>
          </a:r>
        </a:p>
        <a:p>
          <a:r>
            <a:rPr kumimoji="1" lang="ja-JP" altLang="en-US" sz="1200">
              <a:latin typeface="ＭＳ ゴシック" pitchFamily="49" charset="-128"/>
              <a:ea typeface="ＭＳ ゴシック" pitchFamily="49" charset="-128"/>
            </a:rPr>
            <a:t>　全体として、今年度については、数値は減少したものの、今後も大型事業が見込まれるため、これまで以上に自主財源の確保等に努めるとともに、起債についても交付税算入率の高いメニューを活用する等、財政運営に留意していく必要が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滋賀県彦根市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利息の積み立てや、ふるさと納税等の寄附金の積み立てによる増のほか、彦根市福祉・保健・医療基金や彦根市一般廃棄物処理施設整備基金などの積み立てにより、前年度比約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8,405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百万円の現在高となった。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型の事業を控えていることから、引き続き、ＤＸ（デジタル・トランスフォーメーション）の推進、事務事業の見直しにより歳出のスリム化を図るとともに、新たな財源の掘り起こしなどにより歳入の確保に努め、出来る限りの積み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主なもの</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彦根市一般廃棄物処理施設整備基金・・・本市の一般廃棄物処理施設の整備経費に充当する。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彦根市職員退職手当基金・・・本市職員の退職手当に充当する。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彦根市福祉・保健・医療基金・・・本市の福祉事業、保健事業および医療事業へ充当する。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彦根市教育施設整備基金・・・本市の教育施設整備経費に充当する。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彦根市国民スポーツ大会等運営基金・・・第</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回国民スポーツ大会および第</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回全国障害者スポーツ大会経費に充当する。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減の主なもの</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ひこにゃん活動基金・・・ひこにゃんが活動できる環境を整備する経費への充当による減。</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充当額（取崩額）：</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95,052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千円　積立額：</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48,112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千円</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彦根市地域づくり推進事業基金・・・地域づくり事業を推進する経費への充当による減。</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充当額（取崩額）：</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78,870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千円　積立額：</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50,146</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千円</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増の主なもの</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彦根市福祉・保健・医療基金・・・ふるさと納税による寄附金を積み立てたことによる増。</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充当額（取崩額）：</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80,381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千円　積立額：</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265,139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千円</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彦根市一般廃棄物処理施設整備基金・・・一般廃棄物処理施設の整備に備え積み立てたことによる増。</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充当額（取崩額）：</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千円　積立額：</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153,759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千円</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各特定目的基金について、今後は、新ごみ処理施設建設等の大型投資的事業や個別施設計画に基づく各施設の修繕整備が控えており、こうした事業のための基金積み立ても必要となるため、歳出の見直しによる財源の確保と併せ、決算収支で生じる不用額等については、各基金への配分を検討したうえで、必要な積み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利息の積み立て（約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千円）および前年度繰越金等の積み立て（約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1,200,000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千円）、一般財源不足の補填として約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927,925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千円の取り崩しを行い、前年度より増加した。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の額を目安としており、積み立てを行うために、引き続き、ＤＸ（デジタル・トランスフォーメーション）の推進、事務事業の見直しにより歳出のスリム化を図るとともに、新たな財源の掘り起こしなどにより歳入の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利息の積み立て（約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千円）、繰越金等の積み立て（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169,459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千円）により増加した。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近年実施している大型投資事業の影響により、市債の償還額の増加が見込まれることから、今後はその財源として取り崩すことが見込まれる。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110,878
107,004
196.87
54,919,662
52,396,597
2,420,172
27,053,410
51,270,345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9.2
53.5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以降は類似団体とほぼ同水準で推移している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。市内主要法人の好業績により、市民税のうち法人税割が増加したことにより、基準財政収入額は大きく増加し、単年度の数値は良化し、数値も前年度より良化した。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今後は基準財政需要額に影響を与える公債費の抑制に努めるとともに、</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課税調査の強化や</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税収納率向上対策等を中心とした税収の確保に努める。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44</xdr:row>
      <xdr:rowOff>147865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378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119942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63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147865</xdr:rowOff>
    </xdr:from>
    <xdr:to>
      <xdr:col>24</xdr:col>
      <xdr:colOff>12700</xdr:colOff>
      <xdr:row>44</xdr:row>
      <xdr:rowOff>147865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9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25400</xdr:rowOff>
    </xdr:from>
    <xdr:to>
      <xdr:col>23</xdr:col>
      <xdr:colOff>133350</xdr:colOff>
      <xdr:row>42</xdr:row>
      <xdr:rowOff>42635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7226300"/>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25400</xdr:rowOff>
    </xdr:from>
    <xdr:to>
      <xdr:col>19</xdr:col>
      <xdr:colOff>133350</xdr:colOff>
      <xdr:row>42</xdr:row>
      <xdr:rowOff>42635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22630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78212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79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145143</xdr:rowOff>
    </xdr:from>
    <xdr:to>
      <xdr:col>15</xdr:col>
      <xdr:colOff>82550</xdr:colOff>
      <xdr:row>42</xdr:row>
      <xdr:rowOff>25400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745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93435</xdr:rowOff>
    </xdr:from>
    <xdr:to>
      <xdr:col>11</xdr:col>
      <xdr:colOff>31750</xdr:colOff>
      <xdr:row>41</xdr:row>
      <xdr:rowOff>145143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22885"/>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129012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162577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163285</xdr:rowOff>
    </xdr:from>
    <xdr:to>
      <xdr:col>19</xdr:col>
      <xdr:colOff>184150</xdr:colOff>
      <xdr:row>42</xdr:row>
      <xdr:rowOff>93435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103612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9616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146050</xdr:rowOff>
    </xdr:from>
    <xdr:to>
      <xdr:col>15</xdr:col>
      <xdr:colOff>133350</xdr:colOff>
      <xdr:row>42</xdr:row>
      <xdr:rowOff>76200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94343</xdr:rowOff>
    </xdr:from>
    <xdr:to>
      <xdr:col>11</xdr:col>
      <xdr:colOff>82550</xdr:colOff>
      <xdr:row>42</xdr:row>
      <xdr:rowOff>24493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34670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154412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経常収支比率については、経常一般財源について、地方交付税が</a:t>
          </a:r>
          <a:r>
            <a:rPr kumimoji="1" lang="en-US" altLang="ja-JP" sz="1300">
              <a:latin typeface="ＭＳ Ｐゴシック" panose="020B0600070205080204" pitchFamily="50" charset="-128"/>
              <a:ea typeface="ＭＳ Ｐゴシック" panose="020B0600070205080204" pitchFamily="50" charset="-128"/>
            </a:rPr>
            <a:t>95,737</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％）、臨時財政対策債が</a:t>
          </a:r>
          <a:r>
            <a:rPr kumimoji="1" lang="en-US" altLang="ja-JP" sz="1300">
              <a:latin typeface="ＭＳ Ｐゴシック" panose="020B0600070205080204" pitchFamily="50" charset="-128"/>
              <a:ea typeface="ＭＳ Ｐゴシック" panose="020B0600070205080204" pitchFamily="50" charset="-128"/>
            </a:rPr>
            <a:t>150,462</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57.0</a:t>
          </a:r>
          <a:r>
            <a:rPr kumimoji="1" lang="ja-JP" altLang="en-US" sz="1300">
              <a:latin typeface="ＭＳ Ｐゴシック" panose="020B0600070205080204" pitchFamily="50" charset="-128"/>
              <a:ea typeface="ＭＳ Ｐゴシック" panose="020B0600070205080204" pitchFamily="50" charset="-128"/>
            </a:rPr>
            <a:t>％）の減となったが、市税が</a:t>
          </a:r>
          <a:r>
            <a:rPr kumimoji="1" lang="en-US" altLang="ja-JP" sz="1300">
              <a:latin typeface="ＭＳ Ｐゴシック" panose="020B0600070205080204" pitchFamily="50" charset="-128"/>
              <a:ea typeface="ＭＳ Ｐゴシック" panose="020B0600070205080204" pitchFamily="50" charset="-128"/>
            </a:rPr>
            <a:t>580,189</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％）の増、地方特例交付金が</a:t>
          </a:r>
          <a:r>
            <a:rPr kumimoji="1" lang="en-US" altLang="ja-JP" sz="1300">
              <a:latin typeface="ＭＳ Ｐゴシック" panose="020B0600070205080204" pitchFamily="50" charset="-128"/>
              <a:ea typeface="ＭＳ Ｐゴシック" panose="020B0600070205080204" pitchFamily="50" charset="-128"/>
            </a:rPr>
            <a:t>506,220</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+361.5</a:t>
          </a:r>
          <a:r>
            <a:rPr kumimoji="1" lang="ja-JP" altLang="en-US" sz="1300">
              <a:latin typeface="ＭＳ Ｐゴシック" panose="020B0600070205080204" pitchFamily="50" charset="-128"/>
              <a:ea typeface="ＭＳ Ｐゴシック" panose="020B0600070205080204" pitchFamily="50" charset="-128"/>
            </a:rPr>
            <a:t>％）の増となり、全体として前年度より</a:t>
          </a:r>
          <a:r>
            <a:rPr kumimoji="1" lang="en-US" altLang="ja-JP" sz="1300">
              <a:latin typeface="ＭＳ Ｐゴシック" panose="020B0600070205080204" pitchFamily="50" charset="-128"/>
              <a:ea typeface="ＭＳ Ｐゴシック" panose="020B0600070205080204" pitchFamily="50" charset="-128"/>
            </a:rPr>
            <a:t>1,198,627</a:t>
          </a:r>
          <a:r>
            <a:rPr kumimoji="1" lang="ja-JP" altLang="en-US" sz="1300">
              <a:latin typeface="ＭＳ Ｐゴシック" panose="020B0600070205080204" pitchFamily="50" charset="-128"/>
              <a:ea typeface="ＭＳ Ｐゴシック" panose="020B0600070205080204" pitchFamily="50" charset="-128"/>
            </a:rPr>
            <a:t>千円の増となった。また、経常的経費については、人件費が</a:t>
          </a:r>
          <a:r>
            <a:rPr kumimoji="1" lang="en-US" altLang="ja-JP" sz="1300">
              <a:latin typeface="ＭＳ Ｐゴシック" panose="020B0600070205080204" pitchFamily="50" charset="-128"/>
              <a:ea typeface="ＭＳ Ｐゴシック" panose="020B0600070205080204" pitchFamily="50" charset="-128"/>
            </a:rPr>
            <a:t>384,960</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％）の増、公債費が</a:t>
          </a:r>
          <a:r>
            <a:rPr kumimoji="1" lang="en-US" altLang="ja-JP" sz="1300">
              <a:latin typeface="ＭＳ Ｐゴシック" panose="020B0600070205080204" pitchFamily="50" charset="-128"/>
              <a:ea typeface="ＭＳ Ｐゴシック" panose="020B0600070205080204" pitchFamily="50" charset="-128"/>
            </a:rPr>
            <a:t>419,590</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％）の増となったことから、全体として、</a:t>
          </a:r>
          <a:r>
            <a:rPr kumimoji="1" lang="en-US" altLang="ja-JP" sz="1300">
              <a:latin typeface="ＭＳ Ｐゴシック" panose="020B0600070205080204" pitchFamily="50" charset="-128"/>
              <a:ea typeface="ＭＳ Ｐゴシック" panose="020B0600070205080204" pitchFamily="50" charset="-128"/>
            </a:rPr>
            <a:t>1,253,733</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+4.8</a:t>
          </a:r>
          <a:r>
            <a:rPr kumimoji="1" lang="ja-JP" altLang="en-US" sz="1300">
              <a:latin typeface="ＭＳ Ｐゴシック" panose="020B0600070205080204" pitchFamily="50" charset="-128"/>
              <a:ea typeface="ＭＳ Ｐゴシック" panose="020B0600070205080204" pitchFamily="50" charset="-128"/>
            </a:rPr>
            <a:t>％）の増となり、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ポイントの悪化となった。</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69088</xdr:rowOff>
    </xdr:from>
    <xdr:to>
      <xdr:col>23</xdr:col>
      <xdr:colOff>133350</xdr:colOff>
      <xdr:row>67</xdr:row>
      <xdr:rowOff>12446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13188"/>
          <a:ext cx="0" cy="14864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155973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12446</xdr:rowOff>
    </xdr:from>
    <xdr:to>
      <xdr:col>24</xdr:col>
      <xdr:colOff>12700</xdr:colOff>
      <xdr:row>67</xdr:row>
      <xdr:rowOff>12446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155465</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56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69088</xdr:rowOff>
    </xdr:from>
    <xdr:to>
      <xdr:col>24</xdr:col>
      <xdr:colOff>12700</xdr:colOff>
      <xdr:row>58</xdr:row>
      <xdr:rowOff>69088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13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94742</xdr:rowOff>
    </xdr:from>
    <xdr:to>
      <xdr:col>23</xdr:col>
      <xdr:colOff>133350</xdr:colOff>
      <xdr:row>65</xdr:row>
      <xdr:rowOff>123698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1238992"/>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130827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8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114300</xdr:rowOff>
    </xdr:from>
    <xdr:to>
      <xdr:col>23</xdr:col>
      <xdr:colOff>184150</xdr:colOff>
      <xdr:row>63</xdr:row>
      <xdr:rowOff>44450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5588</xdr:rowOff>
    </xdr:from>
    <xdr:to>
      <xdr:col>19</xdr:col>
      <xdr:colOff>133350</xdr:colOff>
      <xdr:row>65</xdr:row>
      <xdr:rowOff>94742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978388"/>
          <a:ext cx="889000" cy="260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17780</xdr:rowOff>
    </xdr:from>
    <xdr:to>
      <xdr:col>19</xdr:col>
      <xdr:colOff>184150</xdr:colOff>
      <xdr:row>62</xdr:row>
      <xdr:rowOff>119380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129557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1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138938</xdr:rowOff>
    </xdr:from>
    <xdr:to>
      <xdr:col>15</xdr:col>
      <xdr:colOff>82550</xdr:colOff>
      <xdr:row>64</xdr:row>
      <xdr:rowOff>5588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254488"/>
          <a:ext cx="889000" cy="72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63754</xdr:rowOff>
    </xdr:from>
    <xdr:to>
      <xdr:col>15</xdr:col>
      <xdr:colOff>133350</xdr:colOff>
      <xdr:row>61</xdr:row>
      <xdr:rowOff>165354</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522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4081</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29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138938</xdr:rowOff>
    </xdr:from>
    <xdr:to>
      <xdr:col>11</xdr:col>
      <xdr:colOff>31750</xdr:colOff>
      <xdr:row>65</xdr:row>
      <xdr:rowOff>114046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254488"/>
          <a:ext cx="889000" cy="1003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30226</xdr:rowOff>
    </xdr:from>
    <xdr:to>
      <xdr:col>11</xdr:col>
      <xdr:colOff>82550</xdr:colOff>
      <xdr:row>59</xdr:row>
      <xdr:rowOff>131826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145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142003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991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8128</xdr:rowOff>
    </xdr:from>
    <xdr:to>
      <xdr:col>7</xdr:col>
      <xdr:colOff>31750</xdr:colOff>
      <xdr:row>62</xdr:row>
      <xdr:rowOff>109728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63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119905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40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72898</xdr:rowOff>
    </xdr:from>
    <xdr:to>
      <xdr:col>23</xdr:col>
      <xdr:colOff>184150</xdr:colOff>
      <xdr:row>66</xdr:row>
      <xdr:rowOff>3048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21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44975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189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43942</xdr:rowOff>
    </xdr:from>
    <xdr:to>
      <xdr:col>19</xdr:col>
      <xdr:colOff>184150</xdr:colOff>
      <xdr:row>65</xdr:row>
      <xdr:rowOff>145542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18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130319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274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126238</xdr:rowOff>
    </xdr:from>
    <xdr:to>
      <xdr:col>15</xdr:col>
      <xdr:colOff>133350</xdr:colOff>
      <xdr:row>64</xdr:row>
      <xdr:rowOff>56388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92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41165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88138</xdr:rowOff>
    </xdr:from>
    <xdr:to>
      <xdr:col>11</xdr:col>
      <xdr:colOff>82550</xdr:colOff>
      <xdr:row>60</xdr:row>
      <xdr:rowOff>18288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20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3065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290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63246</xdr:rowOff>
    </xdr:from>
    <xdr:to>
      <xdr:col>7</xdr:col>
      <xdr:colOff>31750</xdr:colOff>
      <xdr:row>65</xdr:row>
      <xdr:rowOff>164846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20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149623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29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[154,809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については、退職手当や任期の定めのない常勤職員の期末手当および勤勉手当が増加したことなどにより、人件費全体では増額となった。物件費については、キャッシュレス決済ポイント還元事業やごみ焼却場整備事業に係る経費の減などにより、全体として減額となったが、類似団体平均と比べても高い水準に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今後については、物件費の抑制に努め、業務の効率化を図るとともに、職員配置の適正化を行うことにより、人件費の抑制を図る。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38066</xdr:rowOff>
    </xdr:from>
    <xdr:to>
      <xdr:col>23</xdr:col>
      <xdr:colOff>133350</xdr:colOff>
      <xdr:row>89</xdr:row>
      <xdr:rowOff>17608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25516"/>
          <a:ext cx="0" cy="13511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161135</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248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17608</xdr:rowOff>
    </xdr:from>
    <xdr:to>
      <xdr:col>24</xdr:col>
      <xdr:colOff>12700</xdr:colOff>
      <xdr:row>89</xdr:row>
      <xdr:rowOff>17608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7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124443</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6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38066</xdr:rowOff>
    </xdr:from>
    <xdr:to>
      <xdr:col>24</xdr:col>
      <xdr:colOff>12700</xdr:colOff>
      <xdr:row>81</xdr:row>
      <xdr:rowOff>38066</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25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114636</xdr:rowOff>
    </xdr:from>
    <xdr:to>
      <xdr:col>23</xdr:col>
      <xdr:colOff>133350</xdr:colOff>
      <xdr:row>85</xdr:row>
      <xdr:rowOff>163999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4114800" y="14687886"/>
          <a:ext cx="838200" cy="49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117288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47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100761</xdr:rowOff>
    </xdr:from>
    <xdr:to>
      <xdr:col>23</xdr:col>
      <xdr:colOff>184150</xdr:colOff>
      <xdr:row>85</xdr:row>
      <xdr:rowOff>30911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502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97831</xdr:rowOff>
    </xdr:from>
    <xdr:to>
      <xdr:col>19</xdr:col>
      <xdr:colOff>133350</xdr:colOff>
      <xdr:row>85</xdr:row>
      <xdr:rowOff>163999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671081"/>
          <a:ext cx="889000" cy="66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96856</xdr:rowOff>
    </xdr:from>
    <xdr:to>
      <xdr:col>19</xdr:col>
      <xdr:colOff>184150</xdr:colOff>
      <xdr:row>84</xdr:row>
      <xdr:rowOff>27006</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27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37183</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96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15342</xdr:rowOff>
    </xdr:from>
    <xdr:to>
      <xdr:col>15</xdr:col>
      <xdr:colOff>82550</xdr:colOff>
      <xdr:row>85</xdr:row>
      <xdr:rowOff>97831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588592"/>
          <a:ext cx="889000" cy="82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81722</xdr:rowOff>
    </xdr:from>
    <xdr:to>
      <xdr:col>15</xdr:col>
      <xdr:colOff>133350</xdr:colOff>
      <xdr:row>84</xdr:row>
      <xdr:rowOff>11872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22049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8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166236</xdr:rowOff>
    </xdr:from>
    <xdr:to>
      <xdr:col>11</xdr:col>
      <xdr:colOff>31750</xdr:colOff>
      <xdr:row>85</xdr:row>
      <xdr:rowOff>15342</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396586"/>
          <a:ext cx="889000" cy="192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16140</xdr:rowOff>
    </xdr:from>
    <xdr:to>
      <xdr:col>11</xdr:col>
      <xdr:colOff>82550</xdr:colOff>
      <xdr:row>83</xdr:row>
      <xdr:rowOff>117740</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4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127917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1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50774</xdr:rowOff>
    </xdr:from>
    <xdr:to>
      <xdr:col>7</xdr:col>
      <xdr:colOff>31750</xdr:colOff>
      <xdr:row>82</xdr:row>
      <xdr:rowOff>152374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0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162551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878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63836</xdr:rowOff>
    </xdr:from>
    <xdr:to>
      <xdr:col>23</xdr:col>
      <xdr:colOff>184150</xdr:colOff>
      <xdr:row>85</xdr:row>
      <xdr:rowOff>165436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63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35913</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60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113199</xdr:rowOff>
    </xdr:from>
    <xdr:to>
      <xdr:col>19</xdr:col>
      <xdr:colOff>184150</xdr:colOff>
      <xdr:row>86</xdr:row>
      <xdr:rowOff>43349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686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86</xdr:row>
      <xdr:rowOff>28126</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7728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47031</xdr:rowOff>
    </xdr:from>
    <xdr:to>
      <xdr:col>15</xdr:col>
      <xdr:colOff>133350</xdr:colOff>
      <xdr:row>85</xdr:row>
      <xdr:rowOff>148631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620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133408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706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135992</xdr:rowOff>
    </xdr:from>
    <xdr:to>
      <xdr:col>11</xdr:col>
      <xdr:colOff>82550</xdr:colOff>
      <xdr:row>85</xdr:row>
      <xdr:rowOff>66142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537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50919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62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115436</xdr:rowOff>
    </xdr:from>
    <xdr:to>
      <xdr:col>7</xdr:col>
      <xdr:colOff>31750</xdr:colOff>
      <xdr:row>84</xdr:row>
      <xdr:rowOff>45586</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34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30363</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432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給与については、本市は従前から国家公務員制度に準拠しているが、類似団体の平均を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98</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ポイントとなっている。この要因は経験年数</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年以上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年未満の職員数において、ラスパイレス指数が相対的に低く、職員数も多いためである。今後も国家公務員制度準拠を基本とし、給与の適正化に努める。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89</xdr:row>
      <xdr:rowOff>49741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41425"/>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21818</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80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49741</xdr:rowOff>
    </xdr:from>
    <xdr:to>
      <xdr:col>81</xdr:col>
      <xdr:colOff>133350</xdr:colOff>
      <xdr:row>89</xdr:row>
      <xdr:rowOff>49741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08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31750</xdr:rowOff>
    </xdr:from>
    <xdr:to>
      <xdr:col>81</xdr:col>
      <xdr:colOff>44450</xdr:colOff>
      <xdr:row>86</xdr:row>
      <xdr:rowOff>1059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605000"/>
          <a:ext cx="8382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2768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7474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30691</xdr:rowOff>
    </xdr:from>
    <xdr:to>
      <xdr:col>81</xdr:col>
      <xdr:colOff>95250</xdr:colOff>
      <xdr:row>86</xdr:row>
      <xdr:rowOff>132291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77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51859</xdr:rowOff>
    </xdr:from>
    <xdr:to>
      <xdr:col>77</xdr:col>
      <xdr:colOff>44450</xdr:colOff>
      <xdr:row>86</xdr:row>
      <xdr:rowOff>1059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625109"/>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31750</xdr:rowOff>
    </xdr:from>
    <xdr:to>
      <xdr:col>72</xdr:col>
      <xdr:colOff>203200</xdr:colOff>
      <xdr:row>85</xdr:row>
      <xdr:rowOff>51859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605000"/>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91016</xdr:rowOff>
    </xdr:from>
    <xdr:to>
      <xdr:col>73</xdr:col>
      <xdr:colOff>44450</xdr:colOff>
      <xdr:row>87</xdr:row>
      <xdr:rowOff>21166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5943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31750</xdr:rowOff>
    </xdr:from>
    <xdr:to>
      <xdr:col>68</xdr:col>
      <xdr:colOff>152400</xdr:colOff>
      <xdr:row>85</xdr:row>
      <xdr:rowOff>132291</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605000"/>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111125</xdr:rowOff>
    </xdr:from>
    <xdr:to>
      <xdr:col>68</xdr:col>
      <xdr:colOff>203200</xdr:colOff>
      <xdr:row>87</xdr:row>
      <xdr:rowOff>41275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26052</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94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151341</xdr:rowOff>
    </xdr:from>
    <xdr:to>
      <xdr:col>64</xdr:col>
      <xdr:colOff>152400</xdr:colOff>
      <xdr:row>87</xdr:row>
      <xdr:rowOff>81491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9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66268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982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168927</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121709</xdr:rowOff>
    </xdr:from>
    <xdr:to>
      <xdr:col>77</xdr:col>
      <xdr:colOff>95250</xdr:colOff>
      <xdr:row>86</xdr:row>
      <xdr:rowOff>51859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69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62036</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463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1059</xdr:rowOff>
    </xdr:from>
    <xdr:to>
      <xdr:col>73</xdr:col>
      <xdr:colOff>44450</xdr:colOff>
      <xdr:row>85</xdr:row>
      <xdr:rowOff>102659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574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112836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343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152400</xdr:rowOff>
    </xdr:from>
    <xdr:to>
      <xdr:col>68</xdr:col>
      <xdr:colOff>203200</xdr:colOff>
      <xdr:row>85</xdr:row>
      <xdr:rowOff>82550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92727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65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21818</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42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消防やごみの収集・処理業務を直営で行っており、特に消防については、近隣</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町から受託し実施していることから、類似団体平均を上回る結果となっている。今後は、財政の健全化を推進するにあたり、必要最小限の職員補充に努めるとともに、指定管理者制度などによる民間委託の拡充を図り、職員数の抑制を図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51163</xdr:rowOff>
    </xdr:from>
    <xdr:to>
      <xdr:col>81</xdr:col>
      <xdr:colOff>44450</xdr:colOff>
      <xdr:row>67</xdr:row>
      <xdr:rowOff>7620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999526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151147</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7620</xdr:rowOff>
    </xdr:from>
    <xdr:to>
      <xdr:col>81</xdr:col>
      <xdr:colOff>133350</xdr:colOff>
      <xdr:row>67</xdr:row>
      <xdr:rowOff>7620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137540</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738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51163</xdr:rowOff>
    </xdr:from>
    <xdr:to>
      <xdr:col>81</xdr:col>
      <xdr:colOff>133350</xdr:colOff>
      <xdr:row>58</xdr:row>
      <xdr:rowOff>51163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9995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94524</xdr:rowOff>
    </xdr:from>
    <xdr:to>
      <xdr:col>81</xdr:col>
      <xdr:colOff>44450</xdr:colOff>
      <xdr:row>64</xdr:row>
      <xdr:rowOff>115207</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1067324"/>
          <a:ext cx="8382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160944</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447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144417</xdr:rowOff>
    </xdr:from>
    <xdr:to>
      <xdr:col>81</xdr:col>
      <xdr:colOff>95250</xdr:colOff>
      <xdr:row>62</xdr:row>
      <xdr:rowOff>74567</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169454</xdr:rowOff>
    </xdr:from>
    <xdr:to>
      <xdr:col>77</xdr:col>
      <xdr:colOff>44450</xdr:colOff>
      <xdr:row>64</xdr:row>
      <xdr:rowOff>94524</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970804"/>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82369</xdr:rowOff>
    </xdr:from>
    <xdr:to>
      <xdr:col>77</xdr:col>
      <xdr:colOff>95250</xdr:colOff>
      <xdr:row>62</xdr:row>
      <xdr:rowOff>12519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540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22696</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309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138430</xdr:rowOff>
    </xdr:from>
    <xdr:to>
      <xdr:col>72</xdr:col>
      <xdr:colOff>203200</xdr:colOff>
      <xdr:row>63</xdr:row>
      <xdr:rowOff>169454</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93978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51344</xdr:rowOff>
    </xdr:from>
    <xdr:to>
      <xdr:col>73</xdr:col>
      <xdr:colOff>44450</xdr:colOff>
      <xdr:row>61</xdr:row>
      <xdr:rowOff>152944</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50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163121</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278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117747</xdr:rowOff>
    </xdr:from>
    <xdr:to>
      <xdr:col>68</xdr:col>
      <xdr:colOff>152400</xdr:colOff>
      <xdr:row>63</xdr:row>
      <xdr:rowOff>138430</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919097"/>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41003</xdr:rowOff>
    </xdr:from>
    <xdr:to>
      <xdr:col>68</xdr:col>
      <xdr:colOff>203200</xdr:colOff>
      <xdr:row>61</xdr:row>
      <xdr:rowOff>142603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152780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268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129722</xdr:rowOff>
    </xdr:from>
    <xdr:to>
      <xdr:col>64</xdr:col>
      <xdr:colOff>152400</xdr:colOff>
      <xdr:row>61</xdr:row>
      <xdr:rowOff>59872</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416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70049</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185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64407</xdr:rowOff>
    </xdr:from>
    <xdr:to>
      <xdr:col>81</xdr:col>
      <xdr:colOff>95250</xdr:colOff>
      <xdr:row>64</xdr:row>
      <xdr:rowOff>166007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103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36484</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100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43724</xdr:rowOff>
    </xdr:from>
    <xdr:to>
      <xdr:col>77</xdr:col>
      <xdr:colOff>95250</xdr:colOff>
      <xdr:row>64</xdr:row>
      <xdr:rowOff>145324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101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130101</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1102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118654</xdr:rowOff>
    </xdr:from>
    <xdr:to>
      <xdr:col>73</xdr:col>
      <xdr:colOff>44450</xdr:colOff>
      <xdr:row>64</xdr:row>
      <xdr:rowOff>48804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92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33581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1006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87630</xdr:rowOff>
    </xdr:from>
    <xdr:to>
      <xdr:col>68</xdr:col>
      <xdr:colOff>203200</xdr:colOff>
      <xdr:row>64</xdr:row>
      <xdr:rowOff>17780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2557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66947</xdr:rowOff>
    </xdr:from>
    <xdr:to>
      <xdr:col>64</xdr:col>
      <xdr:colOff>152400</xdr:colOff>
      <xdr:row>63</xdr:row>
      <xdr:rowOff>168547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86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153324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954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の単年度実質公債費比率でみると、元利償還金の額が増となったことから分子は増となった。また、標準財政規模が増となったことで分母も増となり、分母の増加率より分子の増加率が上回ったことで、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年度と比べて増となった。また、</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カ年平均については、令和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年度と比較して、分母である標準財政規模は増となったものの、元利償還金の額の増などに伴い分子の増がこれを上回り、令和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年度の単年度実質公債費比率が令和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年度数値を上回る結果となったことから、</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カ年平均についても、前年度より</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ポイントの増となった。</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166511</xdr:rowOff>
    </xdr:from>
    <xdr:to>
      <xdr:col>81</xdr:col>
      <xdr:colOff>44450</xdr:colOff>
      <xdr:row>44</xdr:row>
      <xdr:rowOff>111478</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67261"/>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83555</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62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111478</xdr:rowOff>
    </xdr:from>
    <xdr:to>
      <xdr:col>81</xdr:col>
      <xdr:colOff>133350</xdr:colOff>
      <xdr:row>44</xdr:row>
      <xdr:rowOff>111478</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655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81438</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9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166511</xdr:rowOff>
    </xdr:from>
    <xdr:to>
      <xdr:col>81</xdr:col>
      <xdr:colOff>133350</xdr:colOff>
      <xdr:row>35</xdr:row>
      <xdr:rowOff>166511</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6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170039</xdr:rowOff>
    </xdr:from>
    <xdr:to>
      <xdr:col>81</xdr:col>
      <xdr:colOff>44450</xdr:colOff>
      <xdr:row>43</xdr:row>
      <xdr:rowOff>41628</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7199489"/>
          <a:ext cx="838200" cy="214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170338</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6854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153811</xdr:rowOff>
    </xdr:from>
    <xdr:to>
      <xdr:col>81</xdr:col>
      <xdr:colOff>95250</xdr:colOff>
      <xdr:row>40</xdr:row>
      <xdr:rowOff>83961</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76200</xdr:rowOff>
    </xdr:from>
    <xdr:to>
      <xdr:col>77</xdr:col>
      <xdr:colOff>44450</xdr:colOff>
      <xdr:row>41</xdr:row>
      <xdr:rowOff>170039</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7105650"/>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140405</xdr:rowOff>
    </xdr:from>
    <xdr:to>
      <xdr:col>77</xdr:col>
      <xdr:colOff>95250</xdr:colOff>
      <xdr:row>40</xdr:row>
      <xdr:rowOff>70555</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80732</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595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127000</xdr:rowOff>
    </xdr:from>
    <xdr:to>
      <xdr:col>72</xdr:col>
      <xdr:colOff>203200</xdr:colOff>
      <xdr:row>41</xdr:row>
      <xdr:rowOff>76200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9850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140405</xdr:rowOff>
    </xdr:from>
    <xdr:to>
      <xdr:col>73</xdr:col>
      <xdr:colOff>44450</xdr:colOff>
      <xdr:row>40</xdr:row>
      <xdr:rowOff>70555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80732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127000</xdr:rowOff>
    </xdr:from>
    <xdr:to>
      <xdr:col>68</xdr:col>
      <xdr:colOff>152400</xdr:colOff>
      <xdr:row>41</xdr:row>
      <xdr:rowOff>35983</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3512800" y="698500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127000</xdr:rowOff>
    </xdr:from>
    <xdr:to>
      <xdr:col>68</xdr:col>
      <xdr:colOff>203200</xdr:colOff>
      <xdr:row>40</xdr:row>
      <xdr:rowOff>57150</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67327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140405</xdr:rowOff>
    </xdr:from>
    <xdr:to>
      <xdr:col>64</xdr:col>
      <xdr:colOff>152400</xdr:colOff>
      <xdr:row>40</xdr:row>
      <xdr:rowOff>70555</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80732</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162278</xdr:rowOff>
    </xdr:from>
    <xdr:to>
      <xdr:col>81</xdr:col>
      <xdr:colOff>95250</xdr:colOff>
      <xdr:row>43</xdr:row>
      <xdr:rowOff>92428</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736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134355</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7335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119239</xdr:rowOff>
    </xdr:from>
    <xdr:to>
      <xdr:col>77</xdr:col>
      <xdr:colOff>95250</xdr:colOff>
      <xdr:row>42</xdr:row>
      <xdr:rowOff>49389</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714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34166</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7235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25400</xdr:rowOff>
    </xdr:from>
    <xdr:to>
      <xdr:col>73</xdr:col>
      <xdr:colOff>44450</xdr:colOff>
      <xdr:row>41</xdr:row>
      <xdr:rowOff>127000</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111777</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76200</xdr:rowOff>
    </xdr:from>
    <xdr:to>
      <xdr:col>68</xdr:col>
      <xdr:colOff>203200</xdr:colOff>
      <xdr:row>41</xdr:row>
      <xdr:rowOff>6350</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71560</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償還の完了により、地方債現在高が減少したことなどで、全体として、将来負担比率は</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ポイント減少したが、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今後も大型事業が見込まれるため、</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これまで以上に自主財源の確保に努めるとともに、起債についても交付税算入率の高いメニュー</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活用するなどに努める。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a:extLst>
            <a:ext uri="{FF2B5EF4-FFF2-40B4-BE49-F238E27FC236}">
              <a16:creationId xmlns:a16="http://schemas.microsoft.com/office/drawing/2014/main" id="{00000000-0008-0000-0300-0000B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66816</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7018000" y="2370667"/>
          <a:ext cx="0" cy="16394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38893</xdr:rowOff>
    </xdr:from>
    <xdr:ext cx="762000" cy="259045"/>
    <xdr:sp macro="" textlink="">
      <xdr:nvSpPr>
        <xdr:cNvPr id="444" name="将来負担の状況最小値テキスト">
          <a:extLst>
            <a:ext uri="{FF2B5EF4-FFF2-40B4-BE49-F238E27FC236}">
              <a16:creationId xmlns:a16="http://schemas.microsoft.com/office/drawing/2014/main" id="{00000000-0008-0000-0300-0000BC010000}"/>
            </a:ext>
          </a:extLst>
        </xdr:cNvPr>
        <xdr:cNvSpPr txBox="1"/>
      </xdr:nvSpPr>
      <xdr:spPr>
        <a:xfrm>
          <a:off x="17106900" y="398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66816</xdr:rowOff>
    </xdr:from>
    <xdr:to>
      <xdr:col>81</xdr:col>
      <xdr:colOff>133350</xdr:colOff>
      <xdr:row>23</xdr:row>
      <xdr:rowOff>66816</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4010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6" name="将来負担の状況最大値テキスト">
          <a:extLst>
            <a:ext uri="{FF2B5EF4-FFF2-40B4-BE49-F238E27FC236}">
              <a16:creationId xmlns:a16="http://schemas.microsoft.com/office/drawing/2014/main" id="{00000000-0008-0000-0300-0000BE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1764</xdr:rowOff>
    </xdr:from>
    <xdr:to>
      <xdr:col>81</xdr:col>
      <xdr:colOff>44450</xdr:colOff>
      <xdr:row>18</xdr:row>
      <xdr:rowOff>75494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6179800" y="3087864"/>
          <a:ext cx="838200" cy="73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171044</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28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96379</xdr:rowOff>
    </xdr:from>
    <xdr:to>
      <xdr:col>81</xdr:col>
      <xdr:colOff>95250</xdr:colOff>
      <xdr:row>14</xdr:row>
      <xdr:rowOff>26529</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3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36618</xdr:rowOff>
    </xdr:from>
    <xdr:to>
      <xdr:col>77</xdr:col>
      <xdr:colOff>44450</xdr:colOff>
      <xdr:row>18</xdr:row>
      <xdr:rowOff>75494</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5290800" y="3122718"/>
          <a:ext cx="889000" cy="38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90100</xdr:rowOff>
    </xdr:from>
    <xdr:to>
      <xdr:col>72</xdr:col>
      <xdr:colOff>203200</xdr:colOff>
      <xdr:row>18</xdr:row>
      <xdr:rowOff>36618</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a:off x="14401800" y="3004750"/>
          <a:ext cx="889000" cy="117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82056</xdr:rowOff>
    </xdr:from>
    <xdr:to>
      <xdr:col>68</xdr:col>
      <xdr:colOff>152400</xdr:colOff>
      <xdr:row>17</xdr:row>
      <xdr:rowOff>90100</xdr:rowOff>
    </xdr:to>
    <xdr:cxnSp macro="">
      <xdr:nvCxnSpPr>
        <xdr:cNvPr id="457" name="直線コネクタ 456">
          <a:extLst>
            <a:ext uri="{FF2B5EF4-FFF2-40B4-BE49-F238E27FC236}">
              <a16:creationId xmlns:a16="http://schemas.microsoft.com/office/drawing/2014/main" id="{00000000-0008-0000-0300-0000C9010000}"/>
            </a:ext>
          </a:extLst>
        </xdr:cNvPr>
        <xdr:cNvCxnSpPr/>
      </xdr:nvCxnSpPr>
      <xdr:spPr>
        <a:xfrm>
          <a:off x="13512800" y="299670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145979</xdr:rowOff>
    </xdr:from>
    <xdr:to>
      <xdr:col>68</xdr:col>
      <xdr:colOff>203200</xdr:colOff>
      <xdr:row>14</xdr:row>
      <xdr:rowOff>76129</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4351000" y="2374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86306</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020800" y="2143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170109</xdr:rowOff>
    </xdr:from>
    <xdr:to>
      <xdr:col>64</xdr:col>
      <xdr:colOff>152400</xdr:colOff>
      <xdr:row>14</xdr:row>
      <xdr:rowOff>100259</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3462000" y="2398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110436</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167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122414</xdr:rowOff>
    </xdr:from>
    <xdr:to>
      <xdr:col>81</xdr:col>
      <xdr:colOff>95250</xdr:colOff>
      <xdr:row>18</xdr:row>
      <xdr:rowOff>52564</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967200" y="3037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94491</xdr:rowOff>
    </xdr:from>
    <xdr:ext cx="762000" cy="259045"/>
    <xdr:sp macro="" textlink="">
      <xdr:nvSpPr>
        <xdr:cNvPr id="468" name="将来負担の状況該当値テキスト">
          <a:extLst>
            <a:ext uri="{FF2B5EF4-FFF2-40B4-BE49-F238E27FC236}">
              <a16:creationId xmlns:a16="http://schemas.microsoft.com/office/drawing/2014/main" id="{00000000-0008-0000-0300-0000D4010000}"/>
            </a:ext>
          </a:extLst>
        </xdr:cNvPr>
        <xdr:cNvSpPr txBox="1"/>
      </xdr:nvSpPr>
      <xdr:spPr>
        <a:xfrm>
          <a:off x="17106900" y="3009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24694</xdr:rowOff>
    </xdr:from>
    <xdr:to>
      <xdr:col>77</xdr:col>
      <xdr:colOff>95250</xdr:colOff>
      <xdr:row>18</xdr:row>
      <xdr:rowOff>126294</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6129000" y="3110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111072</xdr:rowOff>
    </xdr:from>
    <xdr:ext cx="7366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5798800" y="3197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157268</xdr:rowOff>
    </xdr:from>
    <xdr:to>
      <xdr:col>73</xdr:col>
      <xdr:colOff>44450</xdr:colOff>
      <xdr:row>18</xdr:row>
      <xdr:rowOff>87418</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5240000" y="307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72195</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909800" y="3158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39300</xdr:rowOff>
    </xdr:from>
    <xdr:to>
      <xdr:col>68</xdr:col>
      <xdr:colOff>203200</xdr:colOff>
      <xdr:row>17</xdr:row>
      <xdr:rowOff>140900</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4351000" y="295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125677</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4020800" y="304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31256</xdr:rowOff>
    </xdr:from>
    <xdr:to>
      <xdr:col>64</xdr:col>
      <xdr:colOff>152400</xdr:colOff>
      <xdr:row>17</xdr:row>
      <xdr:rowOff>132856</xdr:rowOff>
    </xdr:to>
    <xdr:sp macro="" textlink="">
      <xdr:nvSpPr>
        <xdr:cNvPr id="475" name="楕円 474">
          <a:extLst>
            <a:ext uri="{FF2B5EF4-FFF2-40B4-BE49-F238E27FC236}">
              <a16:creationId xmlns:a16="http://schemas.microsoft.com/office/drawing/2014/main" id="{00000000-0008-0000-0300-0000DB010000}"/>
            </a:ext>
          </a:extLst>
        </xdr:cNvPr>
        <xdr:cNvSpPr/>
      </xdr:nvSpPr>
      <xdr:spPr>
        <a:xfrm>
          <a:off x="13462000" y="2945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117633</xdr:rowOff>
    </xdr:from>
    <xdr:ext cx="762000" cy="259045"/>
    <xdr:sp macro="" textlink="">
      <xdr:nvSpPr>
        <xdr:cNvPr id="476" name="テキスト ボックス 475">
          <a:extLst>
            <a:ext uri="{FF2B5EF4-FFF2-40B4-BE49-F238E27FC236}">
              <a16:creationId xmlns:a16="http://schemas.microsoft.com/office/drawing/2014/main" id="{00000000-0008-0000-0300-0000DC010000}"/>
            </a:ext>
          </a:extLst>
        </xdr:cNvPr>
        <xdr:cNvSpPr txBox="1"/>
      </xdr:nvSpPr>
      <xdr:spPr>
        <a:xfrm>
          <a:off x="13131800" y="3032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110,878
107,004
196.87
54,919,662
52,396,597
2,420,172
27,053,410
51,270,345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9.2
53.5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人件費については、退職手当や任期の定めのない常勤職員の期末手当および勤勉手当が増加したことなどにより、人件費全体では増額となり、割合も</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比較すると、本市は、消防業務とごみの収集・処理に関わる業務を直営で行っているため、一部事務組合への負担金は少なくなっているものの、直接の人件費は高くなる傾向にある。財政の健全化を推進するため、事業量に見合った人員配置に努めつつ、業務の効率化を図るとともに、職員配置の適正化を行うことにより、人件費の抑制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0</xdr:rowOff>
    </xdr:from>
    <xdr:to>
      <xdr:col>24</xdr:col>
      <xdr:colOff>25400</xdr:colOff>
      <xdr:row>42</xdr:row>
      <xdr:rowOff>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293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143527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7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0</xdr:rowOff>
    </xdr:from>
    <xdr:to>
      <xdr:col>24</xdr:col>
      <xdr:colOff>114300</xdr:colOff>
      <xdr:row>42</xdr:row>
      <xdr:rowOff>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86377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7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0</xdr:rowOff>
    </xdr:from>
    <xdr:to>
      <xdr:col>24</xdr:col>
      <xdr:colOff>114300</xdr:colOff>
      <xdr:row>34</xdr:row>
      <xdr:rowOff>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63500</xdr:rowOff>
    </xdr:from>
    <xdr:to>
      <xdr:col>24</xdr:col>
      <xdr:colOff>25400</xdr:colOff>
      <xdr:row>38</xdr:row>
      <xdr:rowOff>101600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5786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111777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83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95250</xdr:rowOff>
    </xdr:from>
    <xdr:to>
      <xdr:col>24</xdr:col>
      <xdr:colOff>76200</xdr:colOff>
      <xdr:row>38</xdr:row>
      <xdr:rowOff>25400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63500</xdr:rowOff>
    </xdr:from>
    <xdr:to>
      <xdr:col>19</xdr:col>
      <xdr:colOff>187325</xdr:colOff>
      <xdr:row>38</xdr:row>
      <xdr:rowOff>101600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578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101600</xdr:rowOff>
    </xdr:from>
    <xdr:to>
      <xdr:col>20</xdr:col>
      <xdr:colOff>38100</xdr:colOff>
      <xdr:row>37</xdr:row>
      <xdr:rowOff>31750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41927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2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101600</xdr:rowOff>
    </xdr:from>
    <xdr:to>
      <xdr:col>15</xdr:col>
      <xdr:colOff>98425</xdr:colOff>
      <xdr:row>38</xdr:row>
      <xdr:rowOff>101600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616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127000</xdr:rowOff>
    </xdr:from>
    <xdr:to>
      <xdr:col>15</xdr:col>
      <xdr:colOff>149225</xdr:colOff>
      <xdr:row>37</xdr:row>
      <xdr:rowOff>57150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67327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101600</xdr:rowOff>
    </xdr:from>
    <xdr:to>
      <xdr:col>11</xdr:col>
      <xdr:colOff>9525</xdr:colOff>
      <xdr:row>40</xdr:row>
      <xdr:rowOff>76200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616700"/>
          <a:ext cx="889000" cy="317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63500</xdr:rowOff>
    </xdr:from>
    <xdr:to>
      <xdr:col>11</xdr:col>
      <xdr:colOff>60325</xdr:colOff>
      <xdr:row>36</xdr:row>
      <xdr:rowOff>165100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3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3827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168927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50800</xdr:rowOff>
    </xdr:from>
    <xdr:to>
      <xdr:col>24</xdr:col>
      <xdr:colOff>76200</xdr:colOff>
      <xdr:row>38</xdr:row>
      <xdr:rowOff>152400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6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22877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12700</xdr:rowOff>
    </xdr:from>
    <xdr:to>
      <xdr:col>20</xdr:col>
      <xdr:colOff>38100</xdr:colOff>
      <xdr:row>38</xdr:row>
      <xdr:rowOff>114300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99077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1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50800</xdr:rowOff>
    </xdr:from>
    <xdr:to>
      <xdr:col>15</xdr:col>
      <xdr:colOff>149225</xdr:colOff>
      <xdr:row>38</xdr:row>
      <xdr:rowOff>152400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6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137177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50800</xdr:rowOff>
    </xdr:from>
    <xdr:to>
      <xdr:col>11</xdr:col>
      <xdr:colOff>60325</xdr:colOff>
      <xdr:row>38</xdr:row>
      <xdr:rowOff>152400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6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137177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25400</xdr:rowOff>
    </xdr:from>
    <xdr:to>
      <xdr:col>6</xdr:col>
      <xdr:colOff>171450</xdr:colOff>
      <xdr:row>40</xdr:row>
      <xdr:rowOff>127000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111777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96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物件費については、キャッシュレス決済ポイント還元事業やごみ焼却場整備事業に係る経費の減などにより、全体として減額となったが、</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経常経費に占める割合は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ポイントの増となった</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類似団体平均と比較すると依然として高い水準であることから、今年度についても、削減可能な支出について検討を重ねることで、経常的な物件費の抑制を図っていく。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21</xdr:row>
      <xdr:rowOff>146050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225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25400</xdr:rowOff>
    </xdr:from>
    <xdr:to>
      <xdr:col>82</xdr:col>
      <xdr:colOff>107950</xdr:colOff>
      <xdr:row>18</xdr:row>
      <xdr:rowOff>38100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1115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29227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600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12700</xdr:rowOff>
    </xdr:from>
    <xdr:to>
      <xdr:col>82</xdr:col>
      <xdr:colOff>158750</xdr:colOff>
      <xdr:row>16</xdr:row>
      <xdr:rowOff>114300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146050</xdr:rowOff>
    </xdr:from>
    <xdr:to>
      <xdr:col>78</xdr:col>
      <xdr:colOff>69850</xdr:colOff>
      <xdr:row>18</xdr:row>
      <xdr:rowOff>25400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0607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158750</xdr:rowOff>
    </xdr:from>
    <xdr:to>
      <xdr:col>78</xdr:col>
      <xdr:colOff>120650</xdr:colOff>
      <xdr:row>16</xdr:row>
      <xdr:rowOff>88900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73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99077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499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158750</xdr:rowOff>
    </xdr:from>
    <xdr:to>
      <xdr:col>73</xdr:col>
      <xdr:colOff>180975</xdr:colOff>
      <xdr:row>17</xdr:row>
      <xdr:rowOff>146050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730500"/>
          <a:ext cx="889000" cy="3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120650</xdr:rowOff>
    </xdr:from>
    <xdr:to>
      <xdr:col>74</xdr:col>
      <xdr:colOff>31750</xdr:colOff>
      <xdr:row>16</xdr:row>
      <xdr:rowOff>50800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60977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6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158750</xdr:rowOff>
    </xdr:from>
    <xdr:to>
      <xdr:col>69</xdr:col>
      <xdr:colOff>92075</xdr:colOff>
      <xdr:row>16</xdr:row>
      <xdr:rowOff>114300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7305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139700</xdr:rowOff>
    </xdr:from>
    <xdr:to>
      <xdr:col>69</xdr:col>
      <xdr:colOff>142875</xdr:colOff>
      <xdr:row>15</xdr:row>
      <xdr:rowOff>69850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4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80027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69850</xdr:rowOff>
    </xdr:from>
    <xdr:to>
      <xdr:col>65</xdr:col>
      <xdr:colOff>53975</xdr:colOff>
      <xdr:row>16</xdr:row>
      <xdr:rowOff>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41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158750</xdr:rowOff>
    </xdr:from>
    <xdr:to>
      <xdr:col>82</xdr:col>
      <xdr:colOff>158750</xdr:colOff>
      <xdr:row>18</xdr:row>
      <xdr:rowOff>88900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7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130827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04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146050</xdr:rowOff>
    </xdr:from>
    <xdr:to>
      <xdr:col>78</xdr:col>
      <xdr:colOff>120650</xdr:colOff>
      <xdr:row>18</xdr:row>
      <xdr:rowOff>76200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06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60977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14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95250</xdr:rowOff>
    </xdr:from>
    <xdr:to>
      <xdr:col>74</xdr:col>
      <xdr:colOff>31750</xdr:colOff>
      <xdr:row>18</xdr:row>
      <xdr:rowOff>25400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107950</xdr:rowOff>
    </xdr:from>
    <xdr:to>
      <xdr:col>69</xdr:col>
      <xdr:colOff>142875</xdr:colOff>
      <xdr:row>16</xdr:row>
      <xdr:rowOff>38100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7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22877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76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63500</xdr:rowOff>
    </xdr:from>
    <xdr:to>
      <xdr:col>65</xdr:col>
      <xdr:colOff>53975</xdr:colOff>
      <xdr:row>16</xdr:row>
      <xdr:rowOff>165100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80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149877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扶助費については、障害福祉サービス等給付事業等が増加したが、経常経費に占める割合については、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報酬改定や利用者の増など年々増加傾向にあるため、他の経費の抑制を図りつつ、歳入確保にも力を入れ、財源を確保する必要がある。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102507</xdr:rowOff>
    </xdr:from>
    <xdr:to>
      <xdr:col>24</xdr:col>
      <xdr:colOff>25400</xdr:colOff>
      <xdr:row>61</xdr:row>
      <xdr:rowOff>118835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89357"/>
          <a:ext cx="0" cy="138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90912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549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118835</xdr:rowOff>
    </xdr:from>
    <xdr:to>
      <xdr:col>24</xdr:col>
      <xdr:colOff>114300</xdr:colOff>
      <xdr:row>61</xdr:row>
      <xdr:rowOff>118835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577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17434</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102507</xdr:rowOff>
    </xdr:from>
    <xdr:to>
      <xdr:col>24</xdr:col>
      <xdr:colOff>114300</xdr:colOff>
      <xdr:row>53</xdr:row>
      <xdr:rowOff>102507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167822</xdr:rowOff>
    </xdr:from>
    <xdr:to>
      <xdr:col>24</xdr:col>
      <xdr:colOff>25400</xdr:colOff>
      <xdr:row>58</xdr:row>
      <xdr:rowOff>12700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940472"/>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170742</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9433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27215</xdr:rowOff>
    </xdr:from>
    <xdr:to>
      <xdr:col>24</xdr:col>
      <xdr:colOff>76200</xdr:colOff>
      <xdr:row>58</xdr:row>
      <xdr:rowOff>128815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97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159657</xdr:rowOff>
    </xdr:from>
    <xdr:to>
      <xdr:col>19</xdr:col>
      <xdr:colOff>187325</xdr:colOff>
      <xdr:row>58</xdr:row>
      <xdr:rowOff>12700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760857"/>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166007</xdr:rowOff>
    </xdr:from>
    <xdr:to>
      <xdr:col>20</xdr:col>
      <xdr:colOff>38100</xdr:colOff>
      <xdr:row>58</xdr:row>
      <xdr:rowOff>96157</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938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80934</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10025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159657</xdr:rowOff>
    </xdr:from>
    <xdr:to>
      <xdr:col>15</xdr:col>
      <xdr:colOff>98425</xdr:colOff>
      <xdr:row>57</xdr:row>
      <xdr:rowOff>37193</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76085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68035</xdr:rowOff>
    </xdr:from>
    <xdr:to>
      <xdr:col>15</xdr:col>
      <xdr:colOff>149225</xdr:colOff>
      <xdr:row>57</xdr:row>
      <xdr:rowOff>169635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840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154412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92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37193</xdr:rowOff>
    </xdr:from>
    <xdr:to>
      <xdr:col>11</xdr:col>
      <xdr:colOff>9525</xdr:colOff>
      <xdr:row>58</xdr:row>
      <xdr:rowOff>94343</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809843"/>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157843</xdr:rowOff>
    </xdr:from>
    <xdr:to>
      <xdr:col>11</xdr:col>
      <xdr:colOff>60325</xdr:colOff>
      <xdr:row>57</xdr:row>
      <xdr:rowOff>87993</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98170</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100693</xdr:rowOff>
    </xdr:from>
    <xdr:to>
      <xdr:col>6</xdr:col>
      <xdr:colOff>171450</xdr:colOff>
      <xdr:row>58</xdr:row>
      <xdr:rowOff>30843</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87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41020</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117022</xdr:rowOff>
    </xdr:from>
    <xdr:to>
      <xdr:col>24</xdr:col>
      <xdr:colOff>76200</xdr:colOff>
      <xdr:row>58</xdr:row>
      <xdr:rowOff>47172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133549</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73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133350</xdr:rowOff>
    </xdr:from>
    <xdr:to>
      <xdr:col>20</xdr:col>
      <xdr:colOff>38100</xdr:colOff>
      <xdr:row>58</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73677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67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108857</xdr:rowOff>
    </xdr:from>
    <xdr:to>
      <xdr:col>15</xdr:col>
      <xdr:colOff>149225</xdr:colOff>
      <xdr:row>57</xdr:row>
      <xdr:rowOff>39007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71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49184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47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157843</xdr:rowOff>
    </xdr:from>
    <xdr:to>
      <xdr:col>11</xdr:col>
      <xdr:colOff>60325</xdr:colOff>
      <xdr:row>57</xdr:row>
      <xdr:rowOff>87993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72770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43543</xdr:rowOff>
    </xdr:from>
    <xdr:to>
      <xdr:col>6</xdr:col>
      <xdr:colOff>171450</xdr:colOff>
      <xdr:row>58</xdr:row>
      <xdr:rowOff>145143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129920</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年度については、同水準で推移しているものの、依然として類似団体平均は上回っていることから、他の特別会計においても事務事業の見直しを行うことなどにより、繰出金の削減を図る必要がある。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139700</xdr:rowOff>
    </xdr:from>
    <xdr:to>
      <xdr:col>82</xdr:col>
      <xdr:colOff>107950</xdr:colOff>
      <xdr:row>60</xdr:row>
      <xdr:rowOff>88900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551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54627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139700</xdr:rowOff>
    </xdr:from>
    <xdr:to>
      <xdr:col>82</xdr:col>
      <xdr:colOff>196850</xdr:colOff>
      <xdr:row>52</xdr:row>
      <xdr:rowOff>139700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5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127000</xdr:rowOff>
    </xdr:from>
    <xdr:to>
      <xdr:col>82</xdr:col>
      <xdr:colOff>107950</xdr:colOff>
      <xdr:row>58</xdr:row>
      <xdr:rowOff>152400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100711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124477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25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101600</xdr:rowOff>
    </xdr:from>
    <xdr:to>
      <xdr:col>78</xdr:col>
      <xdr:colOff>69850</xdr:colOff>
      <xdr:row>58</xdr:row>
      <xdr:rowOff>152400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0457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111777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25400</xdr:rowOff>
    </xdr:from>
    <xdr:to>
      <xdr:col>73</xdr:col>
      <xdr:colOff>180975</xdr:colOff>
      <xdr:row>58</xdr:row>
      <xdr:rowOff>101600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969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95250</xdr:rowOff>
    </xdr:from>
    <xdr:to>
      <xdr:col>74</xdr:col>
      <xdr:colOff>31750</xdr:colOff>
      <xdr:row>58</xdr:row>
      <xdr:rowOff>25400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35577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25400</xdr:rowOff>
    </xdr:from>
    <xdr:to>
      <xdr:col>69</xdr:col>
      <xdr:colOff>92075</xdr:colOff>
      <xdr:row>59</xdr:row>
      <xdr:rowOff>19050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9695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44450</xdr:rowOff>
    </xdr:from>
    <xdr:to>
      <xdr:col>69</xdr:col>
      <xdr:colOff>142875</xdr:colOff>
      <xdr:row>57</xdr:row>
      <xdr:rowOff>146050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156227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73677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48277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101600</xdr:rowOff>
    </xdr:from>
    <xdr:to>
      <xdr:col>78</xdr:col>
      <xdr:colOff>120650</xdr:colOff>
      <xdr:row>59</xdr:row>
      <xdr:rowOff>31750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16527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132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50800</xdr:rowOff>
    </xdr:from>
    <xdr:to>
      <xdr:col>74</xdr:col>
      <xdr:colOff>31750</xdr:colOff>
      <xdr:row>58</xdr:row>
      <xdr:rowOff>152400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137177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146050</xdr:rowOff>
    </xdr:from>
    <xdr:to>
      <xdr:col>69</xdr:col>
      <xdr:colOff>142875</xdr:colOff>
      <xdr:row>58</xdr:row>
      <xdr:rowOff>76200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60977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00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139700</xdr:rowOff>
    </xdr:from>
    <xdr:to>
      <xdr:col>65</xdr:col>
      <xdr:colOff>53975</xdr:colOff>
      <xdr:row>59</xdr:row>
      <xdr:rowOff>69850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54627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17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補助費については、消防業務とごみ収集・処理に関わる業務を直営で行っているため、一部事務組合への負担金が少なくなっていることと、平成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年度の間に補助金総額の削減を徹底して進めたことにより、類似団体平均と比較して低い数値と</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なっている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また、前年度から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ポイントの減となり、類似団体平均を下回った。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81980"/>
          <a:ext cx="0" cy="1517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113284</xdr:rowOff>
    </xdr:from>
    <xdr:to>
      <xdr:col>82</xdr:col>
      <xdr:colOff>107950</xdr:colOff>
      <xdr:row>36</xdr:row>
      <xdr:rowOff>168148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285484"/>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153433</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325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9906</xdr:rowOff>
    </xdr:from>
    <xdr:to>
      <xdr:col>82</xdr:col>
      <xdr:colOff>158750</xdr:colOff>
      <xdr:row>37</xdr:row>
      <xdr:rowOff>111506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168148</xdr:rowOff>
    </xdr:from>
    <xdr:to>
      <xdr:col>78</xdr:col>
      <xdr:colOff>69850</xdr:colOff>
      <xdr:row>37</xdr:row>
      <xdr:rowOff>24130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3403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126492</xdr:rowOff>
    </xdr:from>
    <xdr:to>
      <xdr:col>78</xdr:col>
      <xdr:colOff>120650</xdr:colOff>
      <xdr:row>37</xdr:row>
      <xdr:rowOff>56642</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41419</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385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56134</xdr:rowOff>
    </xdr:from>
    <xdr:to>
      <xdr:col>73</xdr:col>
      <xdr:colOff>180975</xdr:colOff>
      <xdr:row>37</xdr:row>
      <xdr:rowOff>24130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6056884"/>
          <a:ext cx="889000" cy="310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108204</xdr:rowOff>
    </xdr:from>
    <xdr:to>
      <xdr:col>74</xdr:col>
      <xdr:colOff>31750</xdr:colOff>
      <xdr:row>37</xdr:row>
      <xdr:rowOff>38354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48531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56134</xdr:rowOff>
    </xdr:from>
    <xdr:to>
      <xdr:col>69</xdr:col>
      <xdr:colOff>92075</xdr:colOff>
      <xdr:row>37</xdr:row>
      <xdr:rowOff>24130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056884"/>
          <a:ext cx="889000" cy="310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44196</xdr:rowOff>
    </xdr:from>
    <xdr:to>
      <xdr:col>69</xdr:col>
      <xdr:colOff>142875</xdr:colOff>
      <xdr:row>36</xdr:row>
      <xdr:rowOff>145796</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130573</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48531</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79011</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07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117348</xdr:rowOff>
    </xdr:from>
    <xdr:to>
      <xdr:col>78</xdr:col>
      <xdr:colOff>120650</xdr:colOff>
      <xdr:row>37</xdr:row>
      <xdr:rowOff>47498</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57675</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058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144780</xdr:rowOff>
    </xdr:from>
    <xdr:to>
      <xdr:col>74</xdr:col>
      <xdr:colOff>31750</xdr:colOff>
      <xdr:row>37</xdr:row>
      <xdr:rowOff>74930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5334</xdr:rowOff>
    </xdr:from>
    <xdr:to>
      <xdr:col>69</xdr:col>
      <xdr:colOff>142875</xdr:colOff>
      <xdr:row>35</xdr:row>
      <xdr:rowOff>106934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00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117111</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77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公債費負担適正化計画に基づき、新規借入額の抑制や平成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年度および令和元年度において繰上償還を実施</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したものの、</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地方交付税の振り替わりである臨時財政対策債の借入に対する償還および近年の大型投資事業の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借入れに対する償還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により増加傾向</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あり、類似団体平均と比較すると、</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高い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割合となっている。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近年の大型投資事業の影響により公債費は増加</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が見込まれるため</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、今後の数値の推移に注視しながら財政運営を行う必要がある。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115570</xdr:rowOff>
    </xdr:from>
    <xdr:to>
      <xdr:col>24</xdr:col>
      <xdr:colOff>25400</xdr:colOff>
      <xdr:row>81</xdr:row>
      <xdr:rowOff>30662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631420"/>
          <a:ext cx="0" cy="1286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2739</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90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30662</xdr:rowOff>
    </xdr:from>
    <xdr:to>
      <xdr:col>24</xdr:col>
      <xdr:colOff>114300</xdr:colOff>
      <xdr:row>81</xdr:row>
      <xdr:rowOff>30662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918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30497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115570</xdr:rowOff>
    </xdr:from>
    <xdr:to>
      <xdr:col>24</xdr:col>
      <xdr:colOff>114300</xdr:colOff>
      <xdr:row>73</xdr:row>
      <xdr:rowOff>115570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87812</xdr:rowOff>
    </xdr:from>
    <xdr:to>
      <xdr:col>24</xdr:col>
      <xdr:colOff>25400</xdr:colOff>
      <xdr:row>78</xdr:row>
      <xdr:rowOff>140063</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987800" y="13460912"/>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140079</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702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123552</xdr:rowOff>
    </xdr:from>
    <xdr:to>
      <xdr:col>24</xdr:col>
      <xdr:colOff>76200</xdr:colOff>
      <xdr:row>78</xdr:row>
      <xdr:rowOff>53702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32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2902</xdr:rowOff>
    </xdr:from>
    <xdr:to>
      <xdr:col>19</xdr:col>
      <xdr:colOff>187325</xdr:colOff>
      <xdr:row>78</xdr:row>
      <xdr:rowOff>87812</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3376002"/>
          <a:ext cx="889000" cy="84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4355</xdr:rowOff>
    </xdr:from>
    <xdr:to>
      <xdr:col>20</xdr:col>
      <xdr:colOff>38100</xdr:colOff>
      <xdr:row>78</xdr:row>
      <xdr:rowOff>105955</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37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116132</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1463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95976</xdr:rowOff>
    </xdr:from>
    <xdr:to>
      <xdr:col>15</xdr:col>
      <xdr:colOff>98425</xdr:colOff>
      <xdr:row>78</xdr:row>
      <xdr:rowOff>2902</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297626"/>
          <a:ext cx="889000" cy="78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17418</xdr:rowOff>
    </xdr:from>
    <xdr:to>
      <xdr:col>15</xdr:col>
      <xdr:colOff>149225</xdr:colOff>
      <xdr:row>78</xdr:row>
      <xdr:rowOff>119018</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39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103795</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476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95976</xdr:rowOff>
    </xdr:from>
    <xdr:to>
      <xdr:col>11</xdr:col>
      <xdr:colOff>9525</xdr:colOff>
      <xdr:row>77</xdr:row>
      <xdr:rowOff>148227</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297626"/>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149679</xdr:rowOff>
    </xdr:from>
    <xdr:to>
      <xdr:col>11</xdr:col>
      <xdr:colOff>60325</xdr:colOff>
      <xdr:row>78</xdr:row>
      <xdr:rowOff>79829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35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64606</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437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37012</xdr:rowOff>
    </xdr:from>
    <xdr:to>
      <xdr:col>6</xdr:col>
      <xdr:colOff>171450</xdr:colOff>
      <xdr:row>78</xdr:row>
      <xdr:rowOff>138612</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41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123389</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49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89263</xdr:rowOff>
    </xdr:from>
    <xdr:to>
      <xdr:col>24</xdr:col>
      <xdr:colOff>76200</xdr:colOff>
      <xdr:row>79</xdr:row>
      <xdr:rowOff>19413</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46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61340</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43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37012</xdr:rowOff>
    </xdr:from>
    <xdr:to>
      <xdr:col>20</xdr:col>
      <xdr:colOff>38100</xdr:colOff>
      <xdr:row>78</xdr:row>
      <xdr:rowOff>138612</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41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123389</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49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123552</xdr:rowOff>
    </xdr:from>
    <xdr:to>
      <xdr:col>15</xdr:col>
      <xdr:colOff>149225</xdr:colOff>
      <xdr:row>78</xdr:row>
      <xdr:rowOff>53702</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32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63879</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094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45176</xdr:rowOff>
    </xdr:from>
    <xdr:to>
      <xdr:col>11</xdr:col>
      <xdr:colOff>60325</xdr:colOff>
      <xdr:row>77</xdr:row>
      <xdr:rowOff>146776</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246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156953</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01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97427</xdr:rowOff>
    </xdr:from>
    <xdr:to>
      <xdr:col>6</xdr:col>
      <xdr:colOff>171450</xdr:colOff>
      <xdr:row>78</xdr:row>
      <xdr:rowOff>27577</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29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37754</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067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施設型給付費等支給事業等の増により扶助費</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が増となったことと、</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等が高い数値となっていることから、類似団体平均と比較して高い数値となっている。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今後については、削減可能な支出について検討を重ねることで、経常経費の抑制に努める必要がある。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81</xdr:row>
      <xdr:rowOff>31750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53998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3827</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31750</xdr:rowOff>
    </xdr:from>
    <xdr:to>
      <xdr:col>82</xdr:col>
      <xdr:colOff>196850</xdr:colOff>
      <xdr:row>81</xdr:row>
      <xdr:rowOff>31750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919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161289</xdr:rowOff>
    </xdr:from>
    <xdr:to>
      <xdr:col>82</xdr:col>
      <xdr:colOff>107950</xdr:colOff>
      <xdr:row>78</xdr:row>
      <xdr:rowOff>27939</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5671800" y="13362939"/>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85107</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2943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68580</xdr:rowOff>
    </xdr:from>
    <xdr:to>
      <xdr:col>82</xdr:col>
      <xdr:colOff>158750</xdr:colOff>
      <xdr:row>76</xdr:row>
      <xdr:rowOff>170180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92711</xdr:rowOff>
    </xdr:from>
    <xdr:to>
      <xdr:col>78</xdr:col>
      <xdr:colOff>69850</xdr:colOff>
      <xdr:row>78</xdr:row>
      <xdr:rowOff>27939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4782800" y="13294361"/>
          <a:ext cx="889000" cy="10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102870</xdr:rowOff>
    </xdr:from>
    <xdr:to>
      <xdr:col>78</xdr:col>
      <xdr:colOff>120650</xdr:colOff>
      <xdr:row>76</xdr:row>
      <xdr:rowOff>33020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296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43197</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273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127000</xdr:rowOff>
    </xdr:from>
    <xdr:to>
      <xdr:col>73</xdr:col>
      <xdr:colOff>180975</xdr:colOff>
      <xdr:row>77</xdr:row>
      <xdr:rowOff>92711</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893800" y="12814300"/>
          <a:ext cx="889000" cy="480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160020</xdr:rowOff>
    </xdr:from>
    <xdr:to>
      <xdr:col>74</xdr:col>
      <xdr:colOff>31750</xdr:colOff>
      <xdr:row>75</xdr:row>
      <xdr:rowOff>90170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284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100347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261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127000</xdr:rowOff>
    </xdr:from>
    <xdr:to>
      <xdr:col>69</xdr:col>
      <xdr:colOff>92075</xdr:colOff>
      <xdr:row>79</xdr:row>
      <xdr:rowOff>1270</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3004800" y="12814300"/>
          <a:ext cx="889000" cy="73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80010</xdr:rowOff>
    </xdr:from>
    <xdr:to>
      <xdr:col>69</xdr:col>
      <xdr:colOff>142875</xdr:colOff>
      <xdr:row>74</xdr:row>
      <xdr:rowOff>10160</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259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20337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236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57150</xdr:rowOff>
    </xdr:from>
    <xdr:to>
      <xdr:col>65</xdr:col>
      <xdr:colOff>53975</xdr:colOff>
      <xdr:row>75</xdr:row>
      <xdr:rowOff>158750</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168927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110489</xdr:rowOff>
    </xdr:from>
    <xdr:to>
      <xdr:col>82</xdr:col>
      <xdr:colOff>158750</xdr:colOff>
      <xdr:row>78</xdr:row>
      <xdr:rowOff>40639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82566</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148589</xdr:rowOff>
    </xdr:from>
    <xdr:to>
      <xdr:col>78</xdr:col>
      <xdr:colOff>120650</xdr:colOff>
      <xdr:row>78</xdr:row>
      <xdr:rowOff>78739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35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63516</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43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41911</xdr:rowOff>
    </xdr:from>
    <xdr:to>
      <xdr:col>74</xdr:col>
      <xdr:colOff>31750</xdr:colOff>
      <xdr:row>77</xdr:row>
      <xdr:rowOff>143511</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128288</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76200</xdr:rowOff>
    </xdr:from>
    <xdr:to>
      <xdr:col>69</xdr:col>
      <xdr:colOff>142875</xdr:colOff>
      <xdr:row>75</xdr:row>
      <xdr:rowOff>6350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162577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284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121920</xdr:rowOff>
    </xdr:from>
    <xdr:to>
      <xdr:col>65</xdr:col>
      <xdr:colOff>53975</xdr:colOff>
      <xdr:row>79</xdr:row>
      <xdr:rowOff>52070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36847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121613</xdr:rowOff>
    </xdr:from>
    <xdr:to>
      <xdr:col>29</xdr:col>
      <xdr:colOff>127000</xdr:colOff>
      <xdr:row>19</xdr:row>
      <xdr:rowOff>154463</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226638"/>
          <a:ext cx="0" cy="12330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126540</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4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154463</xdr:rowOff>
    </xdr:from>
    <xdr:to>
      <xdr:col>30</xdr:col>
      <xdr:colOff>25400</xdr:colOff>
      <xdr:row>19</xdr:row>
      <xdr:rowOff>154463</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4596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36540</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970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121613</xdr:rowOff>
    </xdr:from>
    <xdr:to>
      <xdr:col>30</xdr:col>
      <xdr:colOff>25400</xdr:colOff>
      <xdr:row>12</xdr:row>
      <xdr:rowOff>121613</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2266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20686</xdr:rowOff>
    </xdr:from>
    <xdr:to>
      <xdr:col>29</xdr:col>
      <xdr:colOff>127000</xdr:colOff>
      <xdr:row>17</xdr:row>
      <xdr:rowOff>114777</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982961"/>
          <a:ext cx="647700" cy="940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5463</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967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155075</xdr:rowOff>
    </xdr:from>
    <xdr:to>
      <xdr:col>29</xdr:col>
      <xdr:colOff>177800</xdr:colOff>
      <xdr:row>17</xdr:row>
      <xdr:rowOff>85225</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9459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114777</xdr:rowOff>
    </xdr:from>
    <xdr:to>
      <xdr:col>26</xdr:col>
      <xdr:colOff>50800</xdr:colOff>
      <xdr:row>17</xdr:row>
      <xdr:rowOff>167584</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3077052"/>
          <a:ext cx="698500" cy="528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139690</xdr:rowOff>
    </xdr:from>
    <xdr:to>
      <xdr:col>26</xdr:col>
      <xdr:colOff>101600</xdr:colOff>
      <xdr:row>18</xdr:row>
      <xdr:rowOff>69840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31019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54617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3188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149753</xdr:rowOff>
    </xdr:from>
    <xdr:to>
      <xdr:col>22</xdr:col>
      <xdr:colOff>114300</xdr:colOff>
      <xdr:row>17</xdr:row>
      <xdr:rowOff>167584</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3112028"/>
          <a:ext cx="698500" cy="178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7582</xdr:rowOff>
    </xdr:from>
    <xdr:to>
      <xdr:col>22</xdr:col>
      <xdr:colOff>165100</xdr:colOff>
      <xdr:row>18</xdr:row>
      <xdr:rowOff>109182</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1413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93959</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3227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149753</xdr:rowOff>
    </xdr:from>
    <xdr:to>
      <xdr:col>18</xdr:col>
      <xdr:colOff>177800</xdr:colOff>
      <xdr:row>17</xdr:row>
      <xdr:rowOff>163515</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3112028"/>
          <a:ext cx="698500" cy="13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19012</xdr:rowOff>
    </xdr:from>
    <xdr:to>
      <xdr:col>19</xdr:col>
      <xdr:colOff>38100</xdr:colOff>
      <xdr:row>18</xdr:row>
      <xdr:rowOff>120612</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1527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105389</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3239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91912</xdr:rowOff>
    </xdr:from>
    <xdr:to>
      <xdr:col>15</xdr:col>
      <xdr:colOff>101600</xdr:colOff>
      <xdr:row>19</xdr:row>
      <xdr:rowOff>22062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2256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6840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31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141336</xdr:rowOff>
    </xdr:from>
    <xdr:to>
      <xdr:col>29</xdr:col>
      <xdr:colOff>177800</xdr:colOff>
      <xdr:row>17</xdr:row>
      <xdr:rowOff>71486</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9321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157863</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777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63977</xdr:rowOff>
    </xdr:from>
    <xdr:to>
      <xdr:col>26</xdr:col>
      <xdr:colOff>101600</xdr:colOff>
      <xdr:row>17</xdr:row>
      <xdr:rowOff>165577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0262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4304</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795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116784</xdr:rowOff>
    </xdr:from>
    <xdr:to>
      <xdr:col>22</xdr:col>
      <xdr:colOff>165100</xdr:colOff>
      <xdr:row>18</xdr:row>
      <xdr:rowOff>46934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0790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57111</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84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98953</xdr:rowOff>
    </xdr:from>
    <xdr:to>
      <xdr:col>19</xdr:col>
      <xdr:colOff>38100</xdr:colOff>
      <xdr:row>18</xdr:row>
      <xdr:rowOff>29103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061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39280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83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112715</xdr:rowOff>
    </xdr:from>
    <xdr:to>
      <xdr:col>15</xdr:col>
      <xdr:colOff>101600</xdr:colOff>
      <xdr:row>18</xdr:row>
      <xdr:rowOff>42865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0749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53042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843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224460</xdr:rowOff>
    </xdr:from>
    <xdr:to>
      <xdr:col>29</xdr:col>
      <xdr:colOff>127000</xdr:colOff>
      <xdr:row>37</xdr:row>
      <xdr:rowOff>185636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49010"/>
          <a:ext cx="0" cy="11613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157713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8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185636</xdr:rowOff>
    </xdr:from>
    <xdr:to>
      <xdr:col>30</xdr:col>
      <xdr:colOff>25400</xdr:colOff>
      <xdr:row>37</xdr:row>
      <xdr:rowOff>185636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103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139387</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92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224460</xdr:rowOff>
    </xdr:from>
    <xdr:to>
      <xdr:col>30</xdr:col>
      <xdr:colOff>25400</xdr:colOff>
      <xdr:row>33</xdr:row>
      <xdr:rowOff>224460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490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22034</xdr:rowOff>
    </xdr:from>
    <xdr:to>
      <xdr:col>29</xdr:col>
      <xdr:colOff>127000</xdr:colOff>
      <xdr:row>34</xdr:row>
      <xdr:rowOff>265037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289484"/>
          <a:ext cx="647700" cy="2430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49572</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6599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77495</xdr:rowOff>
    </xdr:from>
    <xdr:to>
      <xdr:col>29</xdr:col>
      <xdr:colOff>177800</xdr:colOff>
      <xdr:row>35</xdr:row>
      <xdr:rowOff>179095</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6878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265037</xdr:rowOff>
    </xdr:from>
    <xdr:to>
      <xdr:col>26</xdr:col>
      <xdr:colOff>50800</xdr:colOff>
      <xdr:row>34</xdr:row>
      <xdr:rowOff>293116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532487"/>
          <a:ext cx="698500" cy="280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87668</xdr:rowOff>
    </xdr:from>
    <xdr:to>
      <xdr:col>26</xdr:col>
      <xdr:colOff>101600</xdr:colOff>
      <xdr:row>35</xdr:row>
      <xdr:rowOff>189268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6980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174045</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7843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293116</xdr:rowOff>
    </xdr:from>
    <xdr:to>
      <xdr:col>22</xdr:col>
      <xdr:colOff>114300</xdr:colOff>
      <xdr:row>35</xdr:row>
      <xdr:rowOff>80480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560566"/>
          <a:ext cx="698500" cy="1302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92773</xdr:rowOff>
    </xdr:from>
    <xdr:to>
      <xdr:col>22</xdr:col>
      <xdr:colOff>165100</xdr:colOff>
      <xdr:row>35</xdr:row>
      <xdr:rowOff>194373</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03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179150</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789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80480</xdr:rowOff>
    </xdr:from>
    <xdr:to>
      <xdr:col>18</xdr:col>
      <xdr:colOff>177800</xdr:colOff>
      <xdr:row>35</xdr:row>
      <xdr:rowOff>102654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6690830"/>
          <a:ext cx="698500" cy="221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104851</xdr:rowOff>
    </xdr:from>
    <xdr:to>
      <xdr:col>19</xdr:col>
      <xdr:colOff>38100</xdr:colOff>
      <xdr:row>35</xdr:row>
      <xdr:rowOff>206451</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7152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191228</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801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132017</xdr:rowOff>
    </xdr:from>
    <xdr:to>
      <xdr:col>15</xdr:col>
      <xdr:colOff>101600</xdr:colOff>
      <xdr:row>35</xdr:row>
      <xdr:rowOff>233617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7423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218394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2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33</xdr:row>
      <xdr:rowOff>314134</xdr:rowOff>
    </xdr:from>
    <xdr:to>
      <xdr:col>29</xdr:col>
      <xdr:colOff>177800</xdr:colOff>
      <xdr:row>34</xdr:row>
      <xdr:rowOff>72834</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2386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159211</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083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214236</xdr:rowOff>
    </xdr:from>
    <xdr:to>
      <xdr:col>26</xdr:col>
      <xdr:colOff>101600</xdr:colOff>
      <xdr:row>34</xdr:row>
      <xdr:rowOff>315837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481686"/>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326013</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250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242316</xdr:rowOff>
    </xdr:from>
    <xdr:to>
      <xdr:col>22</xdr:col>
      <xdr:colOff>165100</xdr:colOff>
      <xdr:row>35</xdr:row>
      <xdr:rowOff>1016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5097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11193</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278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29680</xdr:rowOff>
    </xdr:from>
    <xdr:to>
      <xdr:col>19</xdr:col>
      <xdr:colOff>38100</xdr:colOff>
      <xdr:row>35</xdr:row>
      <xdr:rowOff>131280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6400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141457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408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51854</xdr:rowOff>
    </xdr:from>
    <xdr:to>
      <xdr:col>15</xdr:col>
      <xdr:colOff>101600</xdr:colOff>
      <xdr:row>35</xdr:row>
      <xdr:rowOff>153454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662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163631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43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110,878
107,004
196.87
54,919,662
52,396,597
2,420,172
27,053,410
51,270,345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9.2
53.5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30658</xdr:rowOff>
    </xdr:from>
    <xdr:to>
      <xdr:col>24</xdr:col>
      <xdr:colOff>62865</xdr:colOff>
      <xdr:row>38</xdr:row>
      <xdr:rowOff>160600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74158"/>
          <a:ext cx="1270" cy="1501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164427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79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160600</xdr:rowOff>
    </xdr:from>
    <xdr:to>
      <xdr:col>24</xdr:col>
      <xdr:colOff>152400</xdr:colOff>
      <xdr:row>38</xdr:row>
      <xdr:rowOff>160600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7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148785</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49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30658</xdr:rowOff>
    </xdr:from>
    <xdr:to>
      <xdr:col>24</xdr:col>
      <xdr:colOff>152400</xdr:colOff>
      <xdr:row>30</xdr:row>
      <xdr:rowOff>30658</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74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107402</xdr:rowOff>
    </xdr:from>
    <xdr:to>
      <xdr:col>24</xdr:col>
      <xdr:colOff>63500</xdr:colOff>
      <xdr:row>34</xdr:row>
      <xdr:rowOff>139471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765252"/>
          <a:ext cx="838200" cy="203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93779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230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115352</xdr:rowOff>
    </xdr:from>
    <xdr:to>
      <xdr:col>24</xdr:col>
      <xdr:colOff>114300</xdr:colOff>
      <xdr:row>35</xdr:row>
      <xdr:rowOff>45502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94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139471</xdr:rowOff>
    </xdr:from>
    <xdr:to>
      <xdr:col>19</xdr:col>
      <xdr:colOff>177800</xdr:colOff>
      <xdr:row>34</xdr:row>
      <xdr:rowOff>169157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968771"/>
          <a:ext cx="889000" cy="29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21267</xdr:rowOff>
    </xdr:from>
    <xdr:to>
      <xdr:col>20</xdr:col>
      <xdr:colOff>38100</xdr:colOff>
      <xdr:row>36</xdr:row>
      <xdr:rowOff>122867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9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113994</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286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99793</xdr:rowOff>
    </xdr:from>
    <xdr:to>
      <xdr:col>15</xdr:col>
      <xdr:colOff>50800</xdr:colOff>
      <xdr:row>34</xdr:row>
      <xdr:rowOff>169157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5929093"/>
          <a:ext cx="889000" cy="69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31848</xdr:rowOff>
    </xdr:from>
    <xdr:to>
      <xdr:col>15</xdr:col>
      <xdr:colOff>101600</xdr:colOff>
      <xdr:row>36</xdr:row>
      <xdr:rowOff>133448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04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124575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296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99793</xdr:rowOff>
    </xdr:from>
    <xdr:to>
      <xdr:col>10</xdr:col>
      <xdr:colOff>114300</xdr:colOff>
      <xdr:row>35</xdr:row>
      <xdr:rowOff>49762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929093"/>
          <a:ext cx="889000" cy="121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32371</xdr:rowOff>
    </xdr:from>
    <xdr:to>
      <xdr:col>10</xdr:col>
      <xdr:colOff>165100</xdr:colOff>
      <xdr:row>36</xdr:row>
      <xdr:rowOff>133971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125098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29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126619</xdr:rowOff>
    </xdr:from>
    <xdr:to>
      <xdr:col>6</xdr:col>
      <xdr:colOff>38100</xdr:colOff>
      <xdr:row>37</xdr:row>
      <xdr:rowOff>56769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9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47896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39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56602</xdr:rowOff>
    </xdr:from>
    <xdr:to>
      <xdr:col>24</xdr:col>
      <xdr:colOff>114300</xdr:colOff>
      <xdr:row>33</xdr:row>
      <xdr:rowOff>158202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71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79479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565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88671</xdr:rowOff>
    </xdr:from>
    <xdr:to>
      <xdr:col>20</xdr:col>
      <xdr:colOff>38100</xdr:colOff>
      <xdr:row>35</xdr:row>
      <xdr:rowOff>18821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917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35348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693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118357</xdr:rowOff>
    </xdr:from>
    <xdr:to>
      <xdr:col>15</xdr:col>
      <xdr:colOff>101600</xdr:colOff>
      <xdr:row>35</xdr:row>
      <xdr:rowOff>48507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94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65034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722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48993</xdr:rowOff>
    </xdr:from>
    <xdr:to>
      <xdr:col>10</xdr:col>
      <xdr:colOff>165100</xdr:colOff>
      <xdr:row>34</xdr:row>
      <xdr:rowOff>150593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87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167120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653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170412</xdr:rowOff>
    </xdr:from>
    <xdr:to>
      <xdr:col>6</xdr:col>
      <xdr:colOff>38100</xdr:colOff>
      <xdr:row>35</xdr:row>
      <xdr:rowOff>100562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999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117089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774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96632</xdr:rowOff>
    </xdr:from>
    <xdr:to>
      <xdr:col>24</xdr:col>
      <xdr:colOff>62865</xdr:colOff>
      <xdr:row>57</xdr:row>
      <xdr:rowOff>126853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69132"/>
          <a:ext cx="1270" cy="1230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130680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9903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126853</xdr:rowOff>
    </xdr:from>
    <xdr:to>
      <xdr:col>24</xdr:col>
      <xdr:colOff>152400</xdr:colOff>
      <xdr:row>57</xdr:row>
      <xdr:rowOff>126853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899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43309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44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96632</xdr:rowOff>
    </xdr:from>
    <xdr:to>
      <xdr:col>24</xdr:col>
      <xdr:colOff>152400</xdr:colOff>
      <xdr:row>50</xdr:row>
      <xdr:rowOff>96632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69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43208</xdr:rowOff>
    </xdr:from>
    <xdr:to>
      <xdr:col>24</xdr:col>
      <xdr:colOff>63500</xdr:colOff>
      <xdr:row>54</xdr:row>
      <xdr:rowOff>36282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130058"/>
          <a:ext cx="838200" cy="16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65819</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3241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87392</xdr:rowOff>
    </xdr:from>
    <xdr:to>
      <xdr:col>24</xdr:col>
      <xdr:colOff>114300</xdr:colOff>
      <xdr:row>55</xdr:row>
      <xdr:rowOff>17542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345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43208</xdr:rowOff>
    </xdr:from>
    <xdr:to>
      <xdr:col>19</xdr:col>
      <xdr:colOff>177800</xdr:colOff>
      <xdr:row>53</xdr:row>
      <xdr:rowOff>58821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130058"/>
          <a:ext cx="889000" cy="15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4707</xdr:rowOff>
    </xdr:from>
    <xdr:to>
      <xdr:col>20</xdr:col>
      <xdr:colOff>38100</xdr:colOff>
      <xdr:row>55</xdr:row>
      <xdr:rowOff>106307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434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97434</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527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58821</xdr:rowOff>
    </xdr:from>
    <xdr:to>
      <xdr:col>15</xdr:col>
      <xdr:colOff>50800</xdr:colOff>
      <xdr:row>54</xdr:row>
      <xdr:rowOff>43505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145671"/>
          <a:ext cx="889000" cy="15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152268</xdr:rowOff>
    </xdr:from>
    <xdr:to>
      <xdr:col>15</xdr:col>
      <xdr:colOff>101600</xdr:colOff>
      <xdr:row>55</xdr:row>
      <xdr:rowOff>82418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41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73545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0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43505</xdr:rowOff>
    </xdr:from>
    <xdr:to>
      <xdr:col>10</xdr:col>
      <xdr:colOff>114300</xdr:colOff>
      <xdr:row>55</xdr:row>
      <xdr:rowOff>15959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301805"/>
          <a:ext cx="889000" cy="143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60485</xdr:rowOff>
    </xdr:from>
    <xdr:to>
      <xdr:col>10</xdr:col>
      <xdr:colOff>165100</xdr:colOff>
      <xdr:row>55</xdr:row>
      <xdr:rowOff>162085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490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153212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8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167264</xdr:rowOff>
    </xdr:from>
    <xdr:to>
      <xdr:col>6</xdr:col>
      <xdr:colOff>38100</xdr:colOff>
      <xdr:row>56</xdr:row>
      <xdr:rowOff>97414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597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88541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89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156932</xdr:rowOff>
    </xdr:from>
    <xdr:to>
      <xdr:col>24</xdr:col>
      <xdr:colOff>114300</xdr:colOff>
      <xdr:row>54</xdr:row>
      <xdr:rowOff>87082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24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8359</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095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163858</xdr:rowOff>
    </xdr:from>
    <xdr:to>
      <xdr:col>20</xdr:col>
      <xdr:colOff>38100</xdr:colOff>
      <xdr:row>53</xdr:row>
      <xdr:rowOff>94008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079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51</xdr:row>
      <xdr:rowOff>110535</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885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8021</xdr:rowOff>
    </xdr:from>
    <xdr:to>
      <xdr:col>15</xdr:col>
      <xdr:colOff>101600</xdr:colOff>
      <xdr:row>53</xdr:row>
      <xdr:rowOff>109621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09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51</xdr:row>
      <xdr:rowOff>126148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8870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164155</xdr:rowOff>
    </xdr:from>
    <xdr:to>
      <xdr:col>10</xdr:col>
      <xdr:colOff>165100</xdr:colOff>
      <xdr:row>54</xdr:row>
      <xdr:rowOff>94305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25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110832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026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136609</xdr:rowOff>
    </xdr:from>
    <xdr:to>
      <xdr:col>6</xdr:col>
      <xdr:colOff>38100</xdr:colOff>
      <xdr:row>55</xdr:row>
      <xdr:rowOff>66759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394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83286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170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58166</xdr:rowOff>
    </xdr:from>
    <xdr:to>
      <xdr:col>24</xdr:col>
      <xdr:colOff>62865</xdr:colOff>
      <xdr:row>78</xdr:row>
      <xdr:rowOff>8128</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59666"/>
          <a:ext cx="1270" cy="1321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11955</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38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8128</xdr:rowOff>
    </xdr:from>
    <xdr:to>
      <xdr:col>24</xdr:col>
      <xdr:colOff>152400</xdr:colOff>
      <xdr:row>78</xdr:row>
      <xdr:rowOff>8128</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381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4843</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34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58166</xdr:rowOff>
    </xdr:from>
    <xdr:to>
      <xdr:col>24</xdr:col>
      <xdr:colOff>152400</xdr:colOff>
      <xdr:row>70</xdr:row>
      <xdr:rowOff>58166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59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54990</xdr:rowOff>
    </xdr:from>
    <xdr:to>
      <xdr:col>24</xdr:col>
      <xdr:colOff>63500</xdr:colOff>
      <xdr:row>77</xdr:row>
      <xdr:rowOff>152019</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256640"/>
          <a:ext cx="838200" cy="9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50309</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2737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27432</xdr:rowOff>
    </xdr:from>
    <xdr:to>
      <xdr:col>24</xdr:col>
      <xdr:colOff>114300</xdr:colOff>
      <xdr:row>75</xdr:row>
      <xdr:rowOff>129032</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288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152019</xdr:rowOff>
    </xdr:from>
    <xdr:to>
      <xdr:col>19</xdr:col>
      <xdr:colOff>177800</xdr:colOff>
      <xdr:row>77</xdr:row>
      <xdr:rowOff>167767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353669"/>
          <a:ext cx="889000" cy="15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57277</xdr:rowOff>
    </xdr:from>
    <xdr:to>
      <xdr:col>20</xdr:col>
      <xdr:colOff>38100</xdr:colOff>
      <xdr:row>75</xdr:row>
      <xdr:rowOff>158877</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291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3954</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691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39115</xdr:rowOff>
    </xdr:from>
    <xdr:to>
      <xdr:col>15</xdr:col>
      <xdr:colOff>50800</xdr:colOff>
      <xdr:row>77</xdr:row>
      <xdr:rowOff>167767</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240765"/>
          <a:ext cx="889000" cy="128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78740</xdr:rowOff>
    </xdr:from>
    <xdr:to>
      <xdr:col>15</xdr:col>
      <xdr:colOff>101600</xdr:colOff>
      <xdr:row>76</xdr:row>
      <xdr:rowOff>8889</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29374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25417</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712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39115</xdr:rowOff>
    </xdr:from>
    <xdr:to>
      <xdr:col>10</xdr:col>
      <xdr:colOff>114300</xdr:colOff>
      <xdr:row>78</xdr:row>
      <xdr:rowOff>110362</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240765"/>
          <a:ext cx="889000" cy="242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87376</xdr:rowOff>
    </xdr:from>
    <xdr:to>
      <xdr:col>10</xdr:col>
      <xdr:colOff>165100</xdr:colOff>
      <xdr:row>76</xdr:row>
      <xdr:rowOff>17526</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2946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34053</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721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148717</xdr:rowOff>
    </xdr:from>
    <xdr:to>
      <xdr:col>6</xdr:col>
      <xdr:colOff>38100</xdr:colOff>
      <xdr:row>76</xdr:row>
      <xdr:rowOff>78867</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0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95394</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78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4190</xdr:rowOff>
    </xdr:from>
    <xdr:to>
      <xdr:col>24</xdr:col>
      <xdr:colOff>114300</xdr:colOff>
      <xdr:row>77</xdr:row>
      <xdr:rowOff>105790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205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90567</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120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101219</xdr:rowOff>
    </xdr:from>
    <xdr:to>
      <xdr:col>20</xdr:col>
      <xdr:colOff>38100</xdr:colOff>
      <xdr:row>78</xdr:row>
      <xdr:rowOff>31369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0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22496</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395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116967</xdr:rowOff>
    </xdr:from>
    <xdr:to>
      <xdr:col>15</xdr:col>
      <xdr:colOff>101600</xdr:colOff>
      <xdr:row>78</xdr:row>
      <xdr:rowOff>47117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1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38244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411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159765</xdr:rowOff>
    </xdr:from>
    <xdr:to>
      <xdr:col>10</xdr:col>
      <xdr:colOff>165100</xdr:colOff>
      <xdr:row>77</xdr:row>
      <xdr:rowOff>89915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18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81042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282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59562</xdr:rowOff>
    </xdr:from>
    <xdr:to>
      <xdr:col>6</xdr:col>
      <xdr:colOff>38100</xdr:colOff>
      <xdr:row>78</xdr:row>
      <xdr:rowOff>161162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32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152289</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941017" y="13525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166381</xdr:rowOff>
    </xdr:from>
    <xdr:to>
      <xdr:col>24</xdr:col>
      <xdr:colOff>62865</xdr:colOff>
      <xdr:row>97</xdr:row>
      <xdr:rowOff>131504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596881"/>
          <a:ext cx="1270" cy="1165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135331</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76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131504</xdr:rowOff>
    </xdr:from>
    <xdr:to>
      <xdr:col>24</xdr:col>
      <xdr:colOff>152400</xdr:colOff>
      <xdr:row>97</xdr:row>
      <xdr:rowOff>131504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762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113058</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72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166381</xdr:rowOff>
    </xdr:from>
    <xdr:to>
      <xdr:col>24</xdr:col>
      <xdr:colOff>152400</xdr:colOff>
      <xdr:row>90</xdr:row>
      <xdr:rowOff>166381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596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145284</xdr:rowOff>
    </xdr:from>
    <xdr:to>
      <xdr:col>24</xdr:col>
      <xdr:colOff>63500</xdr:colOff>
      <xdr:row>94</xdr:row>
      <xdr:rowOff>169614</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5747234"/>
          <a:ext cx="838200" cy="538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804</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1171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22377</xdr:rowOff>
    </xdr:from>
    <xdr:to>
      <xdr:col>24</xdr:col>
      <xdr:colOff>114300</xdr:colOff>
      <xdr:row>94</xdr:row>
      <xdr:rowOff>123977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138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169614</xdr:rowOff>
    </xdr:from>
    <xdr:to>
      <xdr:col>19</xdr:col>
      <xdr:colOff>177800</xdr:colOff>
      <xdr:row>96</xdr:row>
      <xdr:rowOff>51330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285914"/>
          <a:ext cx="889000" cy="224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117508</xdr:rowOff>
    </xdr:from>
    <xdr:to>
      <xdr:col>20</xdr:col>
      <xdr:colOff>38100</xdr:colOff>
      <xdr:row>96</xdr:row>
      <xdr:rowOff>47658</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05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38785</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497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131046</xdr:rowOff>
    </xdr:from>
    <xdr:to>
      <xdr:col>15</xdr:col>
      <xdr:colOff>50800</xdr:colOff>
      <xdr:row>96</xdr:row>
      <xdr:rowOff>51330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075896"/>
          <a:ext cx="889000" cy="434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50527</xdr:rowOff>
    </xdr:from>
    <xdr:to>
      <xdr:col>15</xdr:col>
      <xdr:colOff>101600</xdr:colOff>
      <xdr:row>97</xdr:row>
      <xdr:rowOff>152127</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681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143254</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773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131046</xdr:rowOff>
    </xdr:from>
    <xdr:to>
      <xdr:col>10</xdr:col>
      <xdr:colOff>114300</xdr:colOff>
      <xdr:row>98</xdr:row>
      <xdr:rowOff>80656</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075896"/>
          <a:ext cx="889000" cy="806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166754</xdr:rowOff>
    </xdr:from>
    <xdr:to>
      <xdr:col>10</xdr:col>
      <xdr:colOff>165100</xdr:colOff>
      <xdr:row>95</xdr:row>
      <xdr:rowOff>96904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283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88031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37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79756</xdr:rowOff>
    </xdr:from>
    <xdr:to>
      <xdr:col>6</xdr:col>
      <xdr:colOff>38100</xdr:colOff>
      <xdr:row>100</xdr:row>
      <xdr:rowOff>9906</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7053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100</xdr:row>
      <xdr:rowOff>1033</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714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94484</xdr:rowOff>
    </xdr:from>
    <xdr:to>
      <xdr:col>24</xdr:col>
      <xdr:colOff>114300</xdr:colOff>
      <xdr:row>92</xdr:row>
      <xdr:rowOff>24634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569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117361</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54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118814</xdr:rowOff>
    </xdr:from>
    <xdr:to>
      <xdr:col>20</xdr:col>
      <xdr:colOff>38100</xdr:colOff>
      <xdr:row>95</xdr:row>
      <xdr:rowOff>48964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23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65491</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010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530</xdr:rowOff>
    </xdr:from>
    <xdr:to>
      <xdr:col>15</xdr:col>
      <xdr:colOff>101600</xdr:colOff>
      <xdr:row>96</xdr:row>
      <xdr:rowOff>102130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45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118657</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234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80246</xdr:rowOff>
    </xdr:from>
    <xdr:to>
      <xdr:col>10</xdr:col>
      <xdr:colOff>165100</xdr:colOff>
      <xdr:row>94</xdr:row>
      <xdr:rowOff>10396</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02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26923</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5800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29856</xdr:rowOff>
    </xdr:from>
    <xdr:to>
      <xdr:col>6</xdr:col>
      <xdr:colOff>38100</xdr:colOff>
      <xdr:row>98</xdr:row>
      <xdr:rowOff>131456</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831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147983</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607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137985</xdr:rowOff>
    </xdr:from>
    <xdr:to>
      <xdr:col>54</xdr:col>
      <xdr:colOff>189865</xdr:colOff>
      <xdr:row>39</xdr:row>
      <xdr:rowOff>71768</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795835"/>
          <a:ext cx="1270" cy="962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75595</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762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71768</xdr:rowOff>
    </xdr:from>
    <xdr:to>
      <xdr:col>55</xdr:col>
      <xdr:colOff>88900</xdr:colOff>
      <xdr:row>39</xdr:row>
      <xdr:rowOff>71768</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758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84662</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571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137985</xdr:rowOff>
    </xdr:from>
    <xdr:to>
      <xdr:col>55</xdr:col>
      <xdr:colOff>88900</xdr:colOff>
      <xdr:row>33</xdr:row>
      <xdr:rowOff>137985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795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4356</xdr:rowOff>
    </xdr:from>
    <xdr:to>
      <xdr:col>55</xdr:col>
      <xdr:colOff>0</xdr:colOff>
      <xdr:row>38</xdr:row>
      <xdr:rowOff>36754</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9639300" y="6519456"/>
          <a:ext cx="838200" cy="32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38714</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2109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15837</xdr:rowOff>
    </xdr:from>
    <xdr:to>
      <xdr:col>55</xdr:col>
      <xdr:colOff>50800</xdr:colOff>
      <xdr:row>37</xdr:row>
      <xdr:rowOff>117437</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35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159029</xdr:rowOff>
    </xdr:from>
    <xdr:to>
      <xdr:col>50</xdr:col>
      <xdr:colOff>114300</xdr:colOff>
      <xdr:row>38</xdr:row>
      <xdr:rowOff>4356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6502679"/>
          <a:ext cx="889000" cy="16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52743</xdr:rowOff>
    </xdr:from>
    <xdr:to>
      <xdr:col>50</xdr:col>
      <xdr:colOff>165100</xdr:colOff>
      <xdr:row>37</xdr:row>
      <xdr:rowOff>154343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39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170870</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6171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159029</xdr:rowOff>
    </xdr:from>
    <xdr:to>
      <xdr:col>45</xdr:col>
      <xdr:colOff>177800</xdr:colOff>
      <xdr:row>38</xdr:row>
      <xdr:rowOff>8496</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6502679"/>
          <a:ext cx="889000" cy="20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38074</xdr:rowOff>
    </xdr:from>
    <xdr:to>
      <xdr:col>46</xdr:col>
      <xdr:colOff>38100</xdr:colOff>
      <xdr:row>37</xdr:row>
      <xdr:rowOff>139674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6381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156201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83111" y="615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60770</xdr:rowOff>
    </xdr:from>
    <xdr:to>
      <xdr:col>41</xdr:col>
      <xdr:colOff>50800</xdr:colOff>
      <xdr:row>38</xdr:row>
      <xdr:rowOff>8496</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6972300" y="5204270"/>
          <a:ext cx="889000" cy="1319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60249</xdr:rowOff>
    </xdr:from>
    <xdr:to>
      <xdr:col>41</xdr:col>
      <xdr:colOff>101600</xdr:colOff>
      <xdr:row>37</xdr:row>
      <xdr:rowOff>161849</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403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6926</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179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5486</xdr:rowOff>
    </xdr:from>
    <xdr:to>
      <xdr:col>36</xdr:col>
      <xdr:colOff>165100</xdr:colOff>
      <xdr:row>30</xdr:row>
      <xdr:rowOff>107086</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514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123613</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672795" y="4924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157404</xdr:rowOff>
    </xdr:from>
    <xdr:to>
      <xdr:col>55</xdr:col>
      <xdr:colOff>50800</xdr:colOff>
      <xdr:row>38</xdr:row>
      <xdr:rowOff>87554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50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135831</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47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125006</xdr:rowOff>
    </xdr:from>
    <xdr:to>
      <xdr:col>50</xdr:col>
      <xdr:colOff>165100</xdr:colOff>
      <xdr:row>38</xdr:row>
      <xdr:rowOff>55156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46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46283</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56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108229</xdr:rowOff>
    </xdr:from>
    <xdr:to>
      <xdr:col>46</xdr:col>
      <xdr:colOff>38100</xdr:colOff>
      <xdr:row>38</xdr:row>
      <xdr:rowOff>38379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645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29506</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83111" y="6544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129146</xdr:rowOff>
    </xdr:from>
    <xdr:to>
      <xdr:col>41</xdr:col>
      <xdr:colOff>101600</xdr:colOff>
      <xdr:row>38</xdr:row>
      <xdr:rowOff>59296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47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50423</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565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9970</xdr:rowOff>
    </xdr:from>
    <xdr:to>
      <xdr:col>36</xdr:col>
      <xdr:colOff>165100</xdr:colOff>
      <xdr:row>30</xdr:row>
      <xdr:rowOff>111570</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515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102697</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672795" y="5246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102730</xdr:rowOff>
    </xdr:from>
    <xdr:to>
      <xdr:col>54</xdr:col>
      <xdr:colOff>189865</xdr:colOff>
      <xdr:row>59</xdr:row>
      <xdr:rowOff>101994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846680"/>
          <a:ext cx="1270" cy="1370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105821</xdr:rowOff>
    </xdr:from>
    <xdr:ext cx="534377"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1022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101994</xdr:rowOff>
    </xdr:from>
    <xdr:to>
      <xdr:col>55</xdr:col>
      <xdr:colOff>88900</xdr:colOff>
      <xdr:row>59</xdr:row>
      <xdr:rowOff>101994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10217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49407</xdr:rowOff>
    </xdr:from>
    <xdr:ext cx="599010"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621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102730</xdr:rowOff>
    </xdr:from>
    <xdr:to>
      <xdr:col>55</xdr:col>
      <xdr:colOff>88900</xdr:colOff>
      <xdr:row>51</xdr:row>
      <xdr:rowOff>102730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846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130594</xdr:rowOff>
    </xdr:from>
    <xdr:to>
      <xdr:col>55</xdr:col>
      <xdr:colOff>0</xdr:colOff>
      <xdr:row>58</xdr:row>
      <xdr:rowOff>140970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9639300" y="9903244"/>
          <a:ext cx="838200" cy="181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58970</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4887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36093</xdr:rowOff>
    </xdr:from>
    <xdr:to>
      <xdr:col>55</xdr:col>
      <xdr:colOff>50800</xdr:colOff>
      <xdr:row>56</xdr:row>
      <xdr:rowOff>137693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637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53022</xdr:rowOff>
    </xdr:from>
    <xdr:to>
      <xdr:col>50</xdr:col>
      <xdr:colOff>114300</xdr:colOff>
      <xdr:row>57</xdr:row>
      <xdr:rowOff>130594</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8750300" y="9654222"/>
          <a:ext cx="889000" cy="249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60478</xdr:rowOff>
    </xdr:from>
    <xdr:to>
      <xdr:col>50</xdr:col>
      <xdr:colOff>165100</xdr:colOff>
      <xdr:row>57</xdr:row>
      <xdr:rowOff>162078</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83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7155</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60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53022</xdr:rowOff>
    </xdr:from>
    <xdr:to>
      <xdr:col>45</xdr:col>
      <xdr:colOff>177800</xdr:colOff>
      <xdr:row>56</xdr:row>
      <xdr:rowOff>76353</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7861300" y="9654222"/>
          <a:ext cx="889000" cy="23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92570</xdr:rowOff>
    </xdr:from>
    <xdr:to>
      <xdr:col>46</xdr:col>
      <xdr:colOff>38100</xdr:colOff>
      <xdr:row>58</xdr:row>
      <xdr:rowOff>22720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86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13847</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83111" y="995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168859</xdr:rowOff>
    </xdr:from>
    <xdr:to>
      <xdr:col>41</xdr:col>
      <xdr:colOff>50800</xdr:colOff>
      <xdr:row>56</xdr:row>
      <xdr:rowOff>76353</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6972300" y="9427159"/>
          <a:ext cx="889000" cy="250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92494</xdr:rowOff>
    </xdr:from>
    <xdr:to>
      <xdr:col>41</xdr:col>
      <xdr:colOff>101600</xdr:colOff>
      <xdr:row>58</xdr:row>
      <xdr:rowOff>22644</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865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13771</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957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1067</xdr:rowOff>
    </xdr:from>
    <xdr:to>
      <xdr:col>36</xdr:col>
      <xdr:colOff>165100</xdr:colOff>
      <xdr:row>57</xdr:row>
      <xdr:rowOff>102667</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773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93794</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866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90170</xdr:rowOff>
    </xdr:from>
    <xdr:to>
      <xdr:col>55</xdr:col>
      <xdr:colOff>50800</xdr:colOff>
      <xdr:row>59</xdr:row>
      <xdr:rowOff>20320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1003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68597</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10012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79794</xdr:rowOff>
    </xdr:from>
    <xdr:to>
      <xdr:col>50</xdr:col>
      <xdr:colOff>165100</xdr:colOff>
      <xdr:row>58</xdr:row>
      <xdr:rowOff>9944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9852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1071</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994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2222</xdr:rowOff>
    </xdr:from>
    <xdr:to>
      <xdr:col>46</xdr:col>
      <xdr:colOff>38100</xdr:colOff>
      <xdr:row>56</xdr:row>
      <xdr:rowOff>103822</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9603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120349</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83111" y="9378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25553</xdr:rowOff>
    </xdr:from>
    <xdr:to>
      <xdr:col>41</xdr:col>
      <xdr:colOff>101600</xdr:colOff>
      <xdr:row>56</xdr:row>
      <xdr:rowOff>127153</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962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143680</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94111" y="9401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118059</xdr:rowOff>
    </xdr:from>
    <xdr:to>
      <xdr:col>36</xdr:col>
      <xdr:colOff>165100</xdr:colOff>
      <xdr:row>55</xdr:row>
      <xdr:rowOff>48209</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376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64736</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705111" y="9151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a:extLst>
            <a:ext uri="{FF2B5EF4-FFF2-40B4-BE49-F238E27FC236}">
              <a16:creationId xmlns:a16="http://schemas.microsoft.com/office/drawing/2014/main" id="{00000000-0008-0000-06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93376</xdr:rowOff>
    </xdr:from>
    <xdr:to>
      <xdr:col>54</xdr:col>
      <xdr:colOff>189865</xdr:colOff>
      <xdr:row>79</xdr:row>
      <xdr:rowOff>95858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10475595" y="12094876"/>
          <a:ext cx="1270" cy="1545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99685</xdr:rowOff>
    </xdr:from>
    <xdr:ext cx="378565" cy="259045"/>
    <xdr:sp macro="" textlink="">
      <xdr:nvSpPr>
        <xdr:cNvPr id="407" name="普通建設事業費 （ うち新規整備　）最小値テキスト">
          <a:extLst>
            <a:ext uri="{FF2B5EF4-FFF2-40B4-BE49-F238E27FC236}">
              <a16:creationId xmlns:a16="http://schemas.microsoft.com/office/drawing/2014/main" id="{00000000-0008-0000-0600-000097010000}"/>
            </a:ext>
          </a:extLst>
        </xdr:cNvPr>
        <xdr:cNvSpPr txBox="1"/>
      </xdr:nvSpPr>
      <xdr:spPr>
        <a:xfrm>
          <a:off x="10528300" y="136442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95858</xdr:rowOff>
    </xdr:from>
    <xdr:to>
      <xdr:col>55</xdr:col>
      <xdr:colOff>88900</xdr:colOff>
      <xdr:row>79</xdr:row>
      <xdr:rowOff>95858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3640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40053</xdr:rowOff>
    </xdr:from>
    <xdr:ext cx="534377" cy="259045"/>
    <xdr:sp macro="" textlink="">
      <xdr:nvSpPr>
        <xdr:cNvPr id="409" name="普通建設事業費 （ うち新規整備　）最大値テキスト">
          <a:extLst>
            <a:ext uri="{FF2B5EF4-FFF2-40B4-BE49-F238E27FC236}">
              <a16:creationId xmlns:a16="http://schemas.microsoft.com/office/drawing/2014/main" id="{00000000-0008-0000-0600-000099010000}"/>
            </a:ext>
          </a:extLst>
        </xdr:cNvPr>
        <xdr:cNvSpPr txBox="1"/>
      </xdr:nvSpPr>
      <xdr:spPr>
        <a:xfrm>
          <a:off x="10528300" y="11870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93376</xdr:rowOff>
    </xdr:from>
    <xdr:to>
      <xdr:col>55</xdr:col>
      <xdr:colOff>88900</xdr:colOff>
      <xdr:row>70</xdr:row>
      <xdr:rowOff>93376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2094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95858</xdr:rowOff>
    </xdr:from>
    <xdr:to>
      <xdr:col>55</xdr:col>
      <xdr:colOff>0</xdr:colOff>
      <xdr:row>79</xdr:row>
      <xdr:rowOff>96920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9639300" y="13640408"/>
          <a:ext cx="838200" cy="1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168322</xdr:rowOff>
    </xdr:from>
    <xdr:ext cx="534377" cy="259045"/>
    <xdr:sp macro="" textlink="">
      <xdr:nvSpPr>
        <xdr:cNvPr id="412" name="普通建設事業費 （ うち新規整備　）平均値テキスト">
          <a:extLst>
            <a:ext uri="{FF2B5EF4-FFF2-40B4-BE49-F238E27FC236}">
              <a16:creationId xmlns:a16="http://schemas.microsoft.com/office/drawing/2014/main" id="{00000000-0008-0000-0600-00009C010000}"/>
            </a:ext>
          </a:extLst>
        </xdr:cNvPr>
        <xdr:cNvSpPr txBox="1"/>
      </xdr:nvSpPr>
      <xdr:spPr>
        <a:xfrm>
          <a:off x="10528300" y="131985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145445</xdr:rowOff>
    </xdr:from>
    <xdr:to>
      <xdr:col>55</xdr:col>
      <xdr:colOff>50800</xdr:colOff>
      <xdr:row>78</xdr:row>
      <xdr:rowOff>75595</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10426700" y="1334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80166</xdr:rowOff>
    </xdr:from>
    <xdr:to>
      <xdr:col>50</xdr:col>
      <xdr:colOff>114300</xdr:colOff>
      <xdr:row>79</xdr:row>
      <xdr:rowOff>96920</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8750300" y="13624716"/>
          <a:ext cx="889000" cy="16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28843</xdr:rowOff>
    </xdr:from>
    <xdr:to>
      <xdr:col>50</xdr:col>
      <xdr:colOff>165100</xdr:colOff>
      <xdr:row>78</xdr:row>
      <xdr:rowOff>130443</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9588500" y="1340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146970</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372111" y="13177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80166</xdr:rowOff>
    </xdr:from>
    <xdr:to>
      <xdr:col>45</xdr:col>
      <xdr:colOff>177800</xdr:colOff>
      <xdr:row>79</xdr:row>
      <xdr:rowOff>82485</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7861300" y="13624716"/>
          <a:ext cx="889000" cy="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51149</xdr:rowOff>
    </xdr:from>
    <xdr:to>
      <xdr:col>46</xdr:col>
      <xdr:colOff>38100</xdr:colOff>
      <xdr:row>78</xdr:row>
      <xdr:rowOff>152749</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8699500" y="13424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169276</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483111" y="13199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80868</xdr:rowOff>
    </xdr:from>
    <xdr:to>
      <xdr:col>41</xdr:col>
      <xdr:colOff>50800</xdr:colOff>
      <xdr:row>79</xdr:row>
      <xdr:rowOff>82485</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6972300" y="13625418"/>
          <a:ext cx="889000" cy="1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28550</xdr:rowOff>
    </xdr:from>
    <xdr:to>
      <xdr:col>41</xdr:col>
      <xdr:colOff>101600</xdr:colOff>
      <xdr:row>78</xdr:row>
      <xdr:rowOff>130150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7810500" y="134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146677</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594111" y="13176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133428</xdr:rowOff>
    </xdr:from>
    <xdr:to>
      <xdr:col>36</xdr:col>
      <xdr:colOff>165100</xdr:colOff>
      <xdr:row>78</xdr:row>
      <xdr:rowOff>63578</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6921500" y="1333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80105</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05111" y="1311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45058</xdr:rowOff>
    </xdr:from>
    <xdr:to>
      <xdr:col>55</xdr:col>
      <xdr:colOff>50800</xdr:colOff>
      <xdr:row>79</xdr:row>
      <xdr:rowOff>146658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10426700" y="1358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131435</xdr:rowOff>
    </xdr:from>
    <xdr:ext cx="378565" cy="259045"/>
    <xdr:sp macro="" textlink="">
      <xdr:nvSpPr>
        <xdr:cNvPr id="431" name="普通建設事業費 （ うち新規整備　）該当値テキスト">
          <a:extLst>
            <a:ext uri="{FF2B5EF4-FFF2-40B4-BE49-F238E27FC236}">
              <a16:creationId xmlns:a16="http://schemas.microsoft.com/office/drawing/2014/main" id="{00000000-0008-0000-0600-0000AF010000}"/>
            </a:ext>
          </a:extLst>
        </xdr:cNvPr>
        <xdr:cNvSpPr txBox="1"/>
      </xdr:nvSpPr>
      <xdr:spPr>
        <a:xfrm>
          <a:off x="10528300" y="13504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46120</xdr:rowOff>
    </xdr:from>
    <xdr:to>
      <xdr:col>50</xdr:col>
      <xdr:colOff>165100</xdr:colOff>
      <xdr:row>79</xdr:row>
      <xdr:rowOff>147720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9588500" y="1359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138847</xdr:rowOff>
    </xdr:from>
    <xdr:ext cx="378565"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9450017" y="136833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29366</xdr:rowOff>
    </xdr:from>
    <xdr:to>
      <xdr:col>46</xdr:col>
      <xdr:colOff>38100</xdr:colOff>
      <xdr:row>79</xdr:row>
      <xdr:rowOff>130966</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8699500" y="13573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122093</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8515428" y="13666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31685</xdr:rowOff>
    </xdr:from>
    <xdr:to>
      <xdr:col>41</xdr:col>
      <xdr:colOff>101600</xdr:colOff>
      <xdr:row>79</xdr:row>
      <xdr:rowOff>133285</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7810500" y="1357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124412</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7626428" y="13668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30068</xdr:rowOff>
    </xdr:from>
    <xdr:to>
      <xdr:col>36</xdr:col>
      <xdr:colOff>165100</xdr:colOff>
      <xdr:row>79</xdr:row>
      <xdr:rowOff>131668</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6921500" y="1357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122795</xdr:rowOff>
    </xdr:from>
    <xdr:ext cx="469744"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737428" y="1366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a:extLst>
            <a:ext uri="{FF2B5EF4-FFF2-40B4-BE49-F238E27FC236}">
              <a16:creationId xmlns:a16="http://schemas.microsoft.com/office/drawing/2014/main" id="{00000000-0008-0000-06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14808</xdr:rowOff>
    </xdr:from>
    <xdr:to>
      <xdr:col>54</xdr:col>
      <xdr:colOff>189865</xdr:colOff>
      <xdr:row>98</xdr:row>
      <xdr:rowOff>39255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10475595" y="15445308"/>
          <a:ext cx="1270" cy="1396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43082</xdr:rowOff>
    </xdr:from>
    <xdr:ext cx="534377" cy="259045"/>
    <xdr:sp macro="" textlink="">
      <xdr:nvSpPr>
        <xdr:cNvPr id="464" name="普通建設事業費 （ うち更新整備　）最小値テキスト">
          <a:extLst>
            <a:ext uri="{FF2B5EF4-FFF2-40B4-BE49-F238E27FC236}">
              <a16:creationId xmlns:a16="http://schemas.microsoft.com/office/drawing/2014/main" id="{00000000-0008-0000-0600-0000D0010000}"/>
            </a:ext>
          </a:extLst>
        </xdr:cNvPr>
        <xdr:cNvSpPr txBox="1"/>
      </xdr:nvSpPr>
      <xdr:spPr>
        <a:xfrm>
          <a:off x="10528300" y="1684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39255</xdr:rowOff>
    </xdr:from>
    <xdr:to>
      <xdr:col>55</xdr:col>
      <xdr:colOff>88900</xdr:colOff>
      <xdr:row>98</xdr:row>
      <xdr:rowOff>39255</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684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132935</xdr:rowOff>
    </xdr:from>
    <xdr:ext cx="599010" cy="259045"/>
    <xdr:sp macro="" textlink="">
      <xdr:nvSpPr>
        <xdr:cNvPr id="466" name="普通建設事業費 （ うち更新整備　）最大値テキスト">
          <a:extLst>
            <a:ext uri="{FF2B5EF4-FFF2-40B4-BE49-F238E27FC236}">
              <a16:creationId xmlns:a16="http://schemas.microsoft.com/office/drawing/2014/main" id="{00000000-0008-0000-0600-0000D2010000}"/>
            </a:ext>
          </a:extLst>
        </xdr:cNvPr>
        <xdr:cNvSpPr txBox="1"/>
      </xdr:nvSpPr>
      <xdr:spPr>
        <a:xfrm>
          <a:off x="10528300" y="15220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14808</xdr:rowOff>
    </xdr:from>
    <xdr:to>
      <xdr:col>55</xdr:col>
      <xdr:colOff>88900</xdr:colOff>
      <xdr:row>90</xdr:row>
      <xdr:rowOff>14808</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544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17526</xdr:rowOff>
    </xdr:from>
    <xdr:to>
      <xdr:col>55</xdr:col>
      <xdr:colOff>0</xdr:colOff>
      <xdr:row>97</xdr:row>
      <xdr:rowOff>1245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9639300" y="16476726"/>
          <a:ext cx="838200" cy="155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148886</xdr:rowOff>
    </xdr:from>
    <xdr:ext cx="534377" cy="259045"/>
    <xdr:sp macro="" textlink="">
      <xdr:nvSpPr>
        <xdr:cNvPr id="469" name="普通建設事業費 （ うち更新整備　）平均値テキスト">
          <a:extLst>
            <a:ext uri="{FF2B5EF4-FFF2-40B4-BE49-F238E27FC236}">
              <a16:creationId xmlns:a16="http://schemas.microsoft.com/office/drawing/2014/main" id="{00000000-0008-0000-0600-0000D5010000}"/>
            </a:ext>
          </a:extLst>
        </xdr:cNvPr>
        <xdr:cNvSpPr txBox="1"/>
      </xdr:nvSpPr>
      <xdr:spPr>
        <a:xfrm>
          <a:off x="10528300" y="162651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126009</xdr:rowOff>
    </xdr:from>
    <xdr:to>
      <xdr:col>55</xdr:col>
      <xdr:colOff>50800</xdr:colOff>
      <xdr:row>96</xdr:row>
      <xdr:rowOff>56159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10426700" y="16413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16320</xdr:rowOff>
    </xdr:from>
    <xdr:to>
      <xdr:col>50</xdr:col>
      <xdr:colOff>114300</xdr:colOff>
      <xdr:row>96</xdr:row>
      <xdr:rowOff>17526</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8750300" y="16304070"/>
          <a:ext cx="889000" cy="17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116433</xdr:rowOff>
    </xdr:from>
    <xdr:to>
      <xdr:col>50</xdr:col>
      <xdr:colOff>165100</xdr:colOff>
      <xdr:row>97</xdr:row>
      <xdr:rowOff>46583</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9588500" y="1657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37710</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372111" y="16668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16320</xdr:rowOff>
    </xdr:from>
    <xdr:to>
      <xdr:col>45</xdr:col>
      <xdr:colOff>177800</xdr:colOff>
      <xdr:row>95</xdr:row>
      <xdr:rowOff>27127</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7861300" y="16304070"/>
          <a:ext cx="889000" cy="10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131077</xdr:rowOff>
    </xdr:from>
    <xdr:to>
      <xdr:col>46</xdr:col>
      <xdr:colOff>38100</xdr:colOff>
      <xdr:row>97</xdr:row>
      <xdr:rowOff>61227</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8699500" y="1659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52354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483111" y="16683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74180</xdr:rowOff>
    </xdr:from>
    <xdr:to>
      <xdr:col>41</xdr:col>
      <xdr:colOff>50800</xdr:colOff>
      <xdr:row>95</xdr:row>
      <xdr:rowOff>27127</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6972300" y="16019030"/>
          <a:ext cx="889000" cy="295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167666</xdr:rowOff>
    </xdr:from>
    <xdr:to>
      <xdr:col>41</xdr:col>
      <xdr:colOff>101600</xdr:colOff>
      <xdr:row>97</xdr:row>
      <xdr:rowOff>97816</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7810500" y="16626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88943</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4111" y="16719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106668</xdr:rowOff>
    </xdr:from>
    <xdr:to>
      <xdr:col>36</xdr:col>
      <xdr:colOff>165100</xdr:colOff>
      <xdr:row>97</xdr:row>
      <xdr:rowOff>36818</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6921500" y="165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27945</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5111" y="16658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121895</xdr:rowOff>
    </xdr:from>
    <xdr:to>
      <xdr:col>55</xdr:col>
      <xdr:colOff>50800</xdr:colOff>
      <xdr:row>97</xdr:row>
      <xdr:rowOff>52045</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10426700" y="1658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100322</xdr:rowOff>
    </xdr:from>
    <xdr:ext cx="534377" cy="259045"/>
    <xdr:sp macro="" textlink="">
      <xdr:nvSpPr>
        <xdr:cNvPr id="488" name="普通建設事業費 （ うち更新整備　）該当値テキスト">
          <a:extLst>
            <a:ext uri="{FF2B5EF4-FFF2-40B4-BE49-F238E27FC236}">
              <a16:creationId xmlns:a16="http://schemas.microsoft.com/office/drawing/2014/main" id="{00000000-0008-0000-0600-0000E8010000}"/>
            </a:ext>
          </a:extLst>
        </xdr:cNvPr>
        <xdr:cNvSpPr txBox="1"/>
      </xdr:nvSpPr>
      <xdr:spPr>
        <a:xfrm>
          <a:off x="10528300" y="16559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138176</xdr:rowOff>
    </xdr:from>
    <xdr:to>
      <xdr:col>50</xdr:col>
      <xdr:colOff>165100</xdr:colOff>
      <xdr:row>96</xdr:row>
      <xdr:rowOff>68326</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9588500" y="16425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84853</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9372111" y="16201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136970</xdr:rowOff>
    </xdr:from>
    <xdr:to>
      <xdr:col>46</xdr:col>
      <xdr:colOff>38100</xdr:colOff>
      <xdr:row>95</xdr:row>
      <xdr:rowOff>67120</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8699500" y="1625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83647</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8483111" y="16028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147777</xdr:rowOff>
    </xdr:from>
    <xdr:to>
      <xdr:col>41</xdr:col>
      <xdr:colOff>101600</xdr:colOff>
      <xdr:row>95</xdr:row>
      <xdr:rowOff>77927</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7810500" y="1626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94454</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7594111" y="1603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23380</xdr:rowOff>
    </xdr:from>
    <xdr:to>
      <xdr:col>36</xdr:col>
      <xdr:colOff>165100</xdr:colOff>
      <xdr:row>93</xdr:row>
      <xdr:rowOff>124980</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6921500" y="1596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141507</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6705111" y="1574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21970</xdr:rowOff>
    </xdr:from>
    <xdr:ext cx="46717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78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災害復旧事業費グラフ枠">
          <a:extLst>
            <a:ext uri="{FF2B5EF4-FFF2-40B4-BE49-F238E27FC236}">
              <a16:creationId xmlns:a16="http://schemas.microsoft.com/office/drawing/2014/main" id="{00000000-0008-0000-06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33564</xdr:rowOff>
    </xdr:from>
    <xdr:to>
      <xdr:col>85</xdr:col>
      <xdr:colOff>126364</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6317595" y="5177064"/>
          <a:ext cx="1269" cy="1608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3" name="災害復旧事業費最小値テキスト">
          <a:extLst>
            <a:ext uri="{FF2B5EF4-FFF2-40B4-BE49-F238E27FC236}">
              <a16:creationId xmlns:a16="http://schemas.microsoft.com/office/drawing/2014/main" id="{00000000-0008-0000-0600-00000B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151691</xdr:rowOff>
    </xdr:from>
    <xdr:ext cx="469744" cy="259045"/>
    <xdr:sp macro="" textlink="">
      <xdr:nvSpPr>
        <xdr:cNvPr id="525" name="災害復旧事業費最大値テキスト">
          <a:extLst>
            <a:ext uri="{FF2B5EF4-FFF2-40B4-BE49-F238E27FC236}">
              <a16:creationId xmlns:a16="http://schemas.microsoft.com/office/drawing/2014/main" id="{00000000-0008-0000-0600-00000D020000}"/>
            </a:ext>
          </a:extLst>
        </xdr:cNvPr>
        <xdr:cNvSpPr txBox="1"/>
      </xdr:nvSpPr>
      <xdr:spPr>
        <a:xfrm>
          <a:off x="16370300" y="4952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33564</xdr:rowOff>
    </xdr:from>
    <xdr:to>
      <xdr:col>86</xdr:col>
      <xdr:colOff>25400</xdr:colOff>
      <xdr:row>30</xdr:row>
      <xdr:rowOff>33564</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6230600" y="5177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36829</xdr:rowOff>
    </xdr:from>
    <xdr:ext cx="469744" cy="259045"/>
    <xdr:sp macro="" textlink="">
      <xdr:nvSpPr>
        <xdr:cNvPr id="528" name="災害復旧事業費平均値テキスト">
          <a:extLst>
            <a:ext uri="{FF2B5EF4-FFF2-40B4-BE49-F238E27FC236}">
              <a16:creationId xmlns:a16="http://schemas.microsoft.com/office/drawing/2014/main" id="{00000000-0008-0000-0600-000010020000}"/>
            </a:ext>
          </a:extLst>
        </xdr:cNvPr>
        <xdr:cNvSpPr txBox="1"/>
      </xdr:nvSpPr>
      <xdr:spPr>
        <a:xfrm>
          <a:off x="16370300" y="63804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13952</xdr:rowOff>
    </xdr:from>
    <xdr:to>
      <xdr:col>85</xdr:col>
      <xdr:colOff>177800</xdr:colOff>
      <xdr:row>38</xdr:row>
      <xdr:rowOff>115552</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6268700" y="6529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126292</xdr:rowOff>
    </xdr:from>
    <xdr:to>
      <xdr:col>81</xdr:col>
      <xdr:colOff>101600</xdr:colOff>
      <xdr:row>38</xdr:row>
      <xdr:rowOff>56442</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5430500" y="6469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72969</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46428" y="6245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115189</xdr:rowOff>
    </xdr:from>
    <xdr:to>
      <xdr:col>76</xdr:col>
      <xdr:colOff>165100</xdr:colOff>
      <xdr:row>38</xdr:row>
      <xdr:rowOff>45339</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4541500" y="645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61866</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357428" y="623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92837</xdr:rowOff>
    </xdr:from>
    <xdr:to>
      <xdr:col>71</xdr:col>
      <xdr:colOff>177800</xdr:colOff>
      <xdr:row>39</xdr:row>
      <xdr:rowOff>98878</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2814300" y="6779387"/>
          <a:ext cx="889000" cy="6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102779</xdr:rowOff>
    </xdr:from>
    <xdr:to>
      <xdr:col>72</xdr:col>
      <xdr:colOff>38100</xdr:colOff>
      <xdr:row>39</xdr:row>
      <xdr:rowOff>32929</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3652500" y="6617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49456</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4017" y="63931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102779</xdr:rowOff>
    </xdr:from>
    <xdr:to>
      <xdr:col>67</xdr:col>
      <xdr:colOff>101600</xdr:colOff>
      <xdr:row>38</xdr:row>
      <xdr:rowOff>32930</xdr:rowOff>
    </xdr:to>
    <xdr:sp macro="" textlink="">
      <xdr:nvSpPr>
        <xdr:cNvPr id="539" name="フローチャート: 判断 538">
          <a:extLst>
            <a:ext uri="{FF2B5EF4-FFF2-40B4-BE49-F238E27FC236}">
              <a16:creationId xmlns:a16="http://schemas.microsoft.com/office/drawing/2014/main" id="{00000000-0008-0000-0600-00001B020000}"/>
            </a:ext>
          </a:extLst>
        </xdr:cNvPr>
        <xdr:cNvSpPr/>
      </xdr:nvSpPr>
      <xdr:spPr>
        <a:xfrm>
          <a:off x="12763500" y="644642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49456</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79428" y="6221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7" name="災害復旧事業費該当値テキスト">
          <a:extLst>
            <a:ext uri="{FF2B5EF4-FFF2-40B4-BE49-F238E27FC236}">
              <a16:creationId xmlns:a16="http://schemas.microsoft.com/office/drawing/2014/main" id="{00000000-0008-0000-0600-000023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42037</xdr:rowOff>
    </xdr:from>
    <xdr:to>
      <xdr:col>67</xdr:col>
      <xdr:colOff>101600</xdr:colOff>
      <xdr:row>39</xdr:row>
      <xdr:rowOff>143637</xdr:rowOff>
    </xdr:to>
    <xdr:sp macro="" textlink="">
      <xdr:nvSpPr>
        <xdr:cNvPr id="554" name="楕円 553">
          <a:extLst>
            <a:ext uri="{FF2B5EF4-FFF2-40B4-BE49-F238E27FC236}">
              <a16:creationId xmlns:a16="http://schemas.microsoft.com/office/drawing/2014/main" id="{00000000-0008-0000-0600-00002A020000}"/>
            </a:ext>
          </a:extLst>
        </xdr:cNvPr>
        <xdr:cNvSpPr/>
      </xdr:nvSpPr>
      <xdr:spPr>
        <a:xfrm>
          <a:off x="12763500" y="6728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134764</xdr:rowOff>
    </xdr:from>
    <xdr:ext cx="313932"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657333" y="682131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失業対策事業費グラフ枠">
          <a:extLst>
            <a:ext uri="{FF2B5EF4-FFF2-40B4-BE49-F238E27FC236}">
              <a16:creationId xmlns:a16="http://schemas.microsoft.com/office/drawing/2014/main" id="{00000000-0008-0000-06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2" name="失業対策事業費最小値テキスト">
          <a:extLst>
            <a:ext uri="{FF2B5EF4-FFF2-40B4-BE49-F238E27FC236}">
              <a16:creationId xmlns:a16="http://schemas.microsoft.com/office/drawing/2014/main" id="{00000000-0008-0000-0600-00003C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4" name="失業対策事業費最大値テキスト">
          <a:extLst>
            <a:ext uri="{FF2B5EF4-FFF2-40B4-BE49-F238E27FC236}">
              <a16:creationId xmlns:a16="http://schemas.microsoft.com/office/drawing/2014/main" id="{00000000-0008-0000-0600-00003E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7" name="失業対策事業費平均値テキスト">
          <a:extLst>
            <a:ext uri="{FF2B5EF4-FFF2-40B4-BE49-F238E27FC236}">
              <a16:creationId xmlns:a16="http://schemas.microsoft.com/office/drawing/2014/main" id="{00000000-0008-0000-0600-000041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フローチャート: 判断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6" name="失業対策事業費該当値テキスト">
          <a:extLst>
            <a:ext uri="{FF2B5EF4-FFF2-40B4-BE49-F238E27FC236}">
              <a16:creationId xmlns:a16="http://schemas.microsoft.com/office/drawing/2014/main" id="{00000000-0008-0000-0600-000054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3" name="楕円 602">
          <a:extLst>
            <a:ext uri="{FF2B5EF4-FFF2-40B4-BE49-F238E27FC236}">
              <a16:creationId xmlns:a16="http://schemas.microsoft.com/office/drawing/2014/main" id="{00000000-0008-0000-0600-00005B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公債費グラフ枠">
          <a:extLst>
            <a:ext uri="{FF2B5EF4-FFF2-40B4-BE49-F238E27FC236}">
              <a16:creationId xmlns:a16="http://schemas.microsoft.com/office/drawing/2014/main" id="{00000000-0008-0000-06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70015</xdr:rowOff>
    </xdr:from>
    <xdr:to>
      <xdr:col>85</xdr:col>
      <xdr:colOff>126364</xdr:colOff>
      <xdr:row>78</xdr:row>
      <xdr:rowOff>81750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6317595" y="12242965"/>
          <a:ext cx="1269" cy="1211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85577</xdr:rowOff>
    </xdr:from>
    <xdr:ext cx="469744" cy="259045"/>
    <xdr:sp macro="" textlink="">
      <xdr:nvSpPr>
        <xdr:cNvPr id="629" name="公債費最小値テキスト">
          <a:extLst>
            <a:ext uri="{FF2B5EF4-FFF2-40B4-BE49-F238E27FC236}">
              <a16:creationId xmlns:a16="http://schemas.microsoft.com/office/drawing/2014/main" id="{00000000-0008-0000-0600-000075020000}"/>
            </a:ext>
          </a:extLst>
        </xdr:cNvPr>
        <xdr:cNvSpPr txBox="1"/>
      </xdr:nvSpPr>
      <xdr:spPr>
        <a:xfrm>
          <a:off x="16370300" y="13458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81750</xdr:rowOff>
    </xdr:from>
    <xdr:to>
      <xdr:col>86</xdr:col>
      <xdr:colOff>25400</xdr:colOff>
      <xdr:row>78</xdr:row>
      <xdr:rowOff>81750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3454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16692</xdr:rowOff>
    </xdr:from>
    <xdr:ext cx="534377" cy="259045"/>
    <xdr:sp macro="" textlink="">
      <xdr:nvSpPr>
        <xdr:cNvPr id="631" name="公債費最大値テキスト">
          <a:extLst>
            <a:ext uri="{FF2B5EF4-FFF2-40B4-BE49-F238E27FC236}">
              <a16:creationId xmlns:a16="http://schemas.microsoft.com/office/drawing/2014/main" id="{00000000-0008-0000-0600-000077020000}"/>
            </a:ext>
          </a:extLst>
        </xdr:cNvPr>
        <xdr:cNvSpPr txBox="1"/>
      </xdr:nvSpPr>
      <xdr:spPr>
        <a:xfrm>
          <a:off x="16370300" y="12018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70015</xdr:rowOff>
    </xdr:from>
    <xdr:to>
      <xdr:col>86</xdr:col>
      <xdr:colOff>25400</xdr:colOff>
      <xdr:row>71</xdr:row>
      <xdr:rowOff>70015</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2242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109620</xdr:rowOff>
    </xdr:from>
    <xdr:to>
      <xdr:col>85</xdr:col>
      <xdr:colOff>127000</xdr:colOff>
      <xdr:row>75</xdr:row>
      <xdr:rowOff>6541</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5481300" y="12796920"/>
          <a:ext cx="838200" cy="68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95521</xdr:rowOff>
    </xdr:from>
    <xdr:ext cx="534377" cy="259045"/>
    <xdr:sp macro="" textlink="">
      <xdr:nvSpPr>
        <xdr:cNvPr id="634" name="公債費平均値テキスト">
          <a:extLst>
            <a:ext uri="{FF2B5EF4-FFF2-40B4-BE49-F238E27FC236}">
              <a16:creationId xmlns:a16="http://schemas.microsoft.com/office/drawing/2014/main" id="{00000000-0008-0000-0600-00007A020000}"/>
            </a:ext>
          </a:extLst>
        </xdr:cNvPr>
        <xdr:cNvSpPr txBox="1"/>
      </xdr:nvSpPr>
      <xdr:spPr>
        <a:xfrm>
          <a:off x="16370300" y="12782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117094</xdr:rowOff>
    </xdr:from>
    <xdr:to>
      <xdr:col>85</xdr:col>
      <xdr:colOff>177800</xdr:colOff>
      <xdr:row>75</xdr:row>
      <xdr:rowOff>47244</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6268700" y="1280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6541</xdr:rowOff>
    </xdr:from>
    <xdr:to>
      <xdr:col>81</xdr:col>
      <xdr:colOff>50800</xdr:colOff>
      <xdr:row>75</xdr:row>
      <xdr:rowOff>67787</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4592300" y="12865291"/>
          <a:ext cx="889000" cy="61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113379</xdr:rowOff>
    </xdr:from>
    <xdr:to>
      <xdr:col>81</xdr:col>
      <xdr:colOff>101600</xdr:colOff>
      <xdr:row>75</xdr:row>
      <xdr:rowOff>43529</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5430500" y="12800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60056</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14111" y="1257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67787</xdr:rowOff>
    </xdr:from>
    <xdr:to>
      <xdr:col>76</xdr:col>
      <xdr:colOff>114300</xdr:colOff>
      <xdr:row>75</xdr:row>
      <xdr:rowOff>102095</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3703300" y="12926537"/>
          <a:ext cx="889000" cy="34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112522</xdr:rowOff>
    </xdr:from>
    <xdr:to>
      <xdr:col>76</xdr:col>
      <xdr:colOff>165100</xdr:colOff>
      <xdr:row>75</xdr:row>
      <xdr:rowOff>42672</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4541500" y="1279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59199</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25111" y="1257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102095</xdr:rowOff>
    </xdr:from>
    <xdr:to>
      <xdr:col>71</xdr:col>
      <xdr:colOff>177800</xdr:colOff>
      <xdr:row>75</xdr:row>
      <xdr:rowOff>138652</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flipV="1">
          <a:off x="12814300" y="12960845"/>
          <a:ext cx="889000" cy="36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113455</xdr:rowOff>
    </xdr:from>
    <xdr:to>
      <xdr:col>72</xdr:col>
      <xdr:colOff>38100</xdr:colOff>
      <xdr:row>75</xdr:row>
      <xdr:rowOff>43605</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3652500" y="1280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60132</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2575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157328</xdr:rowOff>
    </xdr:from>
    <xdr:to>
      <xdr:col>67</xdr:col>
      <xdr:colOff>101600</xdr:colOff>
      <xdr:row>75</xdr:row>
      <xdr:rowOff>87478</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2763500" y="1284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104005</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261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58820</xdr:rowOff>
    </xdr:from>
    <xdr:to>
      <xdr:col>85</xdr:col>
      <xdr:colOff>177800</xdr:colOff>
      <xdr:row>74</xdr:row>
      <xdr:rowOff>160420</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6268700" y="1274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81697</xdr:rowOff>
    </xdr:from>
    <xdr:ext cx="534377" cy="259045"/>
    <xdr:sp macro="" textlink="">
      <xdr:nvSpPr>
        <xdr:cNvPr id="653" name="公債費該当値テキスト">
          <a:extLst>
            <a:ext uri="{FF2B5EF4-FFF2-40B4-BE49-F238E27FC236}">
              <a16:creationId xmlns:a16="http://schemas.microsoft.com/office/drawing/2014/main" id="{00000000-0008-0000-0600-00008D020000}"/>
            </a:ext>
          </a:extLst>
        </xdr:cNvPr>
        <xdr:cNvSpPr txBox="1"/>
      </xdr:nvSpPr>
      <xdr:spPr>
        <a:xfrm>
          <a:off x="16370300" y="12597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127191</xdr:rowOff>
    </xdr:from>
    <xdr:to>
      <xdr:col>81</xdr:col>
      <xdr:colOff>101600</xdr:colOff>
      <xdr:row>75</xdr:row>
      <xdr:rowOff>57341</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5430500" y="1281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48468</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5214111" y="1290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16987</xdr:rowOff>
    </xdr:from>
    <xdr:to>
      <xdr:col>76</xdr:col>
      <xdr:colOff>165100</xdr:colOff>
      <xdr:row>75</xdr:row>
      <xdr:rowOff>118587</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4541500" y="12875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109714</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4325111" y="12968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51295</xdr:rowOff>
    </xdr:from>
    <xdr:to>
      <xdr:col>72</xdr:col>
      <xdr:colOff>38100</xdr:colOff>
      <xdr:row>75</xdr:row>
      <xdr:rowOff>152896</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3652500" y="1291004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144022</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3436111" y="13002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87852</xdr:rowOff>
    </xdr:from>
    <xdr:to>
      <xdr:col>67</xdr:col>
      <xdr:colOff>101600</xdr:colOff>
      <xdr:row>76</xdr:row>
      <xdr:rowOff>18002</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2763500" y="1294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9129</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547111" y="13039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119076</xdr:rowOff>
    </xdr:from>
    <xdr:to>
      <xdr:col>85</xdr:col>
      <xdr:colOff>126364</xdr:colOff>
      <xdr:row>99</xdr:row>
      <xdr:rowOff>76819</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549576"/>
          <a:ext cx="1269" cy="150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80646</xdr:rowOff>
    </xdr:from>
    <xdr:ext cx="469744"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7054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76819</xdr:rowOff>
    </xdr:from>
    <xdr:to>
      <xdr:col>86</xdr:col>
      <xdr:colOff>25400</xdr:colOff>
      <xdr:row>99</xdr:row>
      <xdr:rowOff>76819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7050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65753</xdr:rowOff>
    </xdr:from>
    <xdr:ext cx="534377"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324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119076</xdr:rowOff>
    </xdr:from>
    <xdr:to>
      <xdr:col>86</xdr:col>
      <xdr:colOff>25400</xdr:colOff>
      <xdr:row>90</xdr:row>
      <xdr:rowOff>119076</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549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105263</xdr:rowOff>
    </xdr:from>
    <xdr:to>
      <xdr:col>85</xdr:col>
      <xdr:colOff>127000</xdr:colOff>
      <xdr:row>97</xdr:row>
      <xdr:rowOff>155784</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5481300" y="16735913"/>
          <a:ext cx="838200" cy="50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23423</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4826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546</xdr:rowOff>
    </xdr:from>
    <xdr:to>
      <xdr:col>85</xdr:col>
      <xdr:colOff>177800</xdr:colOff>
      <xdr:row>97</xdr:row>
      <xdr:rowOff>102146</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631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155784</xdr:rowOff>
    </xdr:from>
    <xdr:to>
      <xdr:col>81</xdr:col>
      <xdr:colOff>50800</xdr:colOff>
      <xdr:row>98</xdr:row>
      <xdr:rowOff>12272</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4592300" y="16786434"/>
          <a:ext cx="889000" cy="27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35554</xdr:rowOff>
    </xdr:from>
    <xdr:to>
      <xdr:col>81</xdr:col>
      <xdr:colOff>101600</xdr:colOff>
      <xdr:row>97</xdr:row>
      <xdr:rowOff>137154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666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153681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441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119844</xdr:rowOff>
    </xdr:from>
    <xdr:to>
      <xdr:col>76</xdr:col>
      <xdr:colOff>114300</xdr:colOff>
      <xdr:row>98</xdr:row>
      <xdr:rowOff>12272</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3703300" y="16579044"/>
          <a:ext cx="889000" cy="235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23651</xdr:rowOff>
    </xdr:from>
    <xdr:to>
      <xdr:col>76</xdr:col>
      <xdr:colOff>165100</xdr:colOff>
      <xdr:row>97</xdr:row>
      <xdr:rowOff>125251</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654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141778</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429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119844</xdr:rowOff>
    </xdr:from>
    <xdr:to>
      <xdr:col>71</xdr:col>
      <xdr:colOff>177800</xdr:colOff>
      <xdr:row>97</xdr:row>
      <xdr:rowOff>153432</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579044"/>
          <a:ext cx="889000" cy="205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10016</xdr:rowOff>
    </xdr:from>
    <xdr:to>
      <xdr:col>72</xdr:col>
      <xdr:colOff>38100</xdr:colOff>
      <xdr:row>97</xdr:row>
      <xdr:rowOff>111616</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640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102743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733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6784</xdr:rowOff>
    </xdr:from>
    <xdr:to>
      <xdr:col>67</xdr:col>
      <xdr:colOff>101600</xdr:colOff>
      <xdr:row>98</xdr:row>
      <xdr:rowOff>108384</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80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99511</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90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54463</xdr:rowOff>
    </xdr:from>
    <xdr:to>
      <xdr:col>85</xdr:col>
      <xdr:colOff>177800</xdr:colOff>
      <xdr:row>97</xdr:row>
      <xdr:rowOff>156063</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68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32890</xdr:rowOff>
    </xdr:from>
    <xdr:ext cx="534377"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663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104984</xdr:rowOff>
    </xdr:from>
    <xdr:to>
      <xdr:col>81</xdr:col>
      <xdr:colOff>101600</xdr:colOff>
      <xdr:row>98</xdr:row>
      <xdr:rowOff>35134</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735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26261</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14111" y="1682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132922</xdr:rowOff>
    </xdr:from>
    <xdr:to>
      <xdr:col>76</xdr:col>
      <xdr:colOff>165100</xdr:colOff>
      <xdr:row>98</xdr:row>
      <xdr:rowOff>63072</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76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54199</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25111" y="16856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69044</xdr:rowOff>
    </xdr:from>
    <xdr:to>
      <xdr:col>72</xdr:col>
      <xdr:colOff>38100</xdr:colOff>
      <xdr:row>96</xdr:row>
      <xdr:rowOff>170644</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52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15721</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36111" y="16303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102632</xdr:rowOff>
    </xdr:from>
    <xdr:to>
      <xdr:col>67</xdr:col>
      <xdr:colOff>101600</xdr:colOff>
      <xdr:row>98</xdr:row>
      <xdr:rowOff>32782</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73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49309</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47111" y="1650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投資及び出資金グラフ枠">
          <a:extLst>
            <a:ext uri="{FF2B5EF4-FFF2-40B4-BE49-F238E27FC236}">
              <a16:creationId xmlns:a16="http://schemas.microsoft.com/office/drawing/2014/main" id="{00000000-0008-0000-06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125657</xdr:rowOff>
    </xdr:from>
    <xdr:to>
      <xdr:col>116</xdr:col>
      <xdr:colOff>62864</xdr:colOff>
      <xdr:row>39</xdr:row>
      <xdr:rowOff>98878</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2159595" y="5269157"/>
          <a:ext cx="1269" cy="1516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7" name="投資及び出資金最小値テキスト">
          <a:extLst>
            <a:ext uri="{FF2B5EF4-FFF2-40B4-BE49-F238E27FC236}">
              <a16:creationId xmlns:a16="http://schemas.microsoft.com/office/drawing/2014/main" id="{00000000-0008-0000-0600-0000EB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72334</xdr:rowOff>
    </xdr:from>
    <xdr:ext cx="469744" cy="259045"/>
    <xdr:sp macro="" textlink="">
      <xdr:nvSpPr>
        <xdr:cNvPr id="749" name="投資及び出資金最大値テキスト">
          <a:extLst>
            <a:ext uri="{FF2B5EF4-FFF2-40B4-BE49-F238E27FC236}">
              <a16:creationId xmlns:a16="http://schemas.microsoft.com/office/drawing/2014/main" id="{00000000-0008-0000-0600-0000ED020000}"/>
            </a:ext>
          </a:extLst>
        </xdr:cNvPr>
        <xdr:cNvSpPr txBox="1"/>
      </xdr:nvSpPr>
      <xdr:spPr>
        <a:xfrm>
          <a:off x="22212300" y="5044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125657</xdr:rowOff>
    </xdr:from>
    <xdr:to>
      <xdr:col>116</xdr:col>
      <xdr:colOff>152400</xdr:colOff>
      <xdr:row>30</xdr:row>
      <xdr:rowOff>125657</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2072600" y="526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105247</xdr:rowOff>
    </xdr:from>
    <xdr:to>
      <xdr:col>116</xdr:col>
      <xdr:colOff>63500</xdr:colOff>
      <xdr:row>33</xdr:row>
      <xdr:rowOff>134312</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1323300" y="5763097"/>
          <a:ext cx="838200" cy="29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90840</xdr:rowOff>
    </xdr:from>
    <xdr:ext cx="469744" cy="259045"/>
    <xdr:sp macro="" textlink="">
      <xdr:nvSpPr>
        <xdr:cNvPr id="752" name="投資及び出資金平均値テキスト">
          <a:extLst>
            <a:ext uri="{FF2B5EF4-FFF2-40B4-BE49-F238E27FC236}">
              <a16:creationId xmlns:a16="http://schemas.microsoft.com/office/drawing/2014/main" id="{00000000-0008-0000-0600-0000F0020000}"/>
            </a:ext>
          </a:extLst>
        </xdr:cNvPr>
        <xdr:cNvSpPr txBox="1"/>
      </xdr:nvSpPr>
      <xdr:spPr>
        <a:xfrm>
          <a:off x="22212300" y="62630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112413</xdr:rowOff>
    </xdr:from>
    <xdr:to>
      <xdr:col>116</xdr:col>
      <xdr:colOff>114300</xdr:colOff>
      <xdr:row>37</xdr:row>
      <xdr:rowOff>42563</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2110700" y="628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105247</xdr:rowOff>
    </xdr:from>
    <xdr:to>
      <xdr:col>111</xdr:col>
      <xdr:colOff>177800</xdr:colOff>
      <xdr:row>33</xdr:row>
      <xdr:rowOff>145741</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flipV="1">
          <a:off x="20434300" y="5763097"/>
          <a:ext cx="889000" cy="40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54773</xdr:rowOff>
    </xdr:from>
    <xdr:to>
      <xdr:col>112</xdr:col>
      <xdr:colOff>38100</xdr:colOff>
      <xdr:row>36</xdr:row>
      <xdr:rowOff>156373</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1272500" y="6226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147500</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319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33</xdr:row>
      <xdr:rowOff>145741</xdr:rowOff>
    </xdr:from>
    <xdr:to>
      <xdr:col>107</xdr:col>
      <xdr:colOff>50800</xdr:colOff>
      <xdr:row>34</xdr:row>
      <xdr:rowOff>7602</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flipV="1">
          <a:off x="19545300" y="5803591"/>
          <a:ext cx="889000" cy="33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57712</xdr:rowOff>
    </xdr:from>
    <xdr:to>
      <xdr:col>107</xdr:col>
      <xdr:colOff>101600</xdr:colOff>
      <xdr:row>36</xdr:row>
      <xdr:rowOff>159312</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0383500" y="622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150439</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199428" y="632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7602</xdr:rowOff>
    </xdr:from>
    <xdr:to>
      <xdr:col>102</xdr:col>
      <xdr:colOff>114300</xdr:colOff>
      <xdr:row>34</xdr:row>
      <xdr:rowOff>62139</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flipV="1">
          <a:off x="18656300" y="5836902"/>
          <a:ext cx="889000" cy="54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115352</xdr:rowOff>
    </xdr:from>
    <xdr:to>
      <xdr:col>102</xdr:col>
      <xdr:colOff>165100</xdr:colOff>
      <xdr:row>37</xdr:row>
      <xdr:rowOff>45502</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9494500" y="628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36629</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10428" y="6380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137233</xdr:rowOff>
    </xdr:from>
    <xdr:to>
      <xdr:col>98</xdr:col>
      <xdr:colOff>38100</xdr:colOff>
      <xdr:row>37</xdr:row>
      <xdr:rowOff>67383</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18605500" y="630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58510</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21428" y="6402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83512</xdr:rowOff>
    </xdr:from>
    <xdr:to>
      <xdr:col>116</xdr:col>
      <xdr:colOff>114300</xdr:colOff>
      <xdr:row>34</xdr:row>
      <xdr:rowOff>13662</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2110700" y="574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106389</xdr:rowOff>
    </xdr:from>
    <xdr:ext cx="469744" cy="259045"/>
    <xdr:sp macro="" textlink="">
      <xdr:nvSpPr>
        <xdr:cNvPr id="771" name="投資及び出資金該当値テキスト">
          <a:extLst>
            <a:ext uri="{FF2B5EF4-FFF2-40B4-BE49-F238E27FC236}">
              <a16:creationId xmlns:a16="http://schemas.microsoft.com/office/drawing/2014/main" id="{00000000-0008-0000-0600-000003030000}"/>
            </a:ext>
          </a:extLst>
        </xdr:cNvPr>
        <xdr:cNvSpPr txBox="1"/>
      </xdr:nvSpPr>
      <xdr:spPr>
        <a:xfrm>
          <a:off x="22212300" y="559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54447</xdr:rowOff>
    </xdr:from>
    <xdr:to>
      <xdr:col>112</xdr:col>
      <xdr:colOff>38100</xdr:colOff>
      <xdr:row>33</xdr:row>
      <xdr:rowOff>156047</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1272500" y="5712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32</xdr:row>
      <xdr:rowOff>1124</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1088428" y="5487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94941</xdr:rowOff>
    </xdr:from>
    <xdr:to>
      <xdr:col>107</xdr:col>
      <xdr:colOff>101600</xdr:colOff>
      <xdr:row>34</xdr:row>
      <xdr:rowOff>25091</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0383500" y="575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32</xdr:row>
      <xdr:rowOff>41618</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0199428" y="5528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33</xdr:row>
      <xdr:rowOff>128252</xdr:rowOff>
    </xdr:from>
    <xdr:to>
      <xdr:col>102</xdr:col>
      <xdr:colOff>165100</xdr:colOff>
      <xdr:row>34</xdr:row>
      <xdr:rowOff>58402</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9494500" y="578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32</xdr:row>
      <xdr:rowOff>74929</xdr:rowOff>
    </xdr:from>
    <xdr:ext cx="469744"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9310428" y="5561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11339</xdr:rowOff>
    </xdr:from>
    <xdr:to>
      <xdr:col>98</xdr:col>
      <xdr:colOff>38100</xdr:colOff>
      <xdr:row>34</xdr:row>
      <xdr:rowOff>112939</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18605500" y="5840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32</xdr:row>
      <xdr:rowOff>129466</xdr:rowOff>
    </xdr:from>
    <xdr:ext cx="469744"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421428" y="561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貸付金グラフ枠">
          <a:extLst>
            <a:ext uri="{FF2B5EF4-FFF2-40B4-BE49-F238E27FC236}">
              <a16:creationId xmlns:a16="http://schemas.microsoft.com/office/drawing/2014/main" id="{00000000-0008-0000-0600-00002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54661</xdr:rowOff>
    </xdr:from>
    <xdr:to>
      <xdr:col>116</xdr:col>
      <xdr:colOff>62864</xdr:colOff>
      <xdr:row>59</xdr:row>
      <xdr:rowOff>44069</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2159595" y="8798611"/>
          <a:ext cx="1269" cy="1361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47896</xdr:rowOff>
    </xdr:from>
    <xdr:ext cx="249299" cy="259045"/>
    <xdr:sp macro="" textlink="">
      <xdr:nvSpPr>
        <xdr:cNvPr id="804" name="貸付金最小値テキスト">
          <a:extLst>
            <a:ext uri="{FF2B5EF4-FFF2-40B4-BE49-F238E27FC236}">
              <a16:creationId xmlns:a16="http://schemas.microsoft.com/office/drawing/2014/main" id="{00000000-0008-0000-0600-000024030000}"/>
            </a:ext>
          </a:extLst>
        </xdr:cNvPr>
        <xdr:cNvSpPr txBox="1"/>
      </xdr:nvSpPr>
      <xdr:spPr>
        <a:xfrm>
          <a:off x="22212300" y="101634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44069</xdr:rowOff>
    </xdr:from>
    <xdr:to>
      <xdr:col>116</xdr:col>
      <xdr:colOff>152400</xdr:colOff>
      <xdr:row>59</xdr:row>
      <xdr:rowOff>44069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10159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1338</xdr:rowOff>
    </xdr:from>
    <xdr:ext cx="534377" cy="259045"/>
    <xdr:sp macro="" textlink="">
      <xdr:nvSpPr>
        <xdr:cNvPr id="806" name="貸付金最大値テキスト">
          <a:extLst>
            <a:ext uri="{FF2B5EF4-FFF2-40B4-BE49-F238E27FC236}">
              <a16:creationId xmlns:a16="http://schemas.microsoft.com/office/drawing/2014/main" id="{00000000-0008-0000-0600-000026030000}"/>
            </a:ext>
          </a:extLst>
        </xdr:cNvPr>
        <xdr:cNvSpPr txBox="1"/>
      </xdr:nvSpPr>
      <xdr:spPr>
        <a:xfrm>
          <a:off x="22212300" y="857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54661</xdr:rowOff>
    </xdr:from>
    <xdr:to>
      <xdr:col>116</xdr:col>
      <xdr:colOff>152400</xdr:colOff>
      <xdr:row>51</xdr:row>
      <xdr:rowOff>54661</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8798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43917</xdr:rowOff>
    </xdr:from>
    <xdr:to>
      <xdr:col>116</xdr:col>
      <xdr:colOff>63500</xdr:colOff>
      <xdr:row>59</xdr:row>
      <xdr:rowOff>44069</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1323300" y="10159467"/>
          <a:ext cx="8382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9517</xdr:rowOff>
    </xdr:from>
    <xdr:ext cx="469744" cy="259045"/>
    <xdr:sp macro="" textlink="">
      <xdr:nvSpPr>
        <xdr:cNvPr id="809" name="貸付金平均値テキスト">
          <a:extLst>
            <a:ext uri="{FF2B5EF4-FFF2-40B4-BE49-F238E27FC236}">
              <a16:creationId xmlns:a16="http://schemas.microsoft.com/office/drawing/2014/main" id="{00000000-0008-0000-0600-000029030000}"/>
            </a:ext>
          </a:extLst>
        </xdr:cNvPr>
        <xdr:cNvSpPr txBox="1"/>
      </xdr:nvSpPr>
      <xdr:spPr>
        <a:xfrm>
          <a:off x="22212300" y="96107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158090</xdr:rowOff>
    </xdr:from>
    <xdr:to>
      <xdr:col>116</xdr:col>
      <xdr:colOff>114300</xdr:colOff>
      <xdr:row>57</xdr:row>
      <xdr:rowOff>88240</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2110700" y="9759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43917</xdr:rowOff>
    </xdr:from>
    <xdr:to>
      <xdr:col>111</xdr:col>
      <xdr:colOff>177800</xdr:colOff>
      <xdr:row>59</xdr:row>
      <xdr:rowOff>43993</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flipV="1">
          <a:off x="20434300" y="10159467"/>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136296</xdr:rowOff>
    </xdr:from>
    <xdr:to>
      <xdr:col>112</xdr:col>
      <xdr:colOff>38100</xdr:colOff>
      <xdr:row>57</xdr:row>
      <xdr:rowOff>66446</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1272500" y="973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82973</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951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43993</xdr:rowOff>
    </xdr:from>
    <xdr:to>
      <xdr:col>107</xdr:col>
      <xdr:colOff>50800</xdr:colOff>
      <xdr:row>59</xdr:row>
      <xdr:rowOff>44145</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flipV="1">
          <a:off x="19545300" y="10159543"/>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125629</xdr:rowOff>
    </xdr:from>
    <xdr:to>
      <xdr:col>107</xdr:col>
      <xdr:colOff>101600</xdr:colOff>
      <xdr:row>57</xdr:row>
      <xdr:rowOff>55779</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0383500" y="972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72306</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9502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44145</xdr:rowOff>
    </xdr:from>
    <xdr:to>
      <xdr:col>102</xdr:col>
      <xdr:colOff>114300</xdr:colOff>
      <xdr:row>59</xdr:row>
      <xdr:rowOff>44145</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a:off x="18656300" y="101596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123419</xdr:rowOff>
    </xdr:from>
    <xdr:to>
      <xdr:col>102</xdr:col>
      <xdr:colOff>165100</xdr:colOff>
      <xdr:row>57</xdr:row>
      <xdr:rowOff>53569</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9494500" y="9724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70096</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9499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126695</xdr:rowOff>
    </xdr:from>
    <xdr:to>
      <xdr:col>98</xdr:col>
      <xdr:colOff>38100</xdr:colOff>
      <xdr:row>57</xdr:row>
      <xdr:rowOff>56845</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8605500" y="9727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73372</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9503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164719</xdr:rowOff>
    </xdr:from>
    <xdr:to>
      <xdr:col>116</xdr:col>
      <xdr:colOff>114300</xdr:colOff>
      <xdr:row>59</xdr:row>
      <xdr:rowOff>94869</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2110700" y="1010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79646</xdr:rowOff>
    </xdr:from>
    <xdr:ext cx="249299" cy="259045"/>
    <xdr:sp macro="" textlink="">
      <xdr:nvSpPr>
        <xdr:cNvPr id="828" name="貸付金該当値テキスト">
          <a:extLst>
            <a:ext uri="{FF2B5EF4-FFF2-40B4-BE49-F238E27FC236}">
              <a16:creationId xmlns:a16="http://schemas.microsoft.com/office/drawing/2014/main" id="{00000000-0008-0000-0600-00003C030000}"/>
            </a:ext>
          </a:extLst>
        </xdr:cNvPr>
        <xdr:cNvSpPr txBox="1"/>
      </xdr:nvSpPr>
      <xdr:spPr>
        <a:xfrm>
          <a:off x="22212300" y="100237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164567</xdr:rowOff>
    </xdr:from>
    <xdr:to>
      <xdr:col>112</xdr:col>
      <xdr:colOff>38100</xdr:colOff>
      <xdr:row>59</xdr:row>
      <xdr:rowOff>94717</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1272500" y="10108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85844</xdr:rowOff>
    </xdr:from>
    <xdr:ext cx="249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1198650" y="102013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164643</xdr:rowOff>
    </xdr:from>
    <xdr:to>
      <xdr:col>107</xdr:col>
      <xdr:colOff>101600</xdr:colOff>
      <xdr:row>59</xdr:row>
      <xdr:rowOff>94793</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0383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85920</xdr:rowOff>
    </xdr:from>
    <xdr:ext cx="249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0309650" y="102014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164795</xdr:rowOff>
    </xdr:from>
    <xdr:to>
      <xdr:col>102</xdr:col>
      <xdr:colOff>165100</xdr:colOff>
      <xdr:row>59</xdr:row>
      <xdr:rowOff>94945</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9494500" y="1010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86072</xdr:rowOff>
    </xdr:from>
    <xdr:ext cx="249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9420650" y="102016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164795</xdr:rowOff>
    </xdr:from>
    <xdr:to>
      <xdr:col>98</xdr:col>
      <xdr:colOff>38100</xdr:colOff>
      <xdr:row>59</xdr:row>
      <xdr:rowOff>94945</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8605500" y="1010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86072</xdr:rowOff>
    </xdr:from>
    <xdr:ext cx="249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531650" y="102016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8" name="繰出金グラフ枠">
          <a:extLst>
            <a:ext uri="{FF2B5EF4-FFF2-40B4-BE49-F238E27FC236}">
              <a16:creationId xmlns:a16="http://schemas.microsoft.com/office/drawing/2014/main" id="{00000000-0008-0000-0600-00005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13239</xdr:rowOff>
    </xdr:from>
    <xdr:to>
      <xdr:col>116</xdr:col>
      <xdr:colOff>62864</xdr:colOff>
      <xdr:row>79</xdr:row>
      <xdr:rowOff>7113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2159595" y="12014739"/>
          <a:ext cx="1269" cy="153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10940</xdr:rowOff>
    </xdr:from>
    <xdr:ext cx="534377" cy="259045"/>
    <xdr:sp macro="" textlink="">
      <xdr:nvSpPr>
        <xdr:cNvPr id="860" name="繰出金最小値テキスト">
          <a:extLst>
            <a:ext uri="{FF2B5EF4-FFF2-40B4-BE49-F238E27FC236}">
              <a16:creationId xmlns:a16="http://schemas.microsoft.com/office/drawing/2014/main" id="{00000000-0008-0000-0600-00005C030000}"/>
            </a:ext>
          </a:extLst>
        </xdr:cNvPr>
        <xdr:cNvSpPr txBox="1"/>
      </xdr:nvSpPr>
      <xdr:spPr>
        <a:xfrm>
          <a:off x="22212300" y="13555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7113</xdr:rowOff>
    </xdr:from>
    <xdr:to>
      <xdr:col>116</xdr:col>
      <xdr:colOff>152400</xdr:colOff>
      <xdr:row>79</xdr:row>
      <xdr:rowOff>7113</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3551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131366</xdr:rowOff>
    </xdr:from>
    <xdr:ext cx="534377" cy="259045"/>
    <xdr:sp macro="" textlink="">
      <xdr:nvSpPr>
        <xdr:cNvPr id="862" name="繰出金最大値テキスト">
          <a:extLst>
            <a:ext uri="{FF2B5EF4-FFF2-40B4-BE49-F238E27FC236}">
              <a16:creationId xmlns:a16="http://schemas.microsoft.com/office/drawing/2014/main" id="{00000000-0008-0000-0600-00005E030000}"/>
            </a:ext>
          </a:extLst>
        </xdr:cNvPr>
        <xdr:cNvSpPr txBox="1"/>
      </xdr:nvSpPr>
      <xdr:spPr>
        <a:xfrm>
          <a:off x="22212300" y="1178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13239</xdr:rowOff>
    </xdr:from>
    <xdr:to>
      <xdr:col>116</xdr:col>
      <xdr:colOff>152400</xdr:colOff>
      <xdr:row>70</xdr:row>
      <xdr:rowOff>13239</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2072600" y="12014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125116</xdr:rowOff>
    </xdr:from>
    <xdr:to>
      <xdr:col>116</xdr:col>
      <xdr:colOff>63500</xdr:colOff>
      <xdr:row>74</xdr:row>
      <xdr:rowOff>166538</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21323300" y="12812416"/>
          <a:ext cx="838200" cy="41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98335</xdr:rowOff>
    </xdr:from>
    <xdr:ext cx="534377" cy="259045"/>
    <xdr:sp macro="" textlink="">
      <xdr:nvSpPr>
        <xdr:cNvPr id="865" name="繰出金平均値テキスト">
          <a:extLst>
            <a:ext uri="{FF2B5EF4-FFF2-40B4-BE49-F238E27FC236}">
              <a16:creationId xmlns:a16="http://schemas.microsoft.com/office/drawing/2014/main" id="{00000000-0008-0000-0600-000061030000}"/>
            </a:ext>
          </a:extLst>
        </xdr:cNvPr>
        <xdr:cNvSpPr txBox="1"/>
      </xdr:nvSpPr>
      <xdr:spPr>
        <a:xfrm>
          <a:off x="22212300" y="124427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75458</xdr:rowOff>
    </xdr:from>
    <xdr:to>
      <xdr:col>116</xdr:col>
      <xdr:colOff>114300</xdr:colOff>
      <xdr:row>74</xdr:row>
      <xdr:rowOff>5608</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2110700" y="12591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166538</xdr:rowOff>
    </xdr:from>
    <xdr:to>
      <xdr:col>111</xdr:col>
      <xdr:colOff>177800</xdr:colOff>
      <xdr:row>75</xdr:row>
      <xdr:rowOff>51735</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20434300" y="12853838"/>
          <a:ext cx="889000" cy="56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136632</xdr:rowOff>
    </xdr:from>
    <xdr:to>
      <xdr:col>112</xdr:col>
      <xdr:colOff>38100</xdr:colOff>
      <xdr:row>74</xdr:row>
      <xdr:rowOff>66782</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1272500" y="1265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83309</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056111" y="1242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51735</xdr:rowOff>
    </xdr:from>
    <xdr:to>
      <xdr:col>107</xdr:col>
      <xdr:colOff>50800</xdr:colOff>
      <xdr:row>75</xdr:row>
      <xdr:rowOff>81407</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flipV="1">
          <a:off x="19545300" y="12910485"/>
          <a:ext cx="889000" cy="29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32299</xdr:rowOff>
    </xdr:from>
    <xdr:to>
      <xdr:col>107</xdr:col>
      <xdr:colOff>101600</xdr:colOff>
      <xdr:row>74</xdr:row>
      <xdr:rowOff>133899</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20383500" y="1271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150426</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67111" y="12494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81407</xdr:rowOff>
    </xdr:from>
    <xdr:to>
      <xdr:col>102</xdr:col>
      <xdr:colOff>114300</xdr:colOff>
      <xdr:row>75</xdr:row>
      <xdr:rowOff>105684</xdr:rowOff>
    </xdr:to>
    <xdr:cxnSp macro="">
      <xdr:nvCxnSpPr>
        <xdr:cNvPr id="873" name="直線コネクタ 872">
          <a:extLst>
            <a:ext uri="{FF2B5EF4-FFF2-40B4-BE49-F238E27FC236}">
              <a16:creationId xmlns:a16="http://schemas.microsoft.com/office/drawing/2014/main" id="{00000000-0008-0000-0600-000069030000}"/>
            </a:ext>
          </a:extLst>
        </xdr:cNvPr>
        <xdr:cNvCxnSpPr/>
      </xdr:nvCxnSpPr>
      <xdr:spPr>
        <a:xfrm flipV="1">
          <a:off x="18656300" y="12940157"/>
          <a:ext cx="889000" cy="24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63388</xdr:rowOff>
    </xdr:from>
    <xdr:to>
      <xdr:col>102</xdr:col>
      <xdr:colOff>165100</xdr:colOff>
      <xdr:row>74</xdr:row>
      <xdr:rowOff>164988</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9494500" y="12750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10065</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252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122641</xdr:rowOff>
    </xdr:from>
    <xdr:to>
      <xdr:col>98</xdr:col>
      <xdr:colOff>38100</xdr:colOff>
      <xdr:row>75</xdr:row>
      <xdr:rowOff>52791</xdr:rowOff>
    </xdr:to>
    <xdr:sp macro="" textlink="">
      <xdr:nvSpPr>
        <xdr:cNvPr id="876" name="フローチャート: 判断 875">
          <a:extLst>
            <a:ext uri="{FF2B5EF4-FFF2-40B4-BE49-F238E27FC236}">
              <a16:creationId xmlns:a16="http://schemas.microsoft.com/office/drawing/2014/main" id="{00000000-0008-0000-0600-00006C030000}"/>
            </a:ext>
          </a:extLst>
        </xdr:cNvPr>
        <xdr:cNvSpPr/>
      </xdr:nvSpPr>
      <xdr:spPr>
        <a:xfrm>
          <a:off x="18605500" y="1280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69318</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258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74316</xdr:rowOff>
    </xdr:from>
    <xdr:to>
      <xdr:col>116</xdr:col>
      <xdr:colOff>114300</xdr:colOff>
      <xdr:row>75</xdr:row>
      <xdr:rowOff>4466</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2110700" y="1276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52743</xdr:rowOff>
    </xdr:from>
    <xdr:ext cx="534377" cy="259045"/>
    <xdr:sp macro="" textlink="">
      <xdr:nvSpPr>
        <xdr:cNvPr id="884" name="繰出金該当値テキスト">
          <a:extLst>
            <a:ext uri="{FF2B5EF4-FFF2-40B4-BE49-F238E27FC236}">
              <a16:creationId xmlns:a16="http://schemas.microsoft.com/office/drawing/2014/main" id="{00000000-0008-0000-0600-000074030000}"/>
            </a:ext>
          </a:extLst>
        </xdr:cNvPr>
        <xdr:cNvSpPr txBox="1"/>
      </xdr:nvSpPr>
      <xdr:spPr>
        <a:xfrm>
          <a:off x="22212300" y="1274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115738</xdr:rowOff>
    </xdr:from>
    <xdr:to>
      <xdr:col>112</xdr:col>
      <xdr:colOff>38100</xdr:colOff>
      <xdr:row>75</xdr:row>
      <xdr:rowOff>45888</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1272500" y="1280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37015</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1056111" y="1289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935</xdr:rowOff>
    </xdr:from>
    <xdr:to>
      <xdr:col>107</xdr:col>
      <xdr:colOff>101600</xdr:colOff>
      <xdr:row>75</xdr:row>
      <xdr:rowOff>102535</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0383500" y="1285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93662</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20167111" y="1295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30607</xdr:rowOff>
    </xdr:from>
    <xdr:to>
      <xdr:col>102</xdr:col>
      <xdr:colOff>165100</xdr:colOff>
      <xdr:row>75</xdr:row>
      <xdr:rowOff>132207</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9494500" y="1288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123334</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9278111" y="12982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54884</xdr:rowOff>
    </xdr:from>
    <xdr:to>
      <xdr:col>98</xdr:col>
      <xdr:colOff>38100</xdr:colOff>
      <xdr:row>75</xdr:row>
      <xdr:rowOff>156483</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18605500" y="1291363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147612</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389111" y="13006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a:extLst>
            <a:ext uri="{FF2B5EF4-FFF2-40B4-BE49-F238E27FC236}">
              <a16:creationId xmlns:a16="http://schemas.microsoft.com/office/drawing/2014/main" id="{00000000-0008-0000-0600-00008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9" name="前年度繰上充用金最小値テキスト">
          <a:extLst>
            <a:ext uri="{FF2B5EF4-FFF2-40B4-BE49-F238E27FC236}">
              <a16:creationId xmlns:a16="http://schemas.microsoft.com/office/drawing/2014/main" id="{00000000-0008-0000-0600-00008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1" name="前年度繰上充用金最大値テキスト">
          <a:extLst>
            <a:ext uri="{FF2B5EF4-FFF2-40B4-BE49-F238E27FC236}">
              <a16:creationId xmlns:a16="http://schemas.microsoft.com/office/drawing/2014/main" id="{00000000-0008-0000-0600-00008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4" name="前年度繰上充用金平均値テキスト">
          <a:extLst>
            <a:ext uri="{FF2B5EF4-FFF2-40B4-BE49-F238E27FC236}">
              <a16:creationId xmlns:a16="http://schemas.microsoft.com/office/drawing/2014/main" id="{00000000-0008-0000-0600-00009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2" name="直線コネクタ 921">
          <a:extLst>
            <a:ext uri="{FF2B5EF4-FFF2-40B4-BE49-F238E27FC236}">
              <a16:creationId xmlns:a16="http://schemas.microsoft.com/office/drawing/2014/main" id="{00000000-0008-0000-0600-00009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3" name="前年度繰上充用金該当値テキスト">
          <a:extLst>
            <a:ext uri="{FF2B5EF4-FFF2-40B4-BE49-F238E27FC236}">
              <a16:creationId xmlns:a16="http://schemas.microsoft.com/office/drawing/2014/main" id="{00000000-0008-0000-0600-0000A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a:extLst>
            <a:ext uri="{FF2B5EF4-FFF2-40B4-BE49-F238E27FC236}">
              <a16:creationId xmlns:a16="http://schemas.microsoft.com/office/drawing/2014/main" id="{00000000-0008-0000-0600-0000A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a:extLst>
            <a:ext uri="{FF2B5EF4-FFF2-40B4-BE49-F238E27FC236}">
              <a16:creationId xmlns:a16="http://schemas.microsoft.com/office/drawing/2014/main" id="{00000000-0008-0000-0600-0000A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a:extLst>
            <a:ext uri="{FF2B5EF4-FFF2-40B4-BE49-F238E27FC236}">
              <a16:creationId xmlns:a16="http://schemas.microsoft.com/office/drawing/2014/main" id="{00000000-0008-0000-0600-0000B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主なもの</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人件費については、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退職手当等が増加したことなどにより、増となっている。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類似団体と比較すると、消防業務とごみの収集・処理に関わる業務を直営で行っているため、直接の人件費は類似団体平均と比べ高くなる傾向にある。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物件費については、キャッシュレス決済ポイント還元事業やごみ焼却場整備事業に係る経費の減が主な要因。</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扶助費については、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類似団体平均と比較し高い水準で推移している。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また、障害福祉サービス等給付事業等の増により、全体として増加している。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補助費等については、消防業務とごみ収集・処理に関わる業務を直営で行っているため、一部事務組合への負担金が少なくなっていることと、平成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年度の間に補助金総額の削減を徹底して進めたこと</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が類似団体平均と比較して低い要因。それに加えて、新型コロナウイルスワクチン個別接種促進協力金の減も減の要因。</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公債費については、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近年実施した大型事業にかかる市債元金償還金により増加している。</a:t>
          </a:r>
          <a:endParaRPr kumimoji="1" lang="en-US" altLang="ja-JP" sz="110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110,878
107,004
196.87
54,919,662
52,396,597
2,420,172
27,053,410
51,270,345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9.2
53.5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91258</xdr:rowOff>
    </xdr:from>
    <xdr:to>
      <xdr:col>24</xdr:col>
      <xdr:colOff>62865</xdr:colOff>
      <xdr:row>38</xdr:row>
      <xdr:rowOff>139700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063308"/>
          <a:ext cx="1270" cy="1591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143527</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139700</xdr:rowOff>
    </xdr:from>
    <xdr:to>
      <xdr:col>24</xdr:col>
      <xdr:colOff>152400</xdr:colOff>
      <xdr:row>38</xdr:row>
      <xdr:rowOff>139700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37935</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4838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91258</xdr:rowOff>
    </xdr:from>
    <xdr:to>
      <xdr:col>24</xdr:col>
      <xdr:colOff>152400</xdr:colOff>
      <xdr:row>29</xdr:row>
      <xdr:rowOff>91258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0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10160</xdr:rowOff>
    </xdr:from>
    <xdr:to>
      <xdr:col>24</xdr:col>
      <xdr:colOff>63500</xdr:colOff>
      <xdr:row>34</xdr:row>
      <xdr:rowOff>87449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5839460"/>
          <a:ext cx="838200" cy="77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21607</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850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43180</xdr:rowOff>
    </xdr:from>
    <xdr:to>
      <xdr:col>24</xdr:col>
      <xdr:colOff>114300</xdr:colOff>
      <xdr:row>34</xdr:row>
      <xdr:rowOff>144780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587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87449</xdr:rowOff>
    </xdr:from>
    <xdr:to>
      <xdr:col>19</xdr:col>
      <xdr:colOff>177800</xdr:colOff>
      <xdr:row>34</xdr:row>
      <xdr:rowOff>105954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5916749"/>
          <a:ext cx="88900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132443</xdr:rowOff>
    </xdr:from>
    <xdr:to>
      <xdr:col>20</xdr:col>
      <xdr:colOff>38100</xdr:colOff>
      <xdr:row>35</xdr:row>
      <xdr:rowOff>62593</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596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53720</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054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78740</xdr:rowOff>
    </xdr:from>
    <xdr:to>
      <xdr:col>15</xdr:col>
      <xdr:colOff>50800</xdr:colOff>
      <xdr:row>34</xdr:row>
      <xdr:rowOff>105954</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5908040"/>
          <a:ext cx="889000" cy="27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168366</xdr:rowOff>
    </xdr:from>
    <xdr:to>
      <xdr:col>15</xdr:col>
      <xdr:colOff>101600</xdr:colOff>
      <xdr:row>35</xdr:row>
      <xdr:rowOff>98516</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599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89643</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090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78740</xdr:rowOff>
    </xdr:from>
    <xdr:to>
      <xdr:col>10</xdr:col>
      <xdr:colOff>114300</xdr:colOff>
      <xdr:row>35</xdr:row>
      <xdr:rowOff>22678</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flipV="1">
          <a:off x="1130300" y="5908040"/>
          <a:ext cx="889000" cy="11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29573</xdr:rowOff>
    </xdr:from>
    <xdr:to>
      <xdr:col>10</xdr:col>
      <xdr:colOff>165100</xdr:colOff>
      <xdr:row>35</xdr:row>
      <xdr:rowOff>131173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030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122300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123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81824</xdr:rowOff>
    </xdr:from>
    <xdr:to>
      <xdr:col>6</xdr:col>
      <xdr:colOff>38100</xdr:colOff>
      <xdr:row>36</xdr:row>
      <xdr:rowOff>11974</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0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3101</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175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130810</xdr:rowOff>
    </xdr:from>
    <xdr:to>
      <xdr:col>24</xdr:col>
      <xdr:colOff>114300</xdr:colOff>
      <xdr:row>34</xdr:row>
      <xdr:rowOff>60960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578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153687</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640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36649</xdr:rowOff>
    </xdr:from>
    <xdr:to>
      <xdr:col>20</xdr:col>
      <xdr:colOff>38100</xdr:colOff>
      <xdr:row>34</xdr:row>
      <xdr:rowOff>138249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5865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154776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5641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55154</xdr:rowOff>
    </xdr:from>
    <xdr:to>
      <xdr:col>15</xdr:col>
      <xdr:colOff>101600</xdr:colOff>
      <xdr:row>34</xdr:row>
      <xdr:rowOff>156754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88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1831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5659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27940</xdr:rowOff>
    </xdr:from>
    <xdr:to>
      <xdr:col>10</xdr:col>
      <xdr:colOff>165100</xdr:colOff>
      <xdr:row>34</xdr:row>
      <xdr:rowOff>129540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585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146067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5632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143328</xdr:rowOff>
    </xdr:from>
    <xdr:to>
      <xdr:col>6</xdr:col>
      <xdr:colOff>38100</xdr:colOff>
      <xdr:row>35</xdr:row>
      <xdr:rowOff>73478</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597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90005</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5747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a:extLst>
            <a:ext uri="{FF2B5EF4-FFF2-40B4-BE49-F238E27FC236}">
              <a16:creationId xmlns:a16="http://schemas.microsoft.com/office/drawing/2014/main" id="{00000000-0008-0000-07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136151</xdr:rowOff>
    </xdr:from>
    <xdr:to>
      <xdr:col>24</xdr:col>
      <xdr:colOff>62865</xdr:colOff>
      <xdr:row>59</xdr:row>
      <xdr:rowOff>23713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4633595" y="9051551"/>
          <a:ext cx="1270" cy="1087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27540</xdr:rowOff>
    </xdr:from>
    <xdr:ext cx="534377" cy="259045"/>
    <xdr:sp macro="" textlink="">
      <xdr:nvSpPr>
        <xdr:cNvPr id="119" name="総務費最小値テキスト">
          <a:extLst>
            <a:ext uri="{FF2B5EF4-FFF2-40B4-BE49-F238E27FC236}">
              <a16:creationId xmlns:a16="http://schemas.microsoft.com/office/drawing/2014/main" id="{00000000-0008-0000-0700-000077000000}"/>
            </a:ext>
          </a:extLst>
        </xdr:cNvPr>
        <xdr:cNvSpPr txBox="1"/>
      </xdr:nvSpPr>
      <xdr:spPr>
        <a:xfrm>
          <a:off x="4686300" y="1014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23713</xdr:rowOff>
    </xdr:from>
    <xdr:to>
      <xdr:col>24</xdr:col>
      <xdr:colOff>152400</xdr:colOff>
      <xdr:row>59</xdr:row>
      <xdr:rowOff>23713</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10139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82828</xdr:rowOff>
    </xdr:from>
    <xdr:ext cx="599010" cy="259045"/>
    <xdr:sp macro="" textlink="">
      <xdr:nvSpPr>
        <xdr:cNvPr id="121" name="総務費最大値テキスト">
          <a:extLst>
            <a:ext uri="{FF2B5EF4-FFF2-40B4-BE49-F238E27FC236}">
              <a16:creationId xmlns:a16="http://schemas.microsoft.com/office/drawing/2014/main" id="{00000000-0008-0000-0700-000079000000}"/>
            </a:ext>
          </a:extLst>
        </xdr:cNvPr>
        <xdr:cNvSpPr txBox="1"/>
      </xdr:nvSpPr>
      <xdr:spPr>
        <a:xfrm>
          <a:off x="4686300" y="8826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136,826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136151</xdr:rowOff>
    </xdr:from>
    <xdr:to>
      <xdr:col>24</xdr:col>
      <xdr:colOff>152400</xdr:colOff>
      <xdr:row>52</xdr:row>
      <xdr:rowOff>136151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4546600" y="9051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160416</xdr:rowOff>
    </xdr:from>
    <xdr:to>
      <xdr:col>24</xdr:col>
      <xdr:colOff>63500</xdr:colOff>
      <xdr:row>58</xdr:row>
      <xdr:rowOff>12762</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3797300" y="9933066"/>
          <a:ext cx="838200" cy="23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154471</xdr:rowOff>
    </xdr:from>
    <xdr:ext cx="534377" cy="259045"/>
    <xdr:sp macro="" textlink="">
      <xdr:nvSpPr>
        <xdr:cNvPr id="124" name="総務費平均値テキスト">
          <a:extLst>
            <a:ext uri="{FF2B5EF4-FFF2-40B4-BE49-F238E27FC236}">
              <a16:creationId xmlns:a16="http://schemas.microsoft.com/office/drawing/2014/main" id="{00000000-0008-0000-0700-00007C000000}"/>
            </a:ext>
          </a:extLst>
        </xdr:cNvPr>
        <xdr:cNvSpPr txBox="1"/>
      </xdr:nvSpPr>
      <xdr:spPr>
        <a:xfrm>
          <a:off x="4686300" y="9584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131594</xdr:rowOff>
    </xdr:from>
    <xdr:to>
      <xdr:col>24</xdr:col>
      <xdr:colOff>114300</xdr:colOff>
      <xdr:row>57</xdr:row>
      <xdr:rowOff>61744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4584700" y="9732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160416</xdr:rowOff>
    </xdr:from>
    <xdr:to>
      <xdr:col>19</xdr:col>
      <xdr:colOff>177800</xdr:colOff>
      <xdr:row>58</xdr:row>
      <xdr:rowOff>3683</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908300" y="9933066"/>
          <a:ext cx="889000" cy="14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62840</xdr:rowOff>
    </xdr:from>
    <xdr:to>
      <xdr:col>20</xdr:col>
      <xdr:colOff>38100</xdr:colOff>
      <xdr:row>57</xdr:row>
      <xdr:rowOff>164440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3746500" y="98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9517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530111" y="96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17682</xdr:rowOff>
    </xdr:from>
    <xdr:to>
      <xdr:col>15</xdr:col>
      <xdr:colOff>50800</xdr:colOff>
      <xdr:row>58</xdr:row>
      <xdr:rowOff>3683</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2019300" y="9790332"/>
          <a:ext cx="889000" cy="157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59727</xdr:rowOff>
    </xdr:from>
    <xdr:to>
      <xdr:col>15</xdr:col>
      <xdr:colOff>101600</xdr:colOff>
      <xdr:row>57</xdr:row>
      <xdr:rowOff>161327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2857500" y="983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6404</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641111" y="960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103842</xdr:rowOff>
    </xdr:from>
    <xdr:to>
      <xdr:col>10</xdr:col>
      <xdr:colOff>114300</xdr:colOff>
      <xdr:row>57</xdr:row>
      <xdr:rowOff>17682</xdr:rowOff>
    </xdr:to>
    <xdr:cxnSp macro="">
      <xdr:nvCxnSpPr>
        <xdr:cNvPr id="132" name="直線コネクタ 131">
          <a:extLst>
            <a:ext uri="{FF2B5EF4-FFF2-40B4-BE49-F238E27FC236}">
              <a16:creationId xmlns:a16="http://schemas.microsoft.com/office/drawing/2014/main" id="{00000000-0008-0000-0700-000084000000}"/>
            </a:ext>
          </a:extLst>
        </xdr:cNvPr>
        <xdr:cNvCxnSpPr/>
      </xdr:nvCxnSpPr>
      <xdr:spPr>
        <a:xfrm>
          <a:off x="1130300" y="8676342"/>
          <a:ext cx="889000" cy="111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40796</xdr:rowOff>
    </xdr:from>
    <xdr:to>
      <xdr:col>10</xdr:col>
      <xdr:colOff>165100</xdr:colOff>
      <xdr:row>57</xdr:row>
      <xdr:rowOff>142396</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968500" y="981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133523</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752111" y="9906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74737</xdr:rowOff>
    </xdr:from>
    <xdr:to>
      <xdr:col>6</xdr:col>
      <xdr:colOff>38100</xdr:colOff>
      <xdr:row>52</xdr:row>
      <xdr:rowOff>4887</xdr:rowOff>
    </xdr:to>
    <xdr:sp macro="" textlink="">
      <xdr:nvSpPr>
        <xdr:cNvPr id="135" name="フローチャート: 判断 134">
          <a:extLst>
            <a:ext uri="{FF2B5EF4-FFF2-40B4-BE49-F238E27FC236}">
              <a16:creationId xmlns:a16="http://schemas.microsoft.com/office/drawing/2014/main" id="{00000000-0008-0000-0700-000087000000}"/>
            </a:ext>
          </a:extLst>
        </xdr:cNvPr>
        <xdr:cNvSpPr/>
      </xdr:nvSpPr>
      <xdr:spPr>
        <a:xfrm>
          <a:off x="1079500" y="881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167464</xdr:rowOff>
    </xdr:from>
    <xdr:ext cx="59901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30795" y="8911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133412</xdr:rowOff>
    </xdr:from>
    <xdr:to>
      <xdr:col>24</xdr:col>
      <xdr:colOff>114300</xdr:colOff>
      <xdr:row>58</xdr:row>
      <xdr:rowOff>63562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4584700" y="990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111839</xdr:rowOff>
    </xdr:from>
    <xdr:ext cx="534377" cy="259045"/>
    <xdr:sp macro="" textlink="">
      <xdr:nvSpPr>
        <xdr:cNvPr id="143" name="総務費該当値テキスト">
          <a:extLst>
            <a:ext uri="{FF2B5EF4-FFF2-40B4-BE49-F238E27FC236}">
              <a16:creationId xmlns:a16="http://schemas.microsoft.com/office/drawing/2014/main" id="{00000000-0008-0000-0700-00008F000000}"/>
            </a:ext>
          </a:extLst>
        </xdr:cNvPr>
        <xdr:cNvSpPr txBox="1"/>
      </xdr:nvSpPr>
      <xdr:spPr>
        <a:xfrm>
          <a:off x="4686300" y="9884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109616</xdr:rowOff>
    </xdr:from>
    <xdr:to>
      <xdr:col>20</xdr:col>
      <xdr:colOff>38100</xdr:colOff>
      <xdr:row>58</xdr:row>
      <xdr:rowOff>39766</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3746500" y="988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30893</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3530111" y="9974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124333</xdr:rowOff>
    </xdr:from>
    <xdr:to>
      <xdr:col>15</xdr:col>
      <xdr:colOff>101600</xdr:colOff>
      <xdr:row>58</xdr:row>
      <xdr:rowOff>54483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2857500" y="989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45610</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2641111" y="9989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138332</xdr:rowOff>
    </xdr:from>
    <xdr:to>
      <xdr:col>10</xdr:col>
      <xdr:colOff>165100</xdr:colOff>
      <xdr:row>57</xdr:row>
      <xdr:rowOff>68482</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968500" y="973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85009</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1752111" y="951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53042</xdr:rowOff>
    </xdr:from>
    <xdr:to>
      <xdr:col>6</xdr:col>
      <xdr:colOff>38100</xdr:colOff>
      <xdr:row>50</xdr:row>
      <xdr:rowOff>154642</xdr:rowOff>
    </xdr:to>
    <xdr:sp macro="" textlink="">
      <xdr:nvSpPr>
        <xdr:cNvPr id="150" name="楕円 149">
          <a:extLst>
            <a:ext uri="{FF2B5EF4-FFF2-40B4-BE49-F238E27FC236}">
              <a16:creationId xmlns:a16="http://schemas.microsoft.com/office/drawing/2014/main" id="{00000000-0008-0000-0700-000096000000}"/>
            </a:ext>
          </a:extLst>
        </xdr:cNvPr>
        <xdr:cNvSpPr/>
      </xdr:nvSpPr>
      <xdr:spPr>
        <a:xfrm>
          <a:off x="1079500" y="862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171169</xdr:rowOff>
    </xdr:from>
    <xdr:ext cx="599010" cy="259045"/>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830795" y="8400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7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a:extLst>
            <a:ext uri="{FF2B5EF4-FFF2-40B4-BE49-F238E27FC236}">
              <a16:creationId xmlns:a16="http://schemas.microsoft.com/office/drawing/2014/main"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104877</xdr:rowOff>
    </xdr:from>
    <xdr:to>
      <xdr:col>24</xdr:col>
      <xdr:colOff>62865</xdr:colOff>
      <xdr:row>78</xdr:row>
      <xdr:rowOff>57099</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4633595" y="12106377"/>
          <a:ext cx="1270" cy="1323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60926</xdr:rowOff>
    </xdr:from>
    <xdr:ext cx="599010" cy="259045"/>
    <xdr:sp macro="" textlink="">
      <xdr:nvSpPr>
        <xdr:cNvPr id="177" name="民生費最小値テキスト">
          <a:extLst>
            <a:ext uri="{FF2B5EF4-FFF2-40B4-BE49-F238E27FC236}">
              <a16:creationId xmlns:a16="http://schemas.microsoft.com/office/drawing/2014/main" id="{00000000-0008-0000-0700-0000B1000000}"/>
            </a:ext>
          </a:extLst>
        </xdr:cNvPr>
        <xdr:cNvSpPr txBox="1"/>
      </xdr:nvSpPr>
      <xdr:spPr>
        <a:xfrm>
          <a:off x="4686300" y="13434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57099</xdr:rowOff>
    </xdr:from>
    <xdr:to>
      <xdr:col>24</xdr:col>
      <xdr:colOff>152400</xdr:colOff>
      <xdr:row>78</xdr:row>
      <xdr:rowOff>57099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3430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51554</xdr:rowOff>
    </xdr:from>
    <xdr:ext cx="599010" cy="259045"/>
    <xdr:sp macro="" textlink="">
      <xdr:nvSpPr>
        <xdr:cNvPr id="179" name="民生費最大値テキスト">
          <a:extLst>
            <a:ext uri="{FF2B5EF4-FFF2-40B4-BE49-F238E27FC236}">
              <a16:creationId xmlns:a16="http://schemas.microsoft.com/office/drawing/2014/main" id="{00000000-0008-0000-0700-0000B3000000}"/>
            </a:ext>
          </a:extLst>
        </xdr:cNvPr>
        <xdr:cNvSpPr txBox="1"/>
      </xdr:nvSpPr>
      <xdr:spPr>
        <a:xfrm>
          <a:off x="4686300" y="11881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217,828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104877</xdr:rowOff>
    </xdr:from>
    <xdr:to>
      <xdr:col>24</xdr:col>
      <xdr:colOff>152400</xdr:colOff>
      <xdr:row>70</xdr:row>
      <xdr:rowOff>104877</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210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128994</xdr:rowOff>
    </xdr:from>
    <xdr:to>
      <xdr:col>24</xdr:col>
      <xdr:colOff>63500</xdr:colOff>
      <xdr:row>75</xdr:row>
      <xdr:rowOff>90894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3797300" y="12644844"/>
          <a:ext cx="8382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166635</xdr:rowOff>
    </xdr:from>
    <xdr:ext cx="599010" cy="259045"/>
    <xdr:sp macro="" textlink="">
      <xdr:nvSpPr>
        <xdr:cNvPr id="182" name="民生費平均値テキスト">
          <a:extLst>
            <a:ext uri="{FF2B5EF4-FFF2-40B4-BE49-F238E27FC236}">
              <a16:creationId xmlns:a16="http://schemas.microsoft.com/office/drawing/2014/main" id="{00000000-0008-0000-0700-0000B6000000}"/>
            </a:ext>
          </a:extLst>
        </xdr:cNvPr>
        <xdr:cNvSpPr txBox="1"/>
      </xdr:nvSpPr>
      <xdr:spPr>
        <a:xfrm>
          <a:off x="4686300" y="126824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16758</xdr:rowOff>
    </xdr:from>
    <xdr:to>
      <xdr:col>24</xdr:col>
      <xdr:colOff>114300</xdr:colOff>
      <xdr:row>74</xdr:row>
      <xdr:rowOff>118358</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4584700" y="12704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90894</xdr:rowOff>
    </xdr:from>
    <xdr:to>
      <xdr:col>19</xdr:col>
      <xdr:colOff>177800</xdr:colOff>
      <xdr:row>76</xdr:row>
      <xdr:rowOff>95104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908300" y="12949644"/>
          <a:ext cx="889000" cy="17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106979</xdr:rowOff>
    </xdr:from>
    <xdr:to>
      <xdr:col>20</xdr:col>
      <xdr:colOff>38100</xdr:colOff>
      <xdr:row>76</xdr:row>
      <xdr:rowOff>37130</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3746500" y="1296572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28255</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497795" y="13058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98781</xdr:rowOff>
    </xdr:from>
    <xdr:to>
      <xdr:col>15</xdr:col>
      <xdr:colOff>50800</xdr:colOff>
      <xdr:row>76</xdr:row>
      <xdr:rowOff>95104</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2019300" y="12957531"/>
          <a:ext cx="889000" cy="16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107017</xdr:rowOff>
    </xdr:from>
    <xdr:to>
      <xdr:col>15</xdr:col>
      <xdr:colOff>101600</xdr:colOff>
      <xdr:row>77</xdr:row>
      <xdr:rowOff>37167</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2857500" y="1313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28294</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608795" y="13229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98781</xdr:rowOff>
    </xdr:from>
    <xdr:to>
      <xdr:col>10</xdr:col>
      <xdr:colOff>114300</xdr:colOff>
      <xdr:row>78</xdr:row>
      <xdr:rowOff>72110</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flipV="1">
          <a:off x="1130300" y="12957531"/>
          <a:ext cx="889000" cy="487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110274</xdr:rowOff>
    </xdr:from>
    <xdr:to>
      <xdr:col>10</xdr:col>
      <xdr:colOff>165100</xdr:colOff>
      <xdr:row>76</xdr:row>
      <xdr:rowOff>40424</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968500" y="1296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31551</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719795" y="13061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57925</xdr:rowOff>
    </xdr:from>
    <xdr:to>
      <xdr:col>6</xdr:col>
      <xdr:colOff>38100</xdr:colOff>
      <xdr:row>78</xdr:row>
      <xdr:rowOff>159525</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079500" y="13431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150652</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0795" y="13523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78194</xdr:rowOff>
    </xdr:from>
    <xdr:to>
      <xdr:col>24</xdr:col>
      <xdr:colOff>114300</xdr:colOff>
      <xdr:row>74</xdr:row>
      <xdr:rowOff>8344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4584700" y="1259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101071</xdr:rowOff>
    </xdr:from>
    <xdr:ext cx="599010" cy="259045"/>
    <xdr:sp macro="" textlink="">
      <xdr:nvSpPr>
        <xdr:cNvPr id="201" name="民生費該当値テキスト">
          <a:extLst>
            <a:ext uri="{FF2B5EF4-FFF2-40B4-BE49-F238E27FC236}">
              <a16:creationId xmlns:a16="http://schemas.microsoft.com/office/drawing/2014/main" id="{00000000-0008-0000-0700-0000C9000000}"/>
            </a:ext>
          </a:extLst>
        </xdr:cNvPr>
        <xdr:cNvSpPr txBox="1"/>
      </xdr:nvSpPr>
      <xdr:spPr>
        <a:xfrm>
          <a:off x="4686300" y="12445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40094</xdr:rowOff>
    </xdr:from>
    <xdr:to>
      <xdr:col>20</xdr:col>
      <xdr:colOff>38100</xdr:colOff>
      <xdr:row>75</xdr:row>
      <xdr:rowOff>141694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3746500" y="12898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158221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3497795" y="12674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44304</xdr:rowOff>
    </xdr:from>
    <xdr:to>
      <xdr:col>15</xdr:col>
      <xdr:colOff>101600</xdr:colOff>
      <xdr:row>76</xdr:row>
      <xdr:rowOff>145904</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2857500" y="13074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162431</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2608795" y="12849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47981</xdr:rowOff>
    </xdr:from>
    <xdr:to>
      <xdr:col>10</xdr:col>
      <xdr:colOff>165100</xdr:colOff>
      <xdr:row>75</xdr:row>
      <xdr:rowOff>149582</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968500" y="1290673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166108</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1719795" y="12681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21310</xdr:rowOff>
    </xdr:from>
    <xdr:to>
      <xdr:col>6</xdr:col>
      <xdr:colOff>38100</xdr:colOff>
      <xdr:row>78</xdr:row>
      <xdr:rowOff>122910</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079500" y="1339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139437</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830795" y="13169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8072</xdr:rowOff>
    </xdr:from>
    <xdr:to>
      <xdr:col>24</xdr:col>
      <xdr:colOff>62865</xdr:colOff>
      <xdr:row>98</xdr:row>
      <xdr:rowOff>149713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438572"/>
          <a:ext cx="1270" cy="1513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153540</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955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149713</xdr:rowOff>
    </xdr:from>
    <xdr:to>
      <xdr:col>24</xdr:col>
      <xdr:colOff>152400</xdr:colOff>
      <xdr:row>98</xdr:row>
      <xdr:rowOff>149713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951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126199</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213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8072</xdr:rowOff>
    </xdr:from>
    <xdr:to>
      <xdr:col>24</xdr:col>
      <xdr:colOff>152400</xdr:colOff>
      <xdr:row>90</xdr:row>
      <xdr:rowOff>8072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43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143449</xdr:rowOff>
    </xdr:from>
    <xdr:to>
      <xdr:col>24</xdr:col>
      <xdr:colOff>63500</xdr:colOff>
      <xdr:row>93</xdr:row>
      <xdr:rowOff>157714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5745399"/>
          <a:ext cx="838200" cy="35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118946</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2352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140519</xdr:rowOff>
    </xdr:from>
    <xdr:to>
      <xdr:col>24</xdr:col>
      <xdr:colOff>114300</xdr:colOff>
      <xdr:row>95</xdr:row>
      <xdr:rowOff>70669</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25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143449</xdr:rowOff>
    </xdr:from>
    <xdr:to>
      <xdr:col>19</xdr:col>
      <xdr:colOff>177800</xdr:colOff>
      <xdr:row>92</xdr:row>
      <xdr:rowOff>118577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5745399"/>
          <a:ext cx="889000" cy="146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127259</xdr:rowOff>
    </xdr:from>
    <xdr:to>
      <xdr:col>20</xdr:col>
      <xdr:colOff>38100</xdr:colOff>
      <xdr:row>95</xdr:row>
      <xdr:rowOff>57409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243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48536</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336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118577</xdr:rowOff>
    </xdr:from>
    <xdr:to>
      <xdr:col>15</xdr:col>
      <xdr:colOff>50800</xdr:colOff>
      <xdr:row>94</xdr:row>
      <xdr:rowOff>95444</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5891977"/>
          <a:ext cx="889000" cy="319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101702</xdr:rowOff>
    </xdr:from>
    <xdr:to>
      <xdr:col>15</xdr:col>
      <xdr:colOff>101600</xdr:colOff>
      <xdr:row>95</xdr:row>
      <xdr:rowOff>31852</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21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22979</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310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95444</xdr:rowOff>
    </xdr:from>
    <xdr:to>
      <xdr:col>10</xdr:col>
      <xdr:colOff>114300</xdr:colOff>
      <xdr:row>97</xdr:row>
      <xdr:rowOff>7798</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6211744"/>
          <a:ext cx="889000" cy="426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89906</xdr:rowOff>
    </xdr:from>
    <xdr:to>
      <xdr:col>10</xdr:col>
      <xdr:colOff>165100</xdr:colOff>
      <xdr:row>95</xdr:row>
      <xdr:rowOff>20056</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20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11183</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29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132700</xdr:rowOff>
    </xdr:from>
    <xdr:to>
      <xdr:col>6</xdr:col>
      <xdr:colOff>38100</xdr:colOff>
      <xdr:row>97</xdr:row>
      <xdr:rowOff>62850</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59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53977</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68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106914</xdr:rowOff>
    </xdr:from>
    <xdr:to>
      <xdr:col>24</xdr:col>
      <xdr:colOff>114300</xdr:colOff>
      <xdr:row>94</xdr:row>
      <xdr:rowOff>37064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05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129791</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590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92649</xdr:rowOff>
    </xdr:from>
    <xdr:to>
      <xdr:col>20</xdr:col>
      <xdr:colOff>38100</xdr:colOff>
      <xdr:row>92</xdr:row>
      <xdr:rowOff>22799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5694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90</xdr:row>
      <xdr:rowOff>39326</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546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67777</xdr:rowOff>
    </xdr:from>
    <xdr:to>
      <xdr:col>15</xdr:col>
      <xdr:colOff>101600</xdr:colOff>
      <xdr:row>92</xdr:row>
      <xdr:rowOff>169377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584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14454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5616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44644</xdr:rowOff>
    </xdr:from>
    <xdr:to>
      <xdr:col>10</xdr:col>
      <xdr:colOff>165100</xdr:colOff>
      <xdr:row>94</xdr:row>
      <xdr:rowOff>146244</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16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162771</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5936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128448</xdr:rowOff>
    </xdr:from>
    <xdr:to>
      <xdr:col>6</xdr:col>
      <xdr:colOff>38100</xdr:colOff>
      <xdr:row>97</xdr:row>
      <xdr:rowOff>58598</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58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75125</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362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91511</xdr:rowOff>
    </xdr:from>
    <xdr:to>
      <xdr:col>54</xdr:col>
      <xdr:colOff>189865</xdr:colOff>
      <xdr:row>38</xdr:row>
      <xdr:rowOff>127996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235011"/>
          <a:ext cx="1270" cy="1408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131823</xdr:rowOff>
    </xdr:from>
    <xdr:ext cx="378565"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6469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127996</xdr:rowOff>
    </xdr:from>
    <xdr:to>
      <xdr:col>55</xdr:col>
      <xdr:colOff>88900</xdr:colOff>
      <xdr:row>38</xdr:row>
      <xdr:rowOff>127996</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64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38188</xdr:rowOff>
    </xdr:from>
    <xdr:ext cx="534377"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010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91511</xdr:rowOff>
    </xdr:from>
    <xdr:to>
      <xdr:col>55</xdr:col>
      <xdr:colOff>88900</xdr:colOff>
      <xdr:row>30</xdr:row>
      <xdr:rowOff>91511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235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121686</xdr:rowOff>
    </xdr:from>
    <xdr:to>
      <xdr:col>55</xdr:col>
      <xdr:colOff>0</xdr:colOff>
      <xdr:row>38</xdr:row>
      <xdr:rowOff>123332</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636786"/>
          <a:ext cx="8382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98701</xdr:rowOff>
    </xdr:from>
    <xdr:ext cx="469744"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2709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75824</xdr:rowOff>
    </xdr:from>
    <xdr:to>
      <xdr:col>55</xdr:col>
      <xdr:colOff>50800</xdr:colOff>
      <xdr:row>38</xdr:row>
      <xdr:rowOff>5974</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4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121686</xdr:rowOff>
    </xdr:from>
    <xdr:to>
      <xdr:col>50</xdr:col>
      <xdr:colOff>114300</xdr:colOff>
      <xdr:row>38</xdr:row>
      <xdr:rowOff>122144</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8750300" y="6636786"/>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67777</xdr:rowOff>
    </xdr:from>
    <xdr:to>
      <xdr:col>50</xdr:col>
      <xdr:colOff>165100</xdr:colOff>
      <xdr:row>37</xdr:row>
      <xdr:rowOff>169377</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41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14454</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04428" y="6186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89408</xdr:rowOff>
    </xdr:from>
    <xdr:to>
      <xdr:col>45</xdr:col>
      <xdr:colOff>177800</xdr:colOff>
      <xdr:row>38</xdr:row>
      <xdr:rowOff>122144</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604508"/>
          <a:ext cx="889000" cy="32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69332</xdr:rowOff>
    </xdr:from>
    <xdr:to>
      <xdr:col>46</xdr:col>
      <xdr:colOff>38100</xdr:colOff>
      <xdr:row>37</xdr:row>
      <xdr:rowOff>170932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412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16009</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15428" y="6188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89408</xdr:rowOff>
    </xdr:from>
    <xdr:to>
      <xdr:col>41</xdr:col>
      <xdr:colOff>50800</xdr:colOff>
      <xdr:row>38</xdr:row>
      <xdr:rowOff>89682</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6972300" y="6604508"/>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65034</xdr:rowOff>
    </xdr:from>
    <xdr:to>
      <xdr:col>41</xdr:col>
      <xdr:colOff>101600</xdr:colOff>
      <xdr:row>37</xdr:row>
      <xdr:rowOff>166634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40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11711</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26428" y="618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61651</xdr:rowOff>
    </xdr:from>
    <xdr:to>
      <xdr:col>36</xdr:col>
      <xdr:colOff>165100</xdr:colOff>
      <xdr:row>37</xdr:row>
      <xdr:rowOff>163251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40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8328</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37428" y="618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72532</xdr:rowOff>
    </xdr:from>
    <xdr:to>
      <xdr:col>55</xdr:col>
      <xdr:colOff>50800</xdr:colOff>
      <xdr:row>39</xdr:row>
      <xdr:rowOff>2682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587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158909</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5025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70886</xdr:rowOff>
    </xdr:from>
    <xdr:to>
      <xdr:col>50</xdr:col>
      <xdr:colOff>165100</xdr:colOff>
      <xdr:row>39</xdr:row>
      <xdr:rowOff>1036</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58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163613</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678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71344</xdr:rowOff>
    </xdr:from>
    <xdr:to>
      <xdr:col>46</xdr:col>
      <xdr:colOff>38100</xdr:colOff>
      <xdr:row>39</xdr:row>
      <xdr:rowOff>1494</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58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164071</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6791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38608</xdr:rowOff>
    </xdr:from>
    <xdr:to>
      <xdr:col>41</xdr:col>
      <xdr:colOff>101600</xdr:colOff>
      <xdr:row>38</xdr:row>
      <xdr:rowOff>140208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55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131335</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6464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38882</xdr:rowOff>
    </xdr:from>
    <xdr:to>
      <xdr:col>36</xdr:col>
      <xdr:colOff>165100</xdr:colOff>
      <xdr:row>38</xdr:row>
      <xdr:rowOff>140482</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553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131609</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646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115621</xdr:rowOff>
    </xdr:from>
    <xdr:to>
      <xdr:col>54</xdr:col>
      <xdr:colOff>189865</xdr:colOff>
      <xdr:row>58</xdr:row>
      <xdr:rowOff>155092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59571"/>
          <a:ext cx="1270" cy="1239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158919</xdr:rowOff>
    </xdr:from>
    <xdr:ext cx="469744"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103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155092</xdr:rowOff>
    </xdr:from>
    <xdr:to>
      <xdr:col>55</xdr:col>
      <xdr:colOff>88900</xdr:colOff>
      <xdr:row>58</xdr:row>
      <xdr:rowOff>155092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099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62298</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63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34,132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115621</xdr:rowOff>
    </xdr:from>
    <xdr:to>
      <xdr:col>55</xdr:col>
      <xdr:colOff>88900</xdr:colOff>
      <xdr:row>51</xdr:row>
      <xdr:rowOff>115621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59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131470</xdr:rowOff>
    </xdr:from>
    <xdr:to>
      <xdr:col>55</xdr:col>
      <xdr:colOff>0</xdr:colOff>
      <xdr:row>57</xdr:row>
      <xdr:rowOff>131546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9904120"/>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138371</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5681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115494</xdr:rowOff>
    </xdr:from>
    <xdr:to>
      <xdr:col>55</xdr:col>
      <xdr:colOff>50800</xdr:colOff>
      <xdr:row>57</xdr:row>
      <xdr:rowOff>45644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716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131546</xdr:rowOff>
    </xdr:from>
    <xdr:to>
      <xdr:col>50</xdr:col>
      <xdr:colOff>114300</xdr:colOff>
      <xdr:row>57</xdr:row>
      <xdr:rowOff>141948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9904196"/>
          <a:ext cx="889000" cy="10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163614</xdr:rowOff>
    </xdr:from>
    <xdr:to>
      <xdr:col>50</xdr:col>
      <xdr:colOff>165100</xdr:colOff>
      <xdr:row>57</xdr:row>
      <xdr:rowOff>93764</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64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110291</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54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111049</xdr:rowOff>
    </xdr:from>
    <xdr:to>
      <xdr:col>45</xdr:col>
      <xdr:colOff>177800</xdr:colOff>
      <xdr:row>57</xdr:row>
      <xdr:rowOff>141948</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9883699"/>
          <a:ext cx="889000" cy="30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159462</xdr:rowOff>
    </xdr:from>
    <xdr:to>
      <xdr:col>46</xdr:col>
      <xdr:colOff>38100</xdr:colOff>
      <xdr:row>57</xdr:row>
      <xdr:rowOff>89612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760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106139</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15428" y="9535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111049</xdr:rowOff>
    </xdr:from>
    <xdr:to>
      <xdr:col>41</xdr:col>
      <xdr:colOff>50800</xdr:colOff>
      <xdr:row>57</xdr:row>
      <xdr:rowOff>132880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9883699"/>
          <a:ext cx="889000" cy="2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169481</xdr:rowOff>
    </xdr:from>
    <xdr:to>
      <xdr:col>41</xdr:col>
      <xdr:colOff>101600</xdr:colOff>
      <xdr:row>57</xdr:row>
      <xdr:rowOff>99631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770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116158</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545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37884</xdr:rowOff>
    </xdr:from>
    <xdr:to>
      <xdr:col>36</xdr:col>
      <xdr:colOff>165100</xdr:colOff>
      <xdr:row>57</xdr:row>
      <xdr:rowOff>139484</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810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156011</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585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80670</xdr:rowOff>
    </xdr:from>
    <xdr:to>
      <xdr:col>55</xdr:col>
      <xdr:colOff>50800</xdr:colOff>
      <xdr:row>58</xdr:row>
      <xdr:rowOff>10820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8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59097</xdr:rowOff>
    </xdr:from>
    <xdr:ext cx="469744"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831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80746</xdr:rowOff>
    </xdr:from>
    <xdr:to>
      <xdr:col>50</xdr:col>
      <xdr:colOff>165100</xdr:colOff>
      <xdr:row>58</xdr:row>
      <xdr:rowOff>10896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853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2023</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04428" y="9946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91148</xdr:rowOff>
    </xdr:from>
    <xdr:to>
      <xdr:col>46</xdr:col>
      <xdr:colOff>38100</xdr:colOff>
      <xdr:row>58</xdr:row>
      <xdr:rowOff>21298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86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12425</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15428" y="9956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60249</xdr:rowOff>
    </xdr:from>
    <xdr:to>
      <xdr:col>41</xdr:col>
      <xdr:colOff>101600</xdr:colOff>
      <xdr:row>57</xdr:row>
      <xdr:rowOff>161849</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832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152976</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26428" y="9925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82080</xdr:rowOff>
    </xdr:from>
    <xdr:to>
      <xdr:col>36</xdr:col>
      <xdr:colOff>165100</xdr:colOff>
      <xdr:row>58</xdr:row>
      <xdr:rowOff>12230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85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3357</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37428" y="9947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129805</xdr:rowOff>
    </xdr:from>
    <xdr:to>
      <xdr:col>54</xdr:col>
      <xdr:colOff>189865</xdr:colOff>
      <xdr:row>79</xdr:row>
      <xdr:rowOff>20176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1959855"/>
          <a:ext cx="1270" cy="1604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24003</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568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20176</xdr:rowOff>
    </xdr:from>
    <xdr:to>
      <xdr:col>55</xdr:col>
      <xdr:colOff>88900</xdr:colOff>
      <xdr:row>79</xdr:row>
      <xdr:rowOff>20176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564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76482</xdr:rowOff>
    </xdr:from>
    <xdr:ext cx="534377"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1735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51,553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129805</xdr:rowOff>
    </xdr:from>
    <xdr:to>
      <xdr:col>55</xdr:col>
      <xdr:colOff>88900</xdr:colOff>
      <xdr:row>69</xdr:row>
      <xdr:rowOff>129805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1959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28045</xdr:rowOff>
    </xdr:from>
    <xdr:to>
      <xdr:col>55</xdr:col>
      <xdr:colOff>0</xdr:colOff>
      <xdr:row>77</xdr:row>
      <xdr:rowOff>80133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9639300" y="13229695"/>
          <a:ext cx="838200" cy="52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169122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027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146245</xdr:rowOff>
    </xdr:from>
    <xdr:to>
      <xdr:col>55</xdr:col>
      <xdr:colOff>50800</xdr:colOff>
      <xdr:row>77</xdr:row>
      <xdr:rowOff>76395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176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80133</xdr:rowOff>
    </xdr:from>
    <xdr:to>
      <xdr:col>50</xdr:col>
      <xdr:colOff>114300</xdr:colOff>
      <xdr:row>77</xdr:row>
      <xdr:rowOff>101557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8750300" y="13281783"/>
          <a:ext cx="889000" cy="21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131158</xdr:rowOff>
    </xdr:from>
    <xdr:to>
      <xdr:col>50</xdr:col>
      <xdr:colOff>165100</xdr:colOff>
      <xdr:row>77</xdr:row>
      <xdr:rowOff>61308</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161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77836</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2936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96755</xdr:rowOff>
    </xdr:from>
    <xdr:to>
      <xdr:col>45</xdr:col>
      <xdr:colOff>177800</xdr:colOff>
      <xdr:row>77</xdr:row>
      <xdr:rowOff>101557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298405"/>
          <a:ext cx="889000" cy="4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80834</xdr:rowOff>
    </xdr:from>
    <xdr:to>
      <xdr:col>46</xdr:col>
      <xdr:colOff>38100</xdr:colOff>
      <xdr:row>77</xdr:row>
      <xdr:rowOff>10984</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111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27511</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2886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96755</xdr:rowOff>
    </xdr:from>
    <xdr:to>
      <xdr:col>41</xdr:col>
      <xdr:colOff>50800</xdr:colOff>
      <xdr:row>77</xdr:row>
      <xdr:rowOff>140450</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6972300" y="13298405"/>
          <a:ext cx="889000" cy="43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10914</xdr:rowOff>
    </xdr:from>
    <xdr:to>
      <xdr:col>41</xdr:col>
      <xdr:colOff>101600</xdr:colOff>
      <xdr:row>76</xdr:row>
      <xdr:rowOff>112514</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04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129042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2816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89650</xdr:rowOff>
    </xdr:from>
    <xdr:to>
      <xdr:col>36</xdr:col>
      <xdr:colOff>165100</xdr:colOff>
      <xdr:row>77</xdr:row>
      <xdr:rowOff>19800</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11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36328</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2895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148695</xdr:rowOff>
    </xdr:from>
    <xdr:to>
      <xdr:col>55</xdr:col>
      <xdr:colOff>50800</xdr:colOff>
      <xdr:row>77</xdr:row>
      <xdr:rowOff>78845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17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127122</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157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29333</xdr:rowOff>
    </xdr:from>
    <xdr:to>
      <xdr:col>50</xdr:col>
      <xdr:colOff>165100</xdr:colOff>
      <xdr:row>77</xdr:row>
      <xdr:rowOff>130933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23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122060</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323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50757</xdr:rowOff>
    </xdr:from>
    <xdr:to>
      <xdr:col>46</xdr:col>
      <xdr:colOff>38100</xdr:colOff>
      <xdr:row>77</xdr:row>
      <xdr:rowOff>152357</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252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143484</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345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45955</xdr:rowOff>
    </xdr:from>
    <xdr:to>
      <xdr:col>41</xdr:col>
      <xdr:colOff>101600</xdr:colOff>
      <xdr:row>77</xdr:row>
      <xdr:rowOff>147555</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2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138682</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3340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89650</xdr:rowOff>
    </xdr:from>
    <xdr:to>
      <xdr:col>36</xdr:col>
      <xdr:colOff>165100</xdr:colOff>
      <xdr:row>78</xdr:row>
      <xdr:rowOff>19800</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2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10927</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37428" y="1338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土木費グラフ枠">
          <a:extLst>
            <a:ext uri="{FF2B5EF4-FFF2-40B4-BE49-F238E27FC236}">
              <a16:creationId xmlns:a16="http://schemas.microsoft.com/office/drawing/2014/main" id="{00000000-0008-0000-07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120089</xdr:rowOff>
    </xdr:from>
    <xdr:to>
      <xdr:col>54</xdr:col>
      <xdr:colOff>189865</xdr:colOff>
      <xdr:row>99</xdr:row>
      <xdr:rowOff>15357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10475595" y="15550589"/>
          <a:ext cx="1270" cy="1438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19184</xdr:rowOff>
    </xdr:from>
    <xdr:ext cx="534377" cy="259045"/>
    <xdr:sp macro="" textlink="">
      <xdr:nvSpPr>
        <xdr:cNvPr id="464" name="土木費最小値テキスト">
          <a:extLst>
            <a:ext uri="{FF2B5EF4-FFF2-40B4-BE49-F238E27FC236}">
              <a16:creationId xmlns:a16="http://schemas.microsoft.com/office/drawing/2014/main" id="{00000000-0008-0000-0700-0000D0010000}"/>
            </a:ext>
          </a:extLst>
        </xdr:cNvPr>
        <xdr:cNvSpPr txBox="1"/>
      </xdr:nvSpPr>
      <xdr:spPr>
        <a:xfrm>
          <a:off x="10528300" y="16992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15357</xdr:rowOff>
    </xdr:from>
    <xdr:to>
      <xdr:col>55</xdr:col>
      <xdr:colOff>88900</xdr:colOff>
      <xdr:row>99</xdr:row>
      <xdr:rowOff>15357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6988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66766</xdr:rowOff>
    </xdr:from>
    <xdr:ext cx="599010" cy="259045"/>
    <xdr:sp macro="" textlink="">
      <xdr:nvSpPr>
        <xdr:cNvPr id="466" name="土木費最大値テキスト">
          <a:extLst>
            <a:ext uri="{FF2B5EF4-FFF2-40B4-BE49-F238E27FC236}">
              <a16:creationId xmlns:a16="http://schemas.microsoft.com/office/drawing/2014/main" id="{00000000-0008-0000-0700-0000D2010000}"/>
            </a:ext>
          </a:extLst>
        </xdr:cNvPr>
        <xdr:cNvSpPr txBox="1"/>
      </xdr:nvSpPr>
      <xdr:spPr>
        <a:xfrm>
          <a:off x="10528300" y="15325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113,201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120089</xdr:rowOff>
    </xdr:from>
    <xdr:to>
      <xdr:col>55</xdr:col>
      <xdr:colOff>88900</xdr:colOff>
      <xdr:row>90</xdr:row>
      <xdr:rowOff>120089</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10388600" y="15550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124172</xdr:rowOff>
    </xdr:from>
    <xdr:to>
      <xdr:col>55</xdr:col>
      <xdr:colOff>0</xdr:colOff>
      <xdr:row>97</xdr:row>
      <xdr:rowOff>22658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9639300" y="16583372"/>
          <a:ext cx="838200" cy="69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129689</xdr:rowOff>
    </xdr:from>
    <xdr:ext cx="534377" cy="259045"/>
    <xdr:sp macro="" textlink="">
      <xdr:nvSpPr>
        <xdr:cNvPr id="469" name="土木費平均値テキスト">
          <a:extLst>
            <a:ext uri="{FF2B5EF4-FFF2-40B4-BE49-F238E27FC236}">
              <a16:creationId xmlns:a16="http://schemas.microsoft.com/office/drawing/2014/main" id="{00000000-0008-0000-0700-0000D5010000}"/>
            </a:ext>
          </a:extLst>
        </xdr:cNvPr>
        <xdr:cNvSpPr txBox="1"/>
      </xdr:nvSpPr>
      <xdr:spPr>
        <a:xfrm>
          <a:off x="10528300" y="164174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106812</xdr:rowOff>
    </xdr:from>
    <xdr:to>
      <xdr:col>55</xdr:col>
      <xdr:colOff>50800</xdr:colOff>
      <xdr:row>97</xdr:row>
      <xdr:rowOff>36962</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10426700" y="1656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32062</xdr:rowOff>
    </xdr:from>
    <xdr:to>
      <xdr:col>50</xdr:col>
      <xdr:colOff>114300</xdr:colOff>
      <xdr:row>96</xdr:row>
      <xdr:rowOff>124172</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8750300" y="16491262"/>
          <a:ext cx="889000" cy="92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155325</xdr:rowOff>
    </xdr:from>
    <xdr:to>
      <xdr:col>50</xdr:col>
      <xdr:colOff>165100</xdr:colOff>
      <xdr:row>97</xdr:row>
      <xdr:rowOff>85475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9588500" y="16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76602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372111" y="16707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32062</xdr:rowOff>
    </xdr:from>
    <xdr:to>
      <xdr:col>45</xdr:col>
      <xdr:colOff>177800</xdr:colOff>
      <xdr:row>96</xdr:row>
      <xdr:rowOff>66075</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7861300" y="16491262"/>
          <a:ext cx="889000" cy="34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163440</xdr:rowOff>
    </xdr:from>
    <xdr:to>
      <xdr:col>46</xdr:col>
      <xdr:colOff>38100</xdr:colOff>
      <xdr:row>97</xdr:row>
      <xdr:rowOff>93590</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8699500" y="1662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84717</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71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66075</xdr:rowOff>
    </xdr:from>
    <xdr:to>
      <xdr:col>41</xdr:col>
      <xdr:colOff>50800</xdr:colOff>
      <xdr:row>96</xdr:row>
      <xdr:rowOff>103908</xdr:rowOff>
    </xdr:to>
    <xdr:cxnSp macro="">
      <xdr:nvCxnSpPr>
        <xdr:cNvPr id="477" name="直線コネクタ 476">
          <a:extLst>
            <a:ext uri="{FF2B5EF4-FFF2-40B4-BE49-F238E27FC236}">
              <a16:creationId xmlns:a16="http://schemas.microsoft.com/office/drawing/2014/main" id="{00000000-0008-0000-0700-0000DD010000}"/>
            </a:ext>
          </a:extLst>
        </xdr:cNvPr>
        <xdr:cNvCxnSpPr/>
      </xdr:nvCxnSpPr>
      <xdr:spPr>
        <a:xfrm flipV="1">
          <a:off x="6972300" y="16525275"/>
          <a:ext cx="889000" cy="3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3338</xdr:rowOff>
    </xdr:from>
    <xdr:to>
      <xdr:col>41</xdr:col>
      <xdr:colOff>101600</xdr:colOff>
      <xdr:row>97</xdr:row>
      <xdr:rowOff>104938</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7810500" y="1663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96065</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594111" y="1672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16303</xdr:rowOff>
    </xdr:from>
    <xdr:to>
      <xdr:col>36</xdr:col>
      <xdr:colOff>165100</xdr:colOff>
      <xdr:row>97</xdr:row>
      <xdr:rowOff>117903</xdr:rowOff>
    </xdr:to>
    <xdr:sp macro="" textlink="">
      <xdr:nvSpPr>
        <xdr:cNvPr id="480" name="フローチャート: 判断 479">
          <a:extLst>
            <a:ext uri="{FF2B5EF4-FFF2-40B4-BE49-F238E27FC236}">
              <a16:creationId xmlns:a16="http://schemas.microsoft.com/office/drawing/2014/main" id="{00000000-0008-0000-0700-0000E0010000}"/>
            </a:ext>
          </a:extLst>
        </xdr:cNvPr>
        <xdr:cNvSpPr/>
      </xdr:nvSpPr>
      <xdr:spPr>
        <a:xfrm>
          <a:off x="6921500" y="1664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109030</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05111" y="16739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143308</xdr:rowOff>
    </xdr:from>
    <xdr:to>
      <xdr:col>55</xdr:col>
      <xdr:colOff>50800</xdr:colOff>
      <xdr:row>97</xdr:row>
      <xdr:rowOff>73458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10426700" y="1660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121735</xdr:rowOff>
    </xdr:from>
    <xdr:ext cx="534377" cy="259045"/>
    <xdr:sp macro="" textlink="">
      <xdr:nvSpPr>
        <xdr:cNvPr id="488" name="土木費該当値テキスト">
          <a:extLst>
            <a:ext uri="{FF2B5EF4-FFF2-40B4-BE49-F238E27FC236}">
              <a16:creationId xmlns:a16="http://schemas.microsoft.com/office/drawing/2014/main" id="{00000000-0008-0000-0700-0000E8010000}"/>
            </a:ext>
          </a:extLst>
        </xdr:cNvPr>
        <xdr:cNvSpPr txBox="1"/>
      </xdr:nvSpPr>
      <xdr:spPr>
        <a:xfrm>
          <a:off x="10528300" y="16580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73372</xdr:rowOff>
    </xdr:from>
    <xdr:to>
      <xdr:col>50</xdr:col>
      <xdr:colOff>165100</xdr:colOff>
      <xdr:row>97</xdr:row>
      <xdr:rowOff>3522</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9588500" y="1653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20049</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9372111" y="16307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152712</xdr:rowOff>
    </xdr:from>
    <xdr:to>
      <xdr:col>46</xdr:col>
      <xdr:colOff>38100</xdr:colOff>
      <xdr:row>96</xdr:row>
      <xdr:rowOff>82862</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8699500" y="16440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99389</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8483111" y="1621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15275</xdr:rowOff>
    </xdr:from>
    <xdr:to>
      <xdr:col>41</xdr:col>
      <xdr:colOff>101600</xdr:colOff>
      <xdr:row>96</xdr:row>
      <xdr:rowOff>116875</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7810500" y="1647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133402</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7594111" y="16249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53108</xdr:rowOff>
    </xdr:from>
    <xdr:to>
      <xdr:col>36</xdr:col>
      <xdr:colOff>165100</xdr:colOff>
      <xdr:row>96</xdr:row>
      <xdr:rowOff>154708</xdr:rowOff>
    </xdr:to>
    <xdr:sp macro="" textlink="">
      <xdr:nvSpPr>
        <xdr:cNvPr id="495" name="楕円 494">
          <a:extLst>
            <a:ext uri="{FF2B5EF4-FFF2-40B4-BE49-F238E27FC236}">
              <a16:creationId xmlns:a16="http://schemas.microsoft.com/office/drawing/2014/main" id="{00000000-0008-0000-0700-0000EF010000}"/>
            </a:ext>
          </a:extLst>
        </xdr:cNvPr>
        <xdr:cNvSpPr/>
      </xdr:nvSpPr>
      <xdr:spPr>
        <a:xfrm>
          <a:off x="6921500" y="1651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171235</xdr:rowOff>
    </xdr:from>
    <xdr:ext cx="534377"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6705111" y="16287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116611</xdr:rowOff>
    </xdr:from>
    <xdr:to>
      <xdr:col>85</xdr:col>
      <xdr:colOff>126364</xdr:colOff>
      <xdr:row>38</xdr:row>
      <xdr:rowOff>54752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603011"/>
          <a:ext cx="1269" cy="966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58579</xdr:rowOff>
    </xdr:from>
    <xdr:ext cx="534377"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573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54752</xdr:rowOff>
    </xdr:from>
    <xdr:to>
      <xdr:col>86</xdr:col>
      <xdr:colOff>25400</xdr:colOff>
      <xdr:row>38</xdr:row>
      <xdr:rowOff>54752</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569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63288</xdr:rowOff>
    </xdr:from>
    <xdr:ext cx="534377"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537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116611</xdr:rowOff>
    </xdr:from>
    <xdr:to>
      <xdr:col>86</xdr:col>
      <xdr:colOff>25400</xdr:colOff>
      <xdr:row>32</xdr:row>
      <xdr:rowOff>116611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60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170698</xdr:rowOff>
    </xdr:from>
    <xdr:to>
      <xdr:col>85</xdr:col>
      <xdr:colOff>127000</xdr:colOff>
      <xdr:row>37</xdr:row>
      <xdr:rowOff>3912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5481300" y="6342898"/>
          <a:ext cx="838200" cy="4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88917</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60896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66040</xdr:rowOff>
    </xdr:from>
    <xdr:to>
      <xdr:col>85</xdr:col>
      <xdr:colOff>177800</xdr:colOff>
      <xdr:row>36</xdr:row>
      <xdr:rowOff>167640</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238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170698</xdr:rowOff>
    </xdr:from>
    <xdr:to>
      <xdr:col>81</xdr:col>
      <xdr:colOff>50800</xdr:colOff>
      <xdr:row>37</xdr:row>
      <xdr:rowOff>18131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4592300" y="6342898"/>
          <a:ext cx="889000" cy="18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6924</xdr:rowOff>
    </xdr:from>
    <xdr:to>
      <xdr:col>81</xdr:col>
      <xdr:colOff>101600</xdr:colOff>
      <xdr:row>37</xdr:row>
      <xdr:rowOff>108524</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35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99651</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6443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18131</xdr:rowOff>
    </xdr:from>
    <xdr:to>
      <xdr:col>76</xdr:col>
      <xdr:colOff>114300</xdr:colOff>
      <xdr:row>37</xdr:row>
      <xdr:rowOff>55209</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3703300" y="6361781"/>
          <a:ext cx="889000" cy="37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42677</xdr:rowOff>
    </xdr:from>
    <xdr:to>
      <xdr:col>76</xdr:col>
      <xdr:colOff>165100</xdr:colOff>
      <xdr:row>37</xdr:row>
      <xdr:rowOff>144277</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38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135404</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6479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52146</xdr:rowOff>
    </xdr:from>
    <xdr:to>
      <xdr:col>71</xdr:col>
      <xdr:colOff>177800</xdr:colOff>
      <xdr:row>37</xdr:row>
      <xdr:rowOff>55209</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2814300" y="6395796"/>
          <a:ext cx="889000" cy="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42357</xdr:rowOff>
    </xdr:from>
    <xdr:to>
      <xdr:col>72</xdr:col>
      <xdr:colOff>38100</xdr:colOff>
      <xdr:row>37</xdr:row>
      <xdr:rowOff>143957</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38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135084</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478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168910</xdr:rowOff>
    </xdr:from>
    <xdr:to>
      <xdr:col>67</xdr:col>
      <xdr:colOff>101600</xdr:colOff>
      <xdr:row>37</xdr:row>
      <xdr:rowOff>99060</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341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115587</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116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124562</xdr:rowOff>
    </xdr:from>
    <xdr:to>
      <xdr:col>85</xdr:col>
      <xdr:colOff>177800</xdr:colOff>
      <xdr:row>37</xdr:row>
      <xdr:rowOff>54712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6296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102989</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6275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119898</xdr:rowOff>
    </xdr:from>
    <xdr:to>
      <xdr:col>81</xdr:col>
      <xdr:colOff>101600</xdr:colOff>
      <xdr:row>37</xdr:row>
      <xdr:rowOff>50048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6292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66575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14111" y="606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138781</xdr:rowOff>
    </xdr:from>
    <xdr:to>
      <xdr:col>76</xdr:col>
      <xdr:colOff>165100</xdr:colOff>
      <xdr:row>37</xdr:row>
      <xdr:rowOff>68931</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631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85458</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25111" y="6086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4409</xdr:rowOff>
    </xdr:from>
    <xdr:to>
      <xdr:col>72</xdr:col>
      <xdr:colOff>38100</xdr:colOff>
      <xdr:row>37</xdr:row>
      <xdr:rowOff>106009</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6348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122536</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36111" y="6123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1346</xdr:rowOff>
    </xdr:from>
    <xdr:to>
      <xdr:col>67</xdr:col>
      <xdr:colOff>101600</xdr:colOff>
      <xdr:row>37</xdr:row>
      <xdr:rowOff>102946</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63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94073</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6437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8" name="教育費グラフ枠">
          <a:extLst>
            <a:ext uri="{FF2B5EF4-FFF2-40B4-BE49-F238E27FC236}">
              <a16:creationId xmlns:a16="http://schemas.microsoft.com/office/drawing/2014/main" id="{00000000-0008-0000-0700-00004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102232</xdr:rowOff>
    </xdr:from>
    <xdr:to>
      <xdr:col>85</xdr:col>
      <xdr:colOff>126364</xdr:colOff>
      <xdr:row>59</xdr:row>
      <xdr:rowOff>8701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6317595" y="8674732"/>
          <a:ext cx="1269" cy="1449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12528</xdr:rowOff>
    </xdr:from>
    <xdr:ext cx="534377" cy="259045"/>
    <xdr:sp macro="" textlink="">
      <xdr:nvSpPr>
        <xdr:cNvPr id="580" name="教育費最小値テキスト">
          <a:extLst>
            <a:ext uri="{FF2B5EF4-FFF2-40B4-BE49-F238E27FC236}">
              <a16:creationId xmlns:a16="http://schemas.microsoft.com/office/drawing/2014/main" id="{00000000-0008-0000-0700-000044020000}"/>
            </a:ext>
          </a:extLst>
        </xdr:cNvPr>
        <xdr:cNvSpPr txBox="1"/>
      </xdr:nvSpPr>
      <xdr:spPr>
        <a:xfrm>
          <a:off x="16370300" y="1012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8701</xdr:rowOff>
    </xdr:from>
    <xdr:to>
      <xdr:col>86</xdr:col>
      <xdr:colOff>25400</xdr:colOff>
      <xdr:row>59</xdr:row>
      <xdr:rowOff>8701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10124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48909</xdr:rowOff>
    </xdr:from>
    <xdr:ext cx="599010" cy="259045"/>
    <xdr:sp macro="" textlink="">
      <xdr:nvSpPr>
        <xdr:cNvPr id="582" name="教育費最大値テキスト">
          <a:extLst>
            <a:ext uri="{FF2B5EF4-FFF2-40B4-BE49-F238E27FC236}">
              <a16:creationId xmlns:a16="http://schemas.microsoft.com/office/drawing/2014/main" id="{00000000-0008-0000-0700-000046020000}"/>
            </a:ext>
          </a:extLst>
        </xdr:cNvPr>
        <xdr:cNvSpPr txBox="1"/>
      </xdr:nvSpPr>
      <xdr:spPr>
        <a:xfrm>
          <a:off x="16370300" y="8449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171,442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102232</xdr:rowOff>
    </xdr:from>
    <xdr:to>
      <xdr:col>86</xdr:col>
      <xdr:colOff>25400</xdr:colOff>
      <xdr:row>50</xdr:row>
      <xdr:rowOff>102232</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867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341</xdr:rowOff>
    </xdr:from>
    <xdr:to>
      <xdr:col>85</xdr:col>
      <xdr:colOff>127000</xdr:colOff>
      <xdr:row>58</xdr:row>
      <xdr:rowOff>570</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5481300" y="9944441"/>
          <a:ext cx="8382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168100</xdr:rowOff>
    </xdr:from>
    <xdr:ext cx="534377" cy="259045"/>
    <xdr:sp macro="" textlink="">
      <xdr:nvSpPr>
        <xdr:cNvPr id="585" name="教育費平均値テキスト">
          <a:extLst>
            <a:ext uri="{FF2B5EF4-FFF2-40B4-BE49-F238E27FC236}">
              <a16:creationId xmlns:a16="http://schemas.microsoft.com/office/drawing/2014/main" id="{00000000-0008-0000-0700-000049020000}"/>
            </a:ext>
          </a:extLst>
        </xdr:cNvPr>
        <xdr:cNvSpPr txBox="1"/>
      </xdr:nvSpPr>
      <xdr:spPr>
        <a:xfrm>
          <a:off x="16370300" y="95978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145223</xdr:rowOff>
    </xdr:from>
    <xdr:to>
      <xdr:col>85</xdr:col>
      <xdr:colOff>177800</xdr:colOff>
      <xdr:row>57</xdr:row>
      <xdr:rowOff>75373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6268700" y="974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140375</xdr:rowOff>
    </xdr:from>
    <xdr:to>
      <xdr:col>81</xdr:col>
      <xdr:colOff>50800</xdr:colOff>
      <xdr:row>58</xdr:row>
      <xdr:rowOff>341</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4592300" y="9741575"/>
          <a:ext cx="889000" cy="20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105043</xdr:rowOff>
    </xdr:from>
    <xdr:to>
      <xdr:col>81</xdr:col>
      <xdr:colOff>101600</xdr:colOff>
      <xdr:row>58</xdr:row>
      <xdr:rowOff>35193</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5430500" y="987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51720</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14111" y="965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86306</xdr:rowOff>
    </xdr:from>
    <xdr:to>
      <xdr:col>76</xdr:col>
      <xdr:colOff>114300</xdr:colOff>
      <xdr:row>56</xdr:row>
      <xdr:rowOff>140375</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a:off x="13703300" y="9687506"/>
          <a:ext cx="889000" cy="54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127218</xdr:rowOff>
    </xdr:from>
    <xdr:to>
      <xdr:col>76</xdr:col>
      <xdr:colOff>165100</xdr:colOff>
      <xdr:row>58</xdr:row>
      <xdr:rowOff>57368</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4541500" y="9899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48495</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325111" y="9992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144370</xdr:rowOff>
    </xdr:from>
    <xdr:to>
      <xdr:col>71</xdr:col>
      <xdr:colOff>177800</xdr:colOff>
      <xdr:row>56</xdr:row>
      <xdr:rowOff>86306</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a:off x="12814300" y="9574120"/>
          <a:ext cx="889000" cy="113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14420</xdr:rowOff>
    </xdr:from>
    <xdr:to>
      <xdr:col>72</xdr:col>
      <xdr:colOff>38100</xdr:colOff>
      <xdr:row>58</xdr:row>
      <xdr:rowOff>116020</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3652500" y="995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107147</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1005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106394</xdr:rowOff>
    </xdr:from>
    <xdr:to>
      <xdr:col>67</xdr:col>
      <xdr:colOff>101600</xdr:colOff>
      <xdr:row>58</xdr:row>
      <xdr:rowOff>36544</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2763500" y="9879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27671</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9971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121220</xdr:rowOff>
    </xdr:from>
    <xdr:to>
      <xdr:col>85</xdr:col>
      <xdr:colOff>177800</xdr:colOff>
      <xdr:row>58</xdr:row>
      <xdr:rowOff>51370</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6268700" y="989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99647</xdr:rowOff>
    </xdr:from>
    <xdr:ext cx="534377" cy="259045"/>
    <xdr:sp macro="" textlink="">
      <xdr:nvSpPr>
        <xdr:cNvPr id="604" name="教育費該当値テキスト">
          <a:extLst>
            <a:ext uri="{FF2B5EF4-FFF2-40B4-BE49-F238E27FC236}">
              <a16:creationId xmlns:a16="http://schemas.microsoft.com/office/drawing/2014/main" id="{00000000-0008-0000-0700-00005C020000}"/>
            </a:ext>
          </a:extLst>
        </xdr:cNvPr>
        <xdr:cNvSpPr txBox="1"/>
      </xdr:nvSpPr>
      <xdr:spPr>
        <a:xfrm>
          <a:off x="16370300" y="9872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120991</xdr:rowOff>
    </xdr:from>
    <xdr:to>
      <xdr:col>81</xdr:col>
      <xdr:colOff>101600</xdr:colOff>
      <xdr:row>58</xdr:row>
      <xdr:rowOff>51141</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5430500" y="9893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42268</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5214111" y="9986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89575</xdr:rowOff>
    </xdr:from>
    <xdr:to>
      <xdr:col>76</xdr:col>
      <xdr:colOff>165100</xdr:colOff>
      <xdr:row>57</xdr:row>
      <xdr:rowOff>19725</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4541500" y="969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36252</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4325111" y="9466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35506</xdr:rowOff>
    </xdr:from>
    <xdr:to>
      <xdr:col>72</xdr:col>
      <xdr:colOff>38100</xdr:colOff>
      <xdr:row>56</xdr:row>
      <xdr:rowOff>137106</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3652500" y="963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153633</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3436111" y="941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93570</xdr:rowOff>
    </xdr:from>
    <xdr:to>
      <xdr:col>67</xdr:col>
      <xdr:colOff>101600</xdr:colOff>
      <xdr:row>56</xdr:row>
      <xdr:rowOff>23720</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2763500" y="952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40247</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547111" y="9298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21970</xdr:rowOff>
    </xdr:from>
    <xdr:ext cx="46717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78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id="{00000000-0008-0000-0700-00007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33565</xdr:rowOff>
    </xdr:from>
    <xdr:to>
      <xdr:col>85</xdr:col>
      <xdr:colOff>126364</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6317595" y="12035065"/>
          <a:ext cx="1269" cy="1608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9" name="災害復旧費最小値テキスト">
          <a:extLst>
            <a:ext uri="{FF2B5EF4-FFF2-40B4-BE49-F238E27FC236}">
              <a16:creationId xmlns:a16="http://schemas.microsoft.com/office/drawing/2014/main" id="{00000000-0008-0000-0700-00007F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151692</xdr:rowOff>
    </xdr:from>
    <xdr:ext cx="469744" cy="259045"/>
    <xdr:sp macro="" textlink="">
      <xdr:nvSpPr>
        <xdr:cNvPr id="641" name="災害復旧費最大値テキスト">
          <a:extLst>
            <a:ext uri="{FF2B5EF4-FFF2-40B4-BE49-F238E27FC236}">
              <a16:creationId xmlns:a16="http://schemas.microsoft.com/office/drawing/2014/main" id="{00000000-0008-0000-0700-000081020000}"/>
            </a:ext>
          </a:extLst>
        </xdr:cNvPr>
        <xdr:cNvSpPr txBox="1"/>
      </xdr:nvSpPr>
      <xdr:spPr>
        <a:xfrm>
          <a:off x="16370300" y="11810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33565</xdr:rowOff>
    </xdr:from>
    <xdr:to>
      <xdr:col>86</xdr:col>
      <xdr:colOff>25400</xdr:colOff>
      <xdr:row>70</xdr:row>
      <xdr:rowOff>33565</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6230600" y="12035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36828</xdr:rowOff>
    </xdr:from>
    <xdr:ext cx="469744" cy="259045"/>
    <xdr:sp macro="" textlink="">
      <xdr:nvSpPr>
        <xdr:cNvPr id="644" name="災害復旧費平均値テキスト">
          <a:extLst>
            <a:ext uri="{FF2B5EF4-FFF2-40B4-BE49-F238E27FC236}">
              <a16:creationId xmlns:a16="http://schemas.microsoft.com/office/drawing/2014/main" id="{00000000-0008-0000-0700-000084020000}"/>
            </a:ext>
          </a:extLst>
        </xdr:cNvPr>
        <xdr:cNvSpPr txBox="1"/>
      </xdr:nvSpPr>
      <xdr:spPr>
        <a:xfrm>
          <a:off x="16370300" y="132384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13951</xdr:rowOff>
    </xdr:from>
    <xdr:to>
      <xdr:col>85</xdr:col>
      <xdr:colOff>177800</xdr:colOff>
      <xdr:row>78</xdr:row>
      <xdr:rowOff>115551</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6268700" y="133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126293</xdr:rowOff>
    </xdr:from>
    <xdr:to>
      <xdr:col>81</xdr:col>
      <xdr:colOff>101600</xdr:colOff>
      <xdr:row>78</xdr:row>
      <xdr:rowOff>56443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5430500" y="1332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72970</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46428" y="1310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115188</xdr:rowOff>
    </xdr:from>
    <xdr:to>
      <xdr:col>76</xdr:col>
      <xdr:colOff>165100</xdr:colOff>
      <xdr:row>78</xdr:row>
      <xdr:rowOff>45338</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4541500" y="1331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61865</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57428" y="13092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92838</xdr:rowOff>
    </xdr:from>
    <xdr:to>
      <xdr:col>71</xdr:col>
      <xdr:colOff>177800</xdr:colOff>
      <xdr:row>79</xdr:row>
      <xdr:rowOff>98879</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a:off x="12814300" y="13637388"/>
          <a:ext cx="889000" cy="6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102780</xdr:rowOff>
    </xdr:from>
    <xdr:to>
      <xdr:col>72</xdr:col>
      <xdr:colOff>38100</xdr:colOff>
      <xdr:row>79</xdr:row>
      <xdr:rowOff>32930</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3652500" y="1347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49457</xdr:rowOff>
    </xdr:from>
    <xdr:ext cx="378565"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4017" y="13251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102780</xdr:rowOff>
    </xdr:from>
    <xdr:to>
      <xdr:col>67</xdr:col>
      <xdr:colOff>101600</xdr:colOff>
      <xdr:row>78</xdr:row>
      <xdr:rowOff>32930</xdr:rowOff>
    </xdr:to>
    <xdr:sp macro="" textlink="">
      <xdr:nvSpPr>
        <xdr:cNvPr id="655" name="フローチャート: 判断 654">
          <a:extLst>
            <a:ext uri="{FF2B5EF4-FFF2-40B4-BE49-F238E27FC236}">
              <a16:creationId xmlns:a16="http://schemas.microsoft.com/office/drawing/2014/main" id="{00000000-0008-0000-0700-00008F020000}"/>
            </a:ext>
          </a:extLst>
        </xdr:cNvPr>
        <xdr:cNvSpPr/>
      </xdr:nvSpPr>
      <xdr:spPr>
        <a:xfrm>
          <a:off x="12763500" y="1330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49457</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079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63" name="災害復旧費該当値テキスト">
          <a:extLst>
            <a:ext uri="{FF2B5EF4-FFF2-40B4-BE49-F238E27FC236}">
              <a16:creationId xmlns:a16="http://schemas.microsoft.com/office/drawing/2014/main" id="{00000000-0008-0000-0700-000097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42038</xdr:rowOff>
    </xdr:from>
    <xdr:to>
      <xdr:col>67</xdr:col>
      <xdr:colOff>101600</xdr:colOff>
      <xdr:row>79</xdr:row>
      <xdr:rowOff>143638</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2763500" y="13586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134765</xdr:rowOff>
    </xdr:from>
    <xdr:ext cx="313932"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657333" y="136793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4" name="公債費グラフ枠">
          <a:extLst>
            <a:ext uri="{FF2B5EF4-FFF2-40B4-BE49-F238E27FC236}">
              <a16:creationId xmlns:a16="http://schemas.microsoft.com/office/drawing/2014/main" id="{00000000-0008-0000-0700-0000B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70014</xdr:rowOff>
    </xdr:from>
    <xdr:to>
      <xdr:col>85</xdr:col>
      <xdr:colOff>126364</xdr:colOff>
      <xdr:row>98</xdr:row>
      <xdr:rowOff>81750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6317595" y="15671964"/>
          <a:ext cx="1269" cy="1211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85577</xdr:rowOff>
    </xdr:from>
    <xdr:ext cx="469744" cy="259045"/>
    <xdr:sp macro="" textlink="">
      <xdr:nvSpPr>
        <xdr:cNvPr id="696" name="公債費最小値テキスト">
          <a:extLst>
            <a:ext uri="{FF2B5EF4-FFF2-40B4-BE49-F238E27FC236}">
              <a16:creationId xmlns:a16="http://schemas.microsoft.com/office/drawing/2014/main" id="{00000000-0008-0000-0700-0000B8020000}"/>
            </a:ext>
          </a:extLst>
        </xdr:cNvPr>
        <xdr:cNvSpPr txBox="1"/>
      </xdr:nvSpPr>
      <xdr:spPr>
        <a:xfrm>
          <a:off x="16370300" y="1688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81750</xdr:rowOff>
    </xdr:from>
    <xdr:to>
      <xdr:col>86</xdr:col>
      <xdr:colOff>25400</xdr:colOff>
      <xdr:row>98</xdr:row>
      <xdr:rowOff>81750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6883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16691</xdr:rowOff>
    </xdr:from>
    <xdr:ext cx="534377" cy="259045"/>
    <xdr:sp macro="" textlink="">
      <xdr:nvSpPr>
        <xdr:cNvPr id="698" name="公債費最大値テキスト">
          <a:extLst>
            <a:ext uri="{FF2B5EF4-FFF2-40B4-BE49-F238E27FC236}">
              <a16:creationId xmlns:a16="http://schemas.microsoft.com/office/drawing/2014/main" id="{00000000-0008-0000-0700-0000BA020000}"/>
            </a:ext>
          </a:extLst>
        </xdr:cNvPr>
        <xdr:cNvSpPr txBox="1"/>
      </xdr:nvSpPr>
      <xdr:spPr>
        <a:xfrm>
          <a:off x="16370300" y="15447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70014</xdr:rowOff>
    </xdr:from>
    <xdr:to>
      <xdr:col>86</xdr:col>
      <xdr:colOff>25400</xdr:colOff>
      <xdr:row>91</xdr:row>
      <xdr:rowOff>70014</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5671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109620</xdr:rowOff>
    </xdr:from>
    <xdr:to>
      <xdr:col>85</xdr:col>
      <xdr:colOff>127000</xdr:colOff>
      <xdr:row>95</xdr:row>
      <xdr:rowOff>6541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5481300" y="16225920"/>
          <a:ext cx="838200" cy="68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95521</xdr:rowOff>
    </xdr:from>
    <xdr:ext cx="534377" cy="259045"/>
    <xdr:sp macro="" textlink="">
      <xdr:nvSpPr>
        <xdr:cNvPr id="701" name="公債費平均値テキスト">
          <a:extLst>
            <a:ext uri="{FF2B5EF4-FFF2-40B4-BE49-F238E27FC236}">
              <a16:creationId xmlns:a16="http://schemas.microsoft.com/office/drawing/2014/main" id="{00000000-0008-0000-0700-0000BD020000}"/>
            </a:ext>
          </a:extLst>
        </xdr:cNvPr>
        <xdr:cNvSpPr txBox="1"/>
      </xdr:nvSpPr>
      <xdr:spPr>
        <a:xfrm>
          <a:off x="16370300" y="16211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117094</xdr:rowOff>
    </xdr:from>
    <xdr:to>
      <xdr:col>85</xdr:col>
      <xdr:colOff>177800</xdr:colOff>
      <xdr:row>95</xdr:row>
      <xdr:rowOff>47244</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6268700" y="1623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6541</xdr:rowOff>
    </xdr:from>
    <xdr:to>
      <xdr:col>81</xdr:col>
      <xdr:colOff>50800</xdr:colOff>
      <xdr:row>95</xdr:row>
      <xdr:rowOff>67787</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4592300" y="16294291"/>
          <a:ext cx="889000" cy="61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113379</xdr:rowOff>
    </xdr:from>
    <xdr:to>
      <xdr:col>81</xdr:col>
      <xdr:colOff>101600</xdr:colOff>
      <xdr:row>95</xdr:row>
      <xdr:rowOff>43529</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5430500" y="1622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60056</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14111" y="16004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67787</xdr:rowOff>
    </xdr:from>
    <xdr:to>
      <xdr:col>76</xdr:col>
      <xdr:colOff>114300</xdr:colOff>
      <xdr:row>95</xdr:row>
      <xdr:rowOff>102095</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3703300" y="16355537"/>
          <a:ext cx="889000" cy="34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112522</xdr:rowOff>
    </xdr:from>
    <xdr:to>
      <xdr:col>76</xdr:col>
      <xdr:colOff>165100</xdr:colOff>
      <xdr:row>95</xdr:row>
      <xdr:rowOff>42672</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4541500" y="16228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59199</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004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102095</xdr:rowOff>
    </xdr:from>
    <xdr:to>
      <xdr:col>71</xdr:col>
      <xdr:colOff>177800</xdr:colOff>
      <xdr:row>95</xdr:row>
      <xdr:rowOff>138652</xdr:rowOff>
    </xdr:to>
    <xdr:cxnSp macro="">
      <xdr:nvCxnSpPr>
        <xdr:cNvPr id="709" name="直線コネクタ 708">
          <a:extLst>
            <a:ext uri="{FF2B5EF4-FFF2-40B4-BE49-F238E27FC236}">
              <a16:creationId xmlns:a16="http://schemas.microsoft.com/office/drawing/2014/main" id="{00000000-0008-0000-0700-0000C5020000}"/>
            </a:ext>
          </a:extLst>
        </xdr:cNvPr>
        <xdr:cNvCxnSpPr/>
      </xdr:nvCxnSpPr>
      <xdr:spPr>
        <a:xfrm flipV="1">
          <a:off x="12814300" y="16389845"/>
          <a:ext cx="889000" cy="36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113436</xdr:rowOff>
    </xdr:from>
    <xdr:to>
      <xdr:col>72</xdr:col>
      <xdr:colOff>38100</xdr:colOff>
      <xdr:row>95</xdr:row>
      <xdr:rowOff>43586</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3652500" y="16229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60113</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436111" y="1600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157327</xdr:rowOff>
    </xdr:from>
    <xdr:to>
      <xdr:col>67</xdr:col>
      <xdr:colOff>101600</xdr:colOff>
      <xdr:row>95</xdr:row>
      <xdr:rowOff>87477</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2763500" y="1627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104004</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547111" y="1604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58820</xdr:rowOff>
    </xdr:from>
    <xdr:to>
      <xdr:col>85</xdr:col>
      <xdr:colOff>177800</xdr:colOff>
      <xdr:row>94</xdr:row>
      <xdr:rowOff>160420</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6268700" y="1617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81697</xdr:rowOff>
    </xdr:from>
    <xdr:ext cx="534377" cy="259045"/>
    <xdr:sp macro="" textlink="">
      <xdr:nvSpPr>
        <xdr:cNvPr id="720" name="公債費該当値テキスト">
          <a:extLst>
            <a:ext uri="{FF2B5EF4-FFF2-40B4-BE49-F238E27FC236}">
              <a16:creationId xmlns:a16="http://schemas.microsoft.com/office/drawing/2014/main" id="{00000000-0008-0000-0700-0000D0020000}"/>
            </a:ext>
          </a:extLst>
        </xdr:cNvPr>
        <xdr:cNvSpPr txBox="1"/>
      </xdr:nvSpPr>
      <xdr:spPr>
        <a:xfrm>
          <a:off x="16370300" y="1602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127191</xdr:rowOff>
    </xdr:from>
    <xdr:to>
      <xdr:col>81</xdr:col>
      <xdr:colOff>101600</xdr:colOff>
      <xdr:row>95</xdr:row>
      <xdr:rowOff>57341</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5430500" y="16243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48468</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5214111" y="1633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16987</xdr:rowOff>
    </xdr:from>
    <xdr:to>
      <xdr:col>76</xdr:col>
      <xdr:colOff>165100</xdr:colOff>
      <xdr:row>95</xdr:row>
      <xdr:rowOff>118587</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4541500" y="1630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109714</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4325111" y="1639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51295</xdr:rowOff>
    </xdr:from>
    <xdr:to>
      <xdr:col>72</xdr:col>
      <xdr:colOff>38100</xdr:colOff>
      <xdr:row>95</xdr:row>
      <xdr:rowOff>152895</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3652500" y="1633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144022</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3436111" y="16431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87852</xdr:rowOff>
    </xdr:from>
    <xdr:to>
      <xdr:col>67</xdr:col>
      <xdr:colOff>101600</xdr:colOff>
      <xdr:row>96</xdr:row>
      <xdr:rowOff>18002</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2763500" y="16375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9129</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2547111" y="16468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a:extLst>
            <a:ext uri="{FF2B5EF4-FFF2-40B4-BE49-F238E27FC236}">
              <a16:creationId xmlns:a16="http://schemas.microsoft.com/office/drawing/2014/main" id="{00000000-0008-0000-0700-0000E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25400</xdr:rowOff>
    </xdr:from>
    <xdr:to>
      <xdr:col>116</xdr:col>
      <xdr:colOff>62864</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22159595" y="5511800"/>
          <a:ext cx="1269"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51" name="諸支出金最小値テキスト">
          <a:extLst>
            <a:ext uri="{FF2B5EF4-FFF2-40B4-BE49-F238E27FC236}">
              <a16:creationId xmlns:a16="http://schemas.microsoft.com/office/drawing/2014/main" id="{00000000-0008-0000-0700-0000EF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143527</xdr:rowOff>
    </xdr:from>
    <xdr:ext cx="378565" cy="259045"/>
    <xdr:sp macro="" textlink="">
      <xdr:nvSpPr>
        <xdr:cNvPr id="753" name="諸支出金最大値テキスト">
          <a:extLst>
            <a:ext uri="{FF2B5EF4-FFF2-40B4-BE49-F238E27FC236}">
              <a16:creationId xmlns:a16="http://schemas.microsoft.com/office/drawing/2014/main" id="{00000000-0008-0000-0700-0000F1020000}"/>
            </a:ext>
          </a:extLst>
        </xdr:cNvPr>
        <xdr:cNvSpPr txBox="1"/>
      </xdr:nvSpPr>
      <xdr:spPr>
        <a:xfrm>
          <a:off x="22212300" y="52870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25400</xdr:rowOff>
    </xdr:from>
    <xdr:to>
      <xdr:col>116</xdr:col>
      <xdr:colOff>152400</xdr:colOff>
      <xdr:row>32</xdr:row>
      <xdr:rowOff>25400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551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313932" cy="259045"/>
    <xdr:sp macro="" textlink="">
      <xdr:nvSpPr>
        <xdr:cNvPr id="756" name="諸支出金平均値テキスト">
          <a:extLst>
            <a:ext uri="{FF2B5EF4-FFF2-40B4-BE49-F238E27FC236}">
              <a16:creationId xmlns:a16="http://schemas.microsoft.com/office/drawing/2014/main" id="{00000000-0008-0000-0700-0000F4020000}"/>
            </a:ext>
          </a:extLst>
        </xdr:cNvPr>
        <xdr:cNvSpPr txBox="1"/>
      </xdr:nvSpPr>
      <xdr:spPr>
        <a:xfrm>
          <a:off x="22212300" y="640970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166624</xdr:rowOff>
    </xdr:from>
    <xdr:to>
      <xdr:col>112</xdr:col>
      <xdr:colOff>38100</xdr:colOff>
      <xdr:row>37</xdr:row>
      <xdr:rowOff>96774</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1272500" y="633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113301</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4017" y="61140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34036</xdr:rowOff>
    </xdr:from>
    <xdr:to>
      <xdr:col>107</xdr:col>
      <xdr:colOff>101600</xdr:colOff>
      <xdr:row>37</xdr:row>
      <xdr:rowOff>135636</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0383500" y="6377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152163</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77333" y="61529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54610</xdr:rowOff>
    </xdr:from>
    <xdr:to>
      <xdr:col>102</xdr:col>
      <xdr:colOff>165100</xdr:colOff>
      <xdr:row>36</xdr:row>
      <xdr:rowOff>156210</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9494500" y="622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1287</xdr:rowOff>
    </xdr:from>
    <xdr:ext cx="378565"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6017" y="6002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116332</xdr:rowOff>
    </xdr:from>
    <xdr:to>
      <xdr:col>98</xdr:col>
      <xdr:colOff>38100</xdr:colOff>
      <xdr:row>38</xdr:row>
      <xdr:rowOff>46482</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8605500" y="645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63009</xdr:rowOff>
    </xdr:from>
    <xdr:ext cx="313932"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99333" y="62352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75" name="諸支出金該当値テキスト">
          <a:extLst>
            <a:ext uri="{FF2B5EF4-FFF2-40B4-BE49-F238E27FC236}">
              <a16:creationId xmlns:a16="http://schemas.microsoft.com/office/drawing/2014/main" id="{00000000-0008-0000-0700-00000703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前年度繰上充用金グラフ枠">
          <a:extLst>
            <a:ext uri="{FF2B5EF4-FFF2-40B4-BE49-F238E27FC236}">
              <a16:creationId xmlns:a16="http://schemas.microsoft.com/office/drawing/2014/main" id="{00000000-0008-0000-07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0" name="前年度繰上充用金最小値テキスト">
          <a:extLst>
            <a:ext uri="{FF2B5EF4-FFF2-40B4-BE49-F238E27FC236}">
              <a16:creationId xmlns:a16="http://schemas.microsoft.com/office/drawing/2014/main" id="{00000000-0008-0000-0700-00002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2" name="前年度繰上充用金最大値テキスト">
          <a:extLst>
            <a:ext uri="{FF2B5EF4-FFF2-40B4-BE49-F238E27FC236}">
              <a16:creationId xmlns:a16="http://schemas.microsoft.com/office/drawing/2014/main" id="{00000000-0008-0000-0700-00002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5" name="前年度繰上充用金平均値テキスト">
          <a:extLst>
            <a:ext uri="{FF2B5EF4-FFF2-40B4-BE49-F238E27FC236}">
              <a16:creationId xmlns:a16="http://schemas.microsoft.com/office/drawing/2014/main" id="{00000000-0008-0000-0700-00002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4" name="前年度繰上充用金該当値テキスト">
          <a:extLst>
            <a:ext uri="{FF2B5EF4-FFF2-40B4-BE49-F238E27FC236}">
              <a16:creationId xmlns:a16="http://schemas.microsoft.com/office/drawing/2014/main" id="{00000000-0008-0000-0700-00003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主なもの</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民生費については、低所得者支援および定額減税補足給付金支給事業や低所得世帯支援給付金支給事業の事業費が増となったことなどにより、前年度よりも増加している。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衛生費については、新型コロナウイルスワクチン接種事業やごみ焼却場整備事業の事業費が減となったことなどにより、前年度よりも減少している。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土木費については、大黒川外河川改良事業や金亀公園整備事業の工事請負費などが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減となったことなどにより、前年度よりも減少している。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公債費については、近年実施した大型事業にかかる市債元金償還金が増となったことなどにより、前年度よりも増加している。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財政調整基金残高は、令和</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年度と同程度で前年度よりも増加した。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実質収支額について、歳出においては、ごみ焼却場整備事業の事業費が大きく減少した一方で、人件費、扶助費および公債費の義務的経費の増加により、全体として増加した。歳入においては、市税、地方特例交付金および寄附金が増加したことなどから、全体として増加し、歳入の増加が歳出の増加を上回り、実質収支額は、</a:t>
          </a:r>
          <a:r>
            <a:rPr kumimoji="1" lang="en-US" altLang="ja-JP" sz="1200">
              <a:latin typeface="ＭＳ ゴシック" pitchFamily="49" charset="-128"/>
              <a:ea typeface="ＭＳ ゴシック" pitchFamily="49" charset="-128"/>
            </a:rPr>
            <a:t>0.32</a:t>
          </a:r>
          <a:r>
            <a:rPr kumimoji="1" lang="ja-JP" altLang="en-US" sz="1200">
              <a:latin typeface="ＭＳ ゴシック" pitchFamily="49" charset="-128"/>
              <a:ea typeface="ＭＳ ゴシック" pitchFamily="49" charset="-128"/>
            </a:rPr>
            <a:t>ポイント増加し、実質単年度収支については黒字となった。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令和</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年度に引き続き、全会計において赤字は発生しておらず、良好な状態である。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病院事業会計においては、材料費対医業収益比率が高額薬品・診療材料の使用量増加に伴う材料費の増加で増加、さらに医業外収益が新型コロナウイルス感染症対応に係る空床補償等の補助金が廃止されたことにより、純損失約</a:t>
          </a:r>
          <a:r>
            <a:rPr kumimoji="1" lang="en-US" altLang="ja-JP" sz="1200">
              <a:latin typeface="ＭＳ ゴシック" pitchFamily="49" charset="-128"/>
              <a:ea typeface="ＭＳ ゴシック" pitchFamily="49" charset="-128"/>
            </a:rPr>
            <a:t>14</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6</a:t>
          </a:r>
          <a:r>
            <a:rPr kumimoji="1" lang="ja-JP" altLang="en-US" sz="1200">
              <a:latin typeface="ＭＳ ゴシック" pitchFamily="49" charset="-128"/>
              <a:ea typeface="ＭＳ ゴシック" pitchFamily="49" charset="-128"/>
            </a:rPr>
            <a:t>千万円の赤字を計上する結果となり、経常収支比率も、同理由により</a:t>
          </a:r>
          <a:r>
            <a:rPr kumimoji="1" lang="en-US" altLang="ja-JP" sz="1200">
              <a:latin typeface="ＭＳ ゴシック" pitchFamily="49" charset="-128"/>
              <a:ea typeface="ＭＳ ゴシック" pitchFamily="49" charset="-128"/>
            </a:rPr>
            <a:t>8.0</a:t>
          </a:r>
          <a:r>
            <a:rPr kumimoji="1" lang="ja-JP" altLang="en-US" sz="1200">
              <a:latin typeface="ＭＳ ゴシック" pitchFamily="49" charset="-128"/>
              <a:ea typeface="ＭＳ ゴシック" pitchFamily="49" charset="-128"/>
            </a:rPr>
            <a:t>ポイント下降して、</a:t>
          </a:r>
          <a:r>
            <a:rPr kumimoji="1" lang="en-US" altLang="ja-JP" sz="1200">
              <a:latin typeface="ＭＳ ゴシック" pitchFamily="49" charset="-128"/>
              <a:ea typeface="ＭＳ ゴシック" pitchFamily="49" charset="-128"/>
            </a:rPr>
            <a:t>90.0</a:t>
          </a:r>
          <a:r>
            <a:rPr kumimoji="1" lang="ja-JP" altLang="en-US" sz="1200">
              <a:latin typeface="ＭＳ ゴシック" pitchFamily="49" charset="-128"/>
              <a:ea typeface="ＭＳ ゴシック" pitchFamily="49" charset="-128"/>
            </a:rPr>
            <a:t>％となった。</a:t>
          </a:r>
        </a:p>
        <a:p>
          <a:r>
            <a:rPr kumimoji="1" lang="ja-JP" altLang="en-US" sz="1200">
              <a:latin typeface="ＭＳ ゴシック" pitchFamily="49" charset="-128"/>
              <a:ea typeface="ＭＳ ゴシック" pitchFamily="49" charset="-128"/>
            </a:rPr>
            <a:t>　水道事業会計においては、経営の健全性を示す経常収支比率や料金回収率は、類似団体と同様に</a:t>
          </a:r>
          <a:r>
            <a:rPr kumimoji="1" lang="en-US" altLang="ja-JP" sz="1200">
              <a:latin typeface="ＭＳ ゴシック" pitchFamily="49" charset="-128"/>
              <a:ea typeface="ＭＳ ゴシック" pitchFamily="49" charset="-128"/>
            </a:rPr>
            <a:t>100</a:t>
          </a:r>
          <a:r>
            <a:rPr kumimoji="1" lang="ja-JP" altLang="en-US" sz="1200">
              <a:latin typeface="ＭＳ ゴシック" pitchFamily="49" charset="-128"/>
              <a:ea typeface="ＭＳ ゴシック" pitchFamily="49" charset="-128"/>
            </a:rPr>
            <a:t>％を上回っており現状経営に問題はないが、営業費用が増加したことから前年度に比べ悪化となった。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下水道事業会計においては、経常収支比率は、前年度に続き</a:t>
          </a:r>
          <a:r>
            <a:rPr kumimoji="1" lang="en-US" altLang="ja-JP" sz="1200">
              <a:latin typeface="ＭＳ ゴシック" pitchFamily="49" charset="-128"/>
              <a:ea typeface="ＭＳ ゴシック" pitchFamily="49" charset="-128"/>
            </a:rPr>
            <a:t>100</a:t>
          </a:r>
          <a:r>
            <a:rPr kumimoji="1" lang="ja-JP" altLang="en-US" sz="1200">
              <a:latin typeface="ＭＳ ゴシック" pitchFamily="49" charset="-128"/>
              <a:ea typeface="ＭＳ ゴシック" pitchFamily="49" charset="-128"/>
            </a:rPr>
            <a:t>％を上回っており、全国・類似団体の平均値と比較しても高い水準であり、また、経費回収率についてもほぼ</a:t>
          </a:r>
          <a:r>
            <a:rPr kumimoji="1" lang="en-US" altLang="ja-JP" sz="1200">
              <a:latin typeface="ＭＳ ゴシック" pitchFamily="49" charset="-128"/>
              <a:ea typeface="ＭＳ ゴシック" pitchFamily="49" charset="-128"/>
            </a:rPr>
            <a:t>100</a:t>
          </a:r>
          <a:r>
            <a:rPr kumimoji="1" lang="ja-JP" altLang="en-US" sz="1200">
              <a:latin typeface="ＭＳ ゴシック" pitchFamily="49" charset="-128"/>
              <a:ea typeface="ＭＳ ゴシック" pitchFamily="49" charset="-128"/>
            </a:rPr>
            <a:t>％となっており、概ね良好な数値となった。しかしながら、本市の下水道事業については、資本費平準化債の活用と一般会計繰入金により収支の均衡を保っており、使用料収入により総費用を賄う健全経営を行うには課題が多いことから、引き続き使用料収入の確保に努め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54919662</v>
      </c>
      <c r="BO4" s="371"/>
      <c r="BP4" s="371"/>
      <c r="BQ4" s="371"/>
      <c r="BR4" s="371"/>
      <c r="BS4" s="371"/>
      <c r="BT4" s="371"/>
      <c r="BU4" s="372"/>
      <c r="BV4" s="370">
        <v>54152282</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8.9</v>
      </c>
      <c r="CU4" s="377"/>
      <c r="CV4" s="377"/>
      <c r="CW4" s="377"/>
      <c r="CX4" s="377"/>
      <c r="CY4" s="377"/>
      <c r="CZ4" s="377"/>
      <c r="DA4" s="378"/>
      <c r="DB4" s="376">
        <v>8.6</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52396597</v>
      </c>
      <c r="BO5" s="408"/>
      <c r="BP5" s="408"/>
      <c r="BQ5" s="408"/>
      <c r="BR5" s="408"/>
      <c r="BS5" s="408"/>
      <c r="BT5" s="408"/>
      <c r="BU5" s="409"/>
      <c r="BV5" s="407">
        <v>51750324</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97.4</v>
      </c>
      <c r="CU5" s="405"/>
      <c r="CV5" s="405"/>
      <c r="CW5" s="405"/>
      <c r="CX5" s="405"/>
      <c r="CY5" s="405"/>
      <c r="CZ5" s="405"/>
      <c r="DA5" s="406"/>
      <c r="DB5" s="404">
        <v>97.1</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2523065</v>
      </c>
      <c r="BO6" s="408"/>
      <c r="BP6" s="408"/>
      <c r="BQ6" s="408"/>
      <c r="BR6" s="408"/>
      <c r="BS6" s="408"/>
      <c r="BT6" s="408"/>
      <c r="BU6" s="409"/>
      <c r="BV6" s="407">
        <v>2401958</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97.8</v>
      </c>
      <c r="CU6" s="445"/>
      <c r="CV6" s="445"/>
      <c r="CW6" s="445"/>
      <c r="CX6" s="445"/>
      <c r="CY6" s="445"/>
      <c r="CZ6" s="445"/>
      <c r="DA6" s="446"/>
      <c r="DB6" s="444">
        <v>98.1</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102893</v>
      </c>
      <c r="BO7" s="408"/>
      <c r="BP7" s="408"/>
      <c r="BQ7" s="408"/>
      <c r="BR7" s="408"/>
      <c r="BS7" s="408"/>
      <c r="BT7" s="408"/>
      <c r="BU7" s="409"/>
      <c r="BV7" s="407">
        <v>125182</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27053410</v>
      </c>
      <c r="CU7" s="408"/>
      <c r="CV7" s="408"/>
      <c r="CW7" s="408"/>
      <c r="CX7" s="408"/>
      <c r="CY7" s="408"/>
      <c r="CZ7" s="408"/>
      <c r="DA7" s="409"/>
      <c r="DB7" s="407">
        <v>26380700</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2420172</v>
      </c>
      <c r="BO8" s="408"/>
      <c r="BP8" s="408"/>
      <c r="BQ8" s="408"/>
      <c r="BR8" s="408"/>
      <c r="BS8" s="408"/>
      <c r="BT8" s="408"/>
      <c r="BU8" s="409"/>
      <c r="BV8" s="407">
        <v>2276776</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0.76</v>
      </c>
      <c r="CU8" s="448"/>
      <c r="CV8" s="448"/>
      <c r="CW8" s="448"/>
      <c r="CX8" s="448"/>
      <c r="CY8" s="448"/>
      <c r="CZ8" s="448"/>
      <c r="DA8" s="449"/>
      <c r="DB8" s="447">
        <v>0.75</v>
      </c>
      <c r="DC8" s="448"/>
      <c r="DD8" s="448"/>
      <c r="DE8" s="448"/>
      <c r="DF8" s="448"/>
      <c r="DG8" s="448"/>
      <c r="DH8" s="448"/>
      <c r="DI8" s="449"/>
    </row>
    <row r="9" spans="1:119" ht="18.75" customHeight="1" thickBot="1" x14ac:dyDescent="0.2">
      <c r="A9" s="169"/>
      <c r="B9" s="401" t="s">
        <v>107</v>
      </c>
      <c r="C9" s="402"/>
      <c r="D9" s="402"/>
      <c r="E9" s="402"/>
      <c r="F9" s="402"/>
      <c r="G9" s="402"/>
      <c r="H9" s="402"/>
      <c r="I9" s="402"/>
      <c r="J9" s="402"/>
      <c r="K9" s="450"/>
      <c r="L9" s="451" t="s">
        <v>108</v>
      </c>
      <c r="M9" s="452"/>
      <c r="N9" s="452"/>
      <c r="O9" s="452"/>
      <c r="P9" s="452"/>
      <c r="Q9" s="453"/>
      <c r="R9" s="454">
        <v>113647</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104</v>
      </c>
      <c r="AV9" s="440"/>
      <c r="AW9" s="440"/>
      <c r="AX9" s="440"/>
      <c r="AY9" s="441" t="s">
        <v>111</v>
      </c>
      <c r="AZ9" s="442"/>
      <c r="BA9" s="442"/>
      <c r="BB9" s="442"/>
      <c r="BC9" s="442"/>
      <c r="BD9" s="442"/>
      <c r="BE9" s="442"/>
      <c r="BF9" s="442"/>
      <c r="BG9" s="442"/>
      <c r="BH9" s="442"/>
      <c r="BI9" s="442"/>
      <c r="BJ9" s="442"/>
      <c r="BK9" s="442"/>
      <c r="BL9" s="442"/>
      <c r="BM9" s="443"/>
      <c r="BN9" s="407">
        <v>143396</v>
      </c>
      <c r="BO9" s="408"/>
      <c r="BP9" s="408"/>
      <c r="BQ9" s="408"/>
      <c r="BR9" s="408"/>
      <c r="BS9" s="408"/>
      <c r="BT9" s="408"/>
      <c r="BU9" s="409"/>
      <c r="BV9" s="407">
        <v>-74311</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12.8</v>
      </c>
      <c r="CU9" s="405"/>
      <c r="CV9" s="405"/>
      <c r="CW9" s="405"/>
      <c r="CX9" s="405"/>
      <c r="CY9" s="405"/>
      <c r="CZ9" s="405"/>
      <c r="DA9" s="406"/>
      <c r="DB9" s="404">
        <v>11.9</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113</v>
      </c>
      <c r="M10" s="437"/>
      <c r="N10" s="437"/>
      <c r="O10" s="437"/>
      <c r="P10" s="437"/>
      <c r="Q10" s="438"/>
      <c r="R10" s="458">
        <v>113679</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1202063</v>
      </c>
      <c r="BO10" s="408"/>
      <c r="BP10" s="408"/>
      <c r="BQ10" s="408"/>
      <c r="BR10" s="408"/>
      <c r="BS10" s="408"/>
      <c r="BT10" s="408"/>
      <c r="BU10" s="409"/>
      <c r="BV10" s="407">
        <v>1200057</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110878</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927925</v>
      </c>
      <c r="BO12" s="408"/>
      <c r="BP12" s="408"/>
      <c r="BQ12" s="408"/>
      <c r="BR12" s="408"/>
      <c r="BS12" s="408"/>
      <c r="BT12" s="408"/>
      <c r="BU12" s="409"/>
      <c r="BV12" s="407">
        <v>1291661</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107004</v>
      </c>
      <c r="S13" s="492"/>
      <c r="T13" s="492"/>
      <c r="U13" s="492"/>
      <c r="V13" s="493"/>
      <c r="W13" s="423" t="s">
        <v>131</v>
      </c>
      <c r="X13" s="424"/>
      <c r="Y13" s="424"/>
      <c r="Z13" s="424"/>
      <c r="AA13" s="424"/>
      <c r="AB13" s="414"/>
      <c r="AC13" s="458">
        <v>882</v>
      </c>
      <c r="AD13" s="459"/>
      <c r="AE13" s="459"/>
      <c r="AF13" s="459"/>
      <c r="AG13" s="501"/>
      <c r="AH13" s="458">
        <v>988</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417534</v>
      </c>
      <c r="BO13" s="408"/>
      <c r="BP13" s="408"/>
      <c r="BQ13" s="408"/>
      <c r="BR13" s="408"/>
      <c r="BS13" s="408"/>
      <c r="BT13" s="408"/>
      <c r="BU13" s="409"/>
      <c r="BV13" s="407">
        <v>-165915</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9.1999999999999993</v>
      </c>
      <c r="CU13" s="405"/>
      <c r="CV13" s="405"/>
      <c r="CW13" s="405"/>
      <c r="CX13" s="405"/>
      <c r="CY13" s="405"/>
      <c r="CZ13" s="405"/>
      <c r="DA13" s="406"/>
      <c r="DB13" s="404">
        <v>7.6</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111118</v>
      </c>
      <c r="S14" s="492"/>
      <c r="T14" s="492"/>
      <c r="U14" s="492"/>
      <c r="V14" s="493"/>
      <c r="W14" s="397"/>
      <c r="X14" s="398"/>
      <c r="Y14" s="398"/>
      <c r="Z14" s="398"/>
      <c r="AA14" s="398"/>
      <c r="AB14" s="387"/>
      <c r="AC14" s="494">
        <v>1.6</v>
      </c>
      <c r="AD14" s="495"/>
      <c r="AE14" s="495"/>
      <c r="AF14" s="495"/>
      <c r="AG14" s="496"/>
      <c r="AH14" s="494">
        <v>1.9</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53.5</v>
      </c>
      <c r="CU14" s="506"/>
      <c r="CV14" s="506"/>
      <c r="CW14" s="506"/>
      <c r="CX14" s="506"/>
      <c r="CY14" s="506"/>
      <c r="CZ14" s="506"/>
      <c r="DA14" s="507"/>
      <c r="DB14" s="505">
        <v>59</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107603</v>
      </c>
      <c r="S15" s="492"/>
      <c r="T15" s="492"/>
      <c r="U15" s="492"/>
      <c r="V15" s="493"/>
      <c r="W15" s="423" t="s">
        <v>137</v>
      </c>
      <c r="X15" s="424"/>
      <c r="Y15" s="424"/>
      <c r="Z15" s="424"/>
      <c r="AA15" s="424"/>
      <c r="AB15" s="414"/>
      <c r="AC15" s="458">
        <v>18526</v>
      </c>
      <c r="AD15" s="459"/>
      <c r="AE15" s="459"/>
      <c r="AF15" s="459"/>
      <c r="AG15" s="501"/>
      <c r="AH15" s="458">
        <v>18802</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17163590</v>
      </c>
      <c r="BO15" s="371"/>
      <c r="BP15" s="371"/>
      <c r="BQ15" s="371"/>
      <c r="BR15" s="371"/>
      <c r="BS15" s="371"/>
      <c r="BT15" s="371"/>
      <c r="BU15" s="372"/>
      <c r="BV15" s="370">
        <v>16477863</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34.5</v>
      </c>
      <c r="AD16" s="495"/>
      <c r="AE16" s="495"/>
      <c r="AF16" s="495"/>
      <c r="AG16" s="496"/>
      <c r="AH16" s="494">
        <v>35.200000000000003</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22208343</v>
      </c>
      <c r="BO16" s="408"/>
      <c r="BP16" s="408"/>
      <c r="BQ16" s="408"/>
      <c r="BR16" s="408"/>
      <c r="BS16" s="408"/>
      <c r="BT16" s="408"/>
      <c r="BU16" s="409"/>
      <c r="BV16" s="407">
        <v>21584367</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34325</v>
      </c>
      <c r="AD17" s="459"/>
      <c r="AE17" s="459"/>
      <c r="AF17" s="459"/>
      <c r="AG17" s="501"/>
      <c r="AH17" s="458">
        <v>33569</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21895264</v>
      </c>
      <c r="BO17" s="408"/>
      <c r="BP17" s="408"/>
      <c r="BQ17" s="408"/>
      <c r="BR17" s="408"/>
      <c r="BS17" s="408"/>
      <c r="BT17" s="408"/>
      <c r="BU17" s="409"/>
      <c r="BV17" s="407">
        <v>20976355</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196.87</v>
      </c>
      <c r="M18" s="531"/>
      <c r="N18" s="531"/>
      <c r="O18" s="531"/>
      <c r="P18" s="531"/>
      <c r="Q18" s="531"/>
      <c r="R18" s="532"/>
      <c r="S18" s="532"/>
      <c r="T18" s="532"/>
      <c r="U18" s="532"/>
      <c r="V18" s="533"/>
      <c r="W18" s="425"/>
      <c r="X18" s="426"/>
      <c r="Y18" s="426"/>
      <c r="Z18" s="426"/>
      <c r="AA18" s="426"/>
      <c r="AB18" s="417"/>
      <c r="AC18" s="534">
        <v>63.9</v>
      </c>
      <c r="AD18" s="535"/>
      <c r="AE18" s="535"/>
      <c r="AF18" s="535"/>
      <c r="AG18" s="536"/>
      <c r="AH18" s="534">
        <v>62.9</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27594375</v>
      </c>
      <c r="BO18" s="408"/>
      <c r="BP18" s="408"/>
      <c r="BQ18" s="408"/>
      <c r="BR18" s="408"/>
      <c r="BS18" s="408"/>
      <c r="BT18" s="408"/>
      <c r="BU18" s="409"/>
      <c r="BV18" s="407">
        <v>26340642</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577</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35863747</v>
      </c>
      <c r="BO19" s="408"/>
      <c r="BP19" s="408"/>
      <c r="BQ19" s="408"/>
      <c r="BR19" s="408"/>
      <c r="BS19" s="408"/>
      <c r="BT19" s="408"/>
      <c r="BU19" s="409"/>
      <c r="BV19" s="407">
        <v>35031030</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48212</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51270345</v>
      </c>
      <c r="BO22" s="371"/>
      <c r="BP22" s="371"/>
      <c r="BQ22" s="371"/>
      <c r="BR22" s="371"/>
      <c r="BS22" s="371"/>
      <c r="BT22" s="371"/>
      <c r="BU22" s="372"/>
      <c r="BV22" s="370">
        <v>53078298</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16432633</v>
      </c>
      <c r="BO23" s="408"/>
      <c r="BP23" s="408"/>
      <c r="BQ23" s="408"/>
      <c r="BR23" s="408"/>
      <c r="BS23" s="408"/>
      <c r="BT23" s="408"/>
      <c r="BU23" s="409"/>
      <c r="BV23" s="407">
        <v>17641136</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9250</v>
      </c>
      <c r="R24" s="459"/>
      <c r="S24" s="459"/>
      <c r="T24" s="459"/>
      <c r="U24" s="459"/>
      <c r="V24" s="501"/>
      <c r="W24" s="553"/>
      <c r="X24" s="554"/>
      <c r="Y24" s="555"/>
      <c r="Z24" s="457" t="s">
        <v>162</v>
      </c>
      <c r="AA24" s="437"/>
      <c r="AB24" s="437"/>
      <c r="AC24" s="437"/>
      <c r="AD24" s="437"/>
      <c r="AE24" s="437"/>
      <c r="AF24" s="437"/>
      <c r="AG24" s="438"/>
      <c r="AH24" s="458">
        <v>845</v>
      </c>
      <c r="AI24" s="459"/>
      <c r="AJ24" s="459"/>
      <c r="AK24" s="459"/>
      <c r="AL24" s="501"/>
      <c r="AM24" s="458">
        <v>2540915</v>
      </c>
      <c r="AN24" s="459"/>
      <c r="AO24" s="459"/>
      <c r="AP24" s="459"/>
      <c r="AQ24" s="459"/>
      <c r="AR24" s="501"/>
      <c r="AS24" s="458">
        <v>3007</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34086582</v>
      </c>
      <c r="BO24" s="408"/>
      <c r="BP24" s="408"/>
      <c r="BQ24" s="408"/>
      <c r="BR24" s="408"/>
      <c r="BS24" s="408"/>
      <c r="BT24" s="408"/>
      <c r="BU24" s="409"/>
      <c r="BV24" s="407">
        <v>34318027</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7700</v>
      </c>
      <c r="R25" s="459"/>
      <c r="S25" s="459"/>
      <c r="T25" s="459"/>
      <c r="U25" s="459"/>
      <c r="V25" s="501"/>
      <c r="W25" s="553"/>
      <c r="X25" s="554"/>
      <c r="Y25" s="555"/>
      <c r="Z25" s="457" t="s">
        <v>165</v>
      </c>
      <c r="AA25" s="437"/>
      <c r="AB25" s="437"/>
      <c r="AC25" s="437"/>
      <c r="AD25" s="437"/>
      <c r="AE25" s="437"/>
      <c r="AF25" s="437"/>
      <c r="AG25" s="438"/>
      <c r="AH25" s="458">
        <v>167</v>
      </c>
      <c r="AI25" s="459"/>
      <c r="AJ25" s="459"/>
      <c r="AK25" s="459"/>
      <c r="AL25" s="501"/>
      <c r="AM25" s="458">
        <v>490813</v>
      </c>
      <c r="AN25" s="459"/>
      <c r="AO25" s="459"/>
      <c r="AP25" s="459"/>
      <c r="AQ25" s="459"/>
      <c r="AR25" s="501"/>
      <c r="AS25" s="458">
        <v>2939</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7954450</v>
      </c>
      <c r="BO25" s="371"/>
      <c r="BP25" s="371"/>
      <c r="BQ25" s="371"/>
      <c r="BR25" s="371"/>
      <c r="BS25" s="371"/>
      <c r="BT25" s="371"/>
      <c r="BU25" s="372"/>
      <c r="BV25" s="370">
        <v>8910272</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7050</v>
      </c>
      <c r="R26" s="459"/>
      <c r="S26" s="459"/>
      <c r="T26" s="459"/>
      <c r="U26" s="459"/>
      <c r="V26" s="501"/>
      <c r="W26" s="553"/>
      <c r="X26" s="554"/>
      <c r="Y26" s="555"/>
      <c r="Z26" s="457" t="s">
        <v>168</v>
      </c>
      <c r="AA26" s="559"/>
      <c r="AB26" s="559"/>
      <c r="AC26" s="559"/>
      <c r="AD26" s="559"/>
      <c r="AE26" s="559"/>
      <c r="AF26" s="559"/>
      <c r="AG26" s="560"/>
      <c r="AH26" s="458">
        <v>17</v>
      </c>
      <c r="AI26" s="459"/>
      <c r="AJ26" s="459"/>
      <c r="AK26" s="459"/>
      <c r="AL26" s="501"/>
      <c r="AM26" s="458">
        <v>55488</v>
      </c>
      <c r="AN26" s="459"/>
      <c r="AO26" s="459"/>
      <c r="AP26" s="459"/>
      <c r="AQ26" s="459"/>
      <c r="AR26" s="501"/>
      <c r="AS26" s="458">
        <v>3264</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5340</v>
      </c>
      <c r="R27" s="459"/>
      <c r="S27" s="459"/>
      <c r="T27" s="459"/>
      <c r="U27" s="459"/>
      <c r="V27" s="501"/>
      <c r="W27" s="553"/>
      <c r="X27" s="554"/>
      <c r="Y27" s="555"/>
      <c r="Z27" s="457" t="s">
        <v>171</v>
      </c>
      <c r="AA27" s="437"/>
      <c r="AB27" s="437"/>
      <c r="AC27" s="437"/>
      <c r="AD27" s="437"/>
      <c r="AE27" s="437"/>
      <c r="AF27" s="437"/>
      <c r="AG27" s="438"/>
      <c r="AH27" s="458">
        <v>81</v>
      </c>
      <c r="AI27" s="459"/>
      <c r="AJ27" s="459"/>
      <c r="AK27" s="459"/>
      <c r="AL27" s="501"/>
      <c r="AM27" s="458">
        <v>274708</v>
      </c>
      <c r="AN27" s="459"/>
      <c r="AO27" s="459"/>
      <c r="AP27" s="459"/>
      <c r="AQ27" s="459"/>
      <c r="AR27" s="501"/>
      <c r="AS27" s="458">
        <v>3391</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1163943</v>
      </c>
      <c r="BO27" s="527"/>
      <c r="BP27" s="527"/>
      <c r="BQ27" s="527"/>
      <c r="BR27" s="527"/>
      <c r="BS27" s="527"/>
      <c r="BT27" s="527"/>
      <c r="BU27" s="528"/>
      <c r="BV27" s="526">
        <v>1163943</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4540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3343111</v>
      </c>
      <c r="BO28" s="371"/>
      <c r="BP28" s="371"/>
      <c r="BQ28" s="371"/>
      <c r="BR28" s="371"/>
      <c r="BS28" s="371"/>
      <c r="BT28" s="371"/>
      <c r="BU28" s="372"/>
      <c r="BV28" s="370">
        <v>3068973</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22</v>
      </c>
      <c r="M29" s="459"/>
      <c r="N29" s="459"/>
      <c r="O29" s="459"/>
      <c r="P29" s="501"/>
      <c r="Q29" s="458">
        <v>4050</v>
      </c>
      <c r="R29" s="459"/>
      <c r="S29" s="459"/>
      <c r="T29" s="459"/>
      <c r="U29" s="459"/>
      <c r="V29" s="501"/>
      <c r="W29" s="556"/>
      <c r="X29" s="557"/>
      <c r="Y29" s="558"/>
      <c r="Z29" s="457" t="s">
        <v>177</v>
      </c>
      <c r="AA29" s="437"/>
      <c r="AB29" s="437"/>
      <c r="AC29" s="437"/>
      <c r="AD29" s="437"/>
      <c r="AE29" s="437"/>
      <c r="AF29" s="437"/>
      <c r="AG29" s="438"/>
      <c r="AH29" s="458">
        <v>926</v>
      </c>
      <c r="AI29" s="459"/>
      <c r="AJ29" s="459"/>
      <c r="AK29" s="459"/>
      <c r="AL29" s="501"/>
      <c r="AM29" s="458">
        <v>2815623</v>
      </c>
      <c r="AN29" s="459"/>
      <c r="AO29" s="459"/>
      <c r="AP29" s="459"/>
      <c r="AQ29" s="459"/>
      <c r="AR29" s="501"/>
      <c r="AS29" s="458">
        <v>3041</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657902</v>
      </c>
      <c r="BO29" s="408"/>
      <c r="BP29" s="408"/>
      <c r="BQ29" s="408"/>
      <c r="BR29" s="408"/>
      <c r="BS29" s="408"/>
      <c r="BT29" s="408"/>
      <c r="BU29" s="409"/>
      <c r="BV29" s="407">
        <v>487978</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98</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4404309</v>
      </c>
      <c r="BO30" s="527"/>
      <c r="BP30" s="527"/>
      <c r="BQ30" s="527"/>
      <c r="BR30" s="527"/>
      <c r="BS30" s="527"/>
      <c r="BT30" s="527"/>
      <c r="BU30" s="528"/>
      <c r="BV30" s="526">
        <v>3987732</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病院事業会計</v>
      </c>
      <c r="AP34" s="598"/>
      <c r="AQ34" s="598"/>
      <c r="AR34" s="598"/>
      <c r="AS34" s="598"/>
      <c r="AT34" s="598"/>
      <c r="AU34" s="598"/>
      <c r="AV34" s="598"/>
      <c r="AW34" s="598"/>
      <c r="AX34" s="598"/>
      <c r="AY34" s="598"/>
      <c r="AZ34" s="598"/>
      <c r="BA34" s="598"/>
      <c r="BB34" s="598"/>
      <c r="BC34" s="598"/>
      <c r="BD34" s="169"/>
      <c r="BE34" s="597">
        <f>IF(BG34="","",MAX(C34:D43,U34:V43,AM34:AN43)+1)</f>
        <v>9</v>
      </c>
      <c r="BF34" s="597"/>
      <c r="BG34" s="598" t="str">
        <f>IF('各会計、関係団体の財政状況及び健全化判断比率'!B34="","",'各会計、関係団体の財政状況及び健全化判断比率'!B34)</f>
        <v>農業集落排水事業特別会計</v>
      </c>
      <c r="BH34" s="598"/>
      <c r="BI34" s="598"/>
      <c r="BJ34" s="598"/>
      <c r="BK34" s="598"/>
      <c r="BL34" s="598"/>
      <c r="BM34" s="598"/>
      <c r="BN34" s="598"/>
      <c r="BO34" s="598"/>
      <c r="BP34" s="598"/>
      <c r="BQ34" s="598"/>
      <c r="BR34" s="598"/>
      <c r="BS34" s="598"/>
      <c r="BT34" s="598"/>
      <c r="BU34" s="598"/>
      <c r="BV34" s="169"/>
      <c r="BW34" s="597">
        <f>IF(BY34="","",MAX(C34:D43,U34:V43,AM34:AN43,BE34:BF43)+1)</f>
        <v>10</v>
      </c>
      <c r="BX34" s="597"/>
      <c r="BY34" s="598" t="str">
        <f>IF('各会計、関係団体の財政状況及び健全化判断比率'!B68="","",'各会計、関係団体の財政状況及び健全化判断比率'!B68)</f>
        <v>彦根愛知犬上広域行政組合（一般会計）</v>
      </c>
      <c r="BZ34" s="598"/>
      <c r="CA34" s="598"/>
      <c r="CB34" s="598"/>
      <c r="CC34" s="598"/>
      <c r="CD34" s="598"/>
      <c r="CE34" s="598"/>
      <c r="CF34" s="598"/>
      <c r="CG34" s="598"/>
      <c r="CH34" s="598"/>
      <c r="CI34" s="598"/>
      <c r="CJ34" s="598"/>
      <c r="CK34" s="598"/>
      <c r="CL34" s="598"/>
      <c r="CM34" s="598"/>
      <c r="CN34" s="169"/>
      <c r="CO34" s="597">
        <f>IF(CQ34="","",MAX(C34:D43,U34:V43,AM34:AN43,BE34:BF43,BW34:BX43)+1)</f>
        <v>18</v>
      </c>
      <c r="CP34" s="597"/>
      <c r="CQ34" s="598" t="str">
        <f>IF('各会計、関係団体の財政状況及び健全化判断比率'!BS7="","",'各会計、関係団体の財政状況及び健全化判断比率'!BS7)</f>
        <v>彦根市事業公社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f>IF(E35="","",C34+1)</f>
        <v>2</v>
      </c>
      <c r="D35" s="597"/>
      <c r="E35" s="598" t="str">
        <f>IF('各会計、関係団体の財政状況及び健全化判断比率'!B8="","",'各会計、関係団体の財政状況及び健全化判断比率'!B8)</f>
        <v>休日急病診療所事業特別会計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IF('各会計、関係団体の財政状況及び健全化判断比率'!B32="","",'各会計、関係団体の財政状況及び健全化判断比率'!B32)</f>
        <v>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11</v>
      </c>
      <c r="BX35" s="597"/>
      <c r="BY35" s="598" t="str">
        <f>IF('各会計、関係団体の財政状況及び健全化判断比率'!B69="","",'各会計、関係団体の財政状況及び健全化判断比率'!B69)</f>
        <v>彦根市犬上郡営林組合（一般会計）</v>
      </c>
      <c r="BZ35" s="598"/>
      <c r="CA35" s="598"/>
      <c r="CB35" s="598"/>
      <c r="CC35" s="598"/>
      <c r="CD35" s="598"/>
      <c r="CE35" s="598"/>
      <c r="CF35" s="598"/>
      <c r="CG35" s="598"/>
      <c r="CH35" s="598"/>
      <c r="CI35" s="598"/>
      <c r="CJ35" s="598"/>
      <c r="CK35" s="598"/>
      <c r="CL35" s="598"/>
      <c r="CM35" s="598"/>
      <c r="CN35" s="169"/>
      <c r="CO35" s="597">
        <f t="shared" ref="CO35:CO43" si="3">IF(CQ35="","",CO34+1)</f>
        <v>19</v>
      </c>
      <c r="CP35" s="597"/>
      <c r="CQ35" s="598" t="str">
        <f>IF('各会計、関係団体の財政状況及び健全化判断比率'!BS8="","",'各会計、関係団体の財政状況及び健全化判断比率'!BS8)</f>
        <v>彦根総合地方卸売市場</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f t="shared" si="0"/>
        <v>8</v>
      </c>
      <c r="AN36" s="597"/>
      <c r="AO36" s="598" t="str">
        <f>IF('各会計、関係団体の財政状況及び健全化判断比率'!B33="","",'各会計、関係団体の財政状況及び健全化判断比率'!B33)</f>
        <v>下水道事業会計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12</v>
      </c>
      <c r="BX36" s="597"/>
      <c r="BY36" s="598" t="str">
        <f>IF('各会計、関係団体の財政状況及び健全化判断比率'!B70="","",'各会計、関係団体の財政状況及び健全化判断比率'!B70)</f>
        <v>彦根市米原市山林組合（一般会計）</v>
      </c>
      <c r="BZ36" s="598"/>
      <c r="CA36" s="598"/>
      <c r="CB36" s="598"/>
      <c r="CC36" s="598"/>
      <c r="CD36" s="598"/>
      <c r="CE36" s="598"/>
      <c r="CF36" s="598"/>
      <c r="CG36" s="598"/>
      <c r="CH36" s="598"/>
      <c r="CI36" s="598"/>
      <c r="CJ36" s="598"/>
      <c r="CK36" s="598"/>
      <c r="CL36" s="598"/>
      <c r="CM36" s="598"/>
      <c r="CN36" s="169"/>
      <c r="CO36" s="597">
        <f t="shared" si="3"/>
        <v>20</v>
      </c>
      <c r="CP36" s="597"/>
      <c r="CQ36" s="598" t="str">
        <f>IF('各会計、関係団体の財政状況及び健全化判断比率'!BS9="","",'各会計、関係団体の財政状況及び健全化判断比率'!BS9)</f>
        <v>四番町スクエア</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13</v>
      </c>
      <c r="BX37" s="597"/>
      <c r="BY37" s="598" t="str">
        <f>IF('各会計、関係団体の財政状況及び健全化判断比率'!B71="","",'各会計、関係団体の財政状況及び健全化判断比率'!B71)</f>
        <v>滋賀県市町村職員研修センター（一般会計）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14</v>
      </c>
      <c r="BX38" s="597"/>
      <c r="BY38" s="598" t="str">
        <f>IF('各会計、関係団体の財政状況及び健全化判断比率'!B72="","",'各会計、関係団体の財政状況及び健全化判断比率'!B72)</f>
        <v>滋賀県後期高齢者医療広域連合（一般会計）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15</v>
      </c>
      <c r="BX39" s="597"/>
      <c r="BY39" s="598" t="str">
        <f>IF('各会計、関係団体の財政状況及び健全化判断比率'!B73="","",'各会計、関係団体の財政状況及び健全化判断比率'!B73)</f>
        <v>滋賀県後期高齢者医療広域連合（後期高齢者医療特別会計）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16</v>
      </c>
      <c r="BX40" s="597"/>
      <c r="BY40" s="598" t="str">
        <f>IF('各会計、関係団体の財政状況及び健全化判断比率'!B74="","",'各会計、関係団体の財政状況及び健全化判断比率'!B74)</f>
        <v>大滝山林組合（一般会計）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17</v>
      </c>
      <c r="BX41" s="597"/>
      <c r="BY41" s="598" t="str">
        <f>IF('各会計、関係団体の財政状況及び健全化判断比率'!B75="","",'各会計、関係団体の財政状況及び健全化判断比率'!B75)</f>
        <v>大滝山林組合（高取山森林空間利活用特別会計）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MT5rL8frMJY4OVFWIE1oOi0HMOXIDhJRT/+qcd7f3uzVQNqYfXm9jDB/bDR2mqwODdWw3Hs0jlMV3zk9Wbio3A==" saltValue="pRrjAFvkXnMW6Ek2w/sMZ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9"/>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51" t="s">
        <v>535</v>
      </c>
      <c r="D34" s="1151"/>
      <c r="E34" s="1152"/>
      <c r="F34" s="32">
        <v>11.61</v>
      </c>
      <c r="G34" s="33">
        <v>17.03</v>
      </c>
      <c r="H34" s="33">
        <v>22.66</v>
      </c>
      <c r="I34" s="33">
        <v>22.95</v>
      </c>
      <c r="J34" s="34">
        <v>19.07</v>
      </c>
      <c r="K34" s="22"/>
      <c r="L34" s="22"/>
      <c r="M34" s="22"/>
      <c r="N34" s="22"/>
      <c r="O34" s="22"/>
      <c r="P34" s="22"/>
    </row>
    <row r="35" spans="1:16" ht="39" customHeight="1" x14ac:dyDescent="0.15">
      <c r="A35" s="22"/>
      <c r="B35" s="35"/>
      <c r="C35" s="1145" t="s">
        <v>536</v>
      </c>
      <c r="D35" s="1146"/>
      <c r="E35" s="1147"/>
      <c r="F35" s="36">
        <v>15.29</v>
      </c>
      <c r="G35" s="37">
        <v>14.19</v>
      </c>
      <c r="H35" s="37">
        <v>14.4</v>
      </c>
      <c r="I35" s="37">
        <v>14.42</v>
      </c>
      <c r="J35" s="38">
        <v>13.76</v>
      </c>
      <c r="K35" s="22"/>
      <c r="L35" s="22"/>
      <c r="M35" s="22"/>
      <c r="N35" s="22"/>
      <c r="O35" s="22"/>
      <c r="P35" s="22"/>
    </row>
    <row r="36" spans="1:16" ht="39" customHeight="1" x14ac:dyDescent="0.15">
      <c r="A36" s="22"/>
      <c r="B36" s="35"/>
      <c r="C36" s="1145" t="s">
        <v>537</v>
      </c>
      <c r="D36" s="1146"/>
      <c r="E36" s="1147"/>
      <c r="F36" s="36">
        <v>2.62</v>
      </c>
      <c r="G36" s="37">
        <v>8.44</v>
      </c>
      <c r="H36" s="37">
        <v>8.9600000000000009</v>
      </c>
      <c r="I36" s="37">
        <v>8.5399999999999991</v>
      </c>
      <c r="J36" s="38">
        <v>8.92</v>
      </c>
      <c r="K36" s="22"/>
      <c r="L36" s="22"/>
      <c r="M36" s="22"/>
      <c r="N36" s="22"/>
      <c r="O36" s="22"/>
      <c r="P36" s="22"/>
    </row>
    <row r="37" spans="1:16" ht="39" customHeight="1" x14ac:dyDescent="0.15">
      <c r="A37" s="22"/>
      <c r="B37" s="35"/>
      <c r="C37" s="1145" t="s">
        <v>538</v>
      </c>
      <c r="D37" s="1146"/>
      <c r="E37" s="1147"/>
      <c r="F37" s="36">
        <v>2.5</v>
      </c>
      <c r="G37" s="37">
        <v>3.24</v>
      </c>
      <c r="H37" s="37">
        <v>3.99</v>
      </c>
      <c r="I37" s="37">
        <v>4.63</v>
      </c>
      <c r="J37" s="38">
        <v>4.95</v>
      </c>
      <c r="K37" s="22"/>
      <c r="L37" s="22"/>
      <c r="M37" s="22"/>
      <c r="N37" s="22"/>
      <c r="O37" s="22"/>
      <c r="P37" s="22"/>
    </row>
    <row r="38" spans="1:16" ht="39" customHeight="1" x14ac:dyDescent="0.15">
      <c r="A38" s="22"/>
      <c r="B38" s="35"/>
      <c r="C38" s="1145" t="s">
        <v>539</v>
      </c>
      <c r="D38" s="1146"/>
      <c r="E38" s="1147"/>
      <c r="F38" s="36">
        <v>0.12</v>
      </c>
      <c r="G38" s="37">
        <v>0.43</v>
      </c>
      <c r="H38" s="37">
        <v>0.18</v>
      </c>
      <c r="I38" s="37">
        <v>0.14000000000000001</v>
      </c>
      <c r="J38" s="38">
        <v>0.24</v>
      </c>
      <c r="K38" s="22"/>
      <c r="L38" s="22"/>
      <c r="M38" s="22"/>
      <c r="N38" s="22"/>
      <c r="O38" s="22"/>
      <c r="P38" s="22"/>
    </row>
    <row r="39" spans="1:16" ht="39" customHeight="1" x14ac:dyDescent="0.15">
      <c r="A39" s="22"/>
      <c r="B39" s="35"/>
      <c r="C39" s="1145" t="s">
        <v>540</v>
      </c>
      <c r="D39" s="1146"/>
      <c r="E39" s="1147"/>
      <c r="F39" s="36">
        <v>0.08</v>
      </c>
      <c r="G39" s="37">
        <v>7.0000000000000007E-2</v>
      </c>
      <c r="H39" s="37">
        <v>0.09</v>
      </c>
      <c r="I39" s="37">
        <v>0.1</v>
      </c>
      <c r="J39" s="38">
        <v>0.13</v>
      </c>
      <c r="K39" s="22"/>
      <c r="L39" s="22"/>
      <c r="M39" s="22"/>
      <c r="N39" s="22"/>
      <c r="O39" s="22"/>
      <c r="P39" s="22"/>
    </row>
    <row r="40" spans="1:16" ht="39" customHeight="1" x14ac:dyDescent="0.15">
      <c r="A40" s="22"/>
      <c r="B40" s="35"/>
      <c r="C40" s="1145" t="s">
        <v>541</v>
      </c>
      <c r="D40" s="1146"/>
      <c r="E40" s="1147"/>
      <c r="F40" s="36">
        <v>0</v>
      </c>
      <c r="G40" s="37">
        <v>0.28000000000000003</v>
      </c>
      <c r="H40" s="37">
        <v>0.41</v>
      </c>
      <c r="I40" s="37">
        <v>0.04</v>
      </c>
      <c r="J40" s="38">
        <v>0.12</v>
      </c>
      <c r="K40" s="22"/>
      <c r="L40" s="22"/>
      <c r="M40" s="22"/>
      <c r="N40" s="22"/>
      <c r="O40" s="22"/>
      <c r="P40" s="22"/>
    </row>
    <row r="41" spans="1:16" ht="39" customHeight="1" x14ac:dyDescent="0.15">
      <c r="A41" s="22"/>
      <c r="B41" s="35"/>
      <c r="C41" s="1145" t="s">
        <v>542</v>
      </c>
      <c r="D41" s="1146"/>
      <c r="E41" s="1147"/>
      <c r="F41" s="36">
        <v>0</v>
      </c>
      <c r="G41" s="37">
        <v>0</v>
      </c>
      <c r="H41" s="37">
        <v>0.13</v>
      </c>
      <c r="I41" s="37">
        <v>0.08</v>
      </c>
      <c r="J41" s="38">
        <v>0.01</v>
      </c>
      <c r="K41" s="22"/>
      <c r="L41" s="22"/>
      <c r="M41" s="22"/>
      <c r="N41" s="22"/>
      <c r="O41" s="22"/>
      <c r="P41" s="22"/>
    </row>
    <row r="42" spans="1:16" ht="39" customHeight="1" x14ac:dyDescent="0.15">
      <c r="A42" s="22"/>
      <c r="B42" s="39"/>
      <c r="C42" s="1145" t="s">
        <v>543</v>
      </c>
      <c r="D42" s="1146"/>
      <c r="E42" s="1147"/>
      <c r="F42" s="36" t="s">
        <v>490</v>
      </c>
      <c r="G42" s="37" t="s">
        <v>490</v>
      </c>
      <c r="H42" s="37" t="s">
        <v>490</v>
      </c>
      <c r="I42" s="37" t="s">
        <v>490</v>
      </c>
      <c r="J42" s="38" t="s">
        <v>490</v>
      </c>
      <c r="K42" s="22"/>
      <c r="L42" s="22"/>
      <c r="M42" s="22"/>
      <c r="N42" s="22"/>
      <c r="O42" s="22"/>
      <c r="P42" s="22"/>
    </row>
    <row r="43" spans="1:16" ht="39" customHeight="1" thickBot="1" x14ac:dyDescent="0.2">
      <c r="A43" s="22"/>
      <c r="B43" s="40"/>
      <c r="C43" s="1148" t="s">
        <v>544</v>
      </c>
      <c r="D43" s="1149"/>
      <c r="E43" s="1150"/>
      <c r="F43" s="41">
        <v>0</v>
      </c>
      <c r="G43" s="42">
        <v>0</v>
      </c>
      <c r="H43" s="42">
        <v>0</v>
      </c>
      <c r="I43" s="42">
        <v>0.05</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row r="49" s="23" customFormat="1" ht="13.5" hidden="1" customHeight="1" x14ac:dyDescent="0.15"/>
  </sheetData>
  <sheetProtection algorithmName="SHA-512" hashValue="Hw7v5zWTH9Bpo7MZMKQuvnhRofP02AA/YbUK52+8wLkNombQpqGaD0n5TxX+Ui5Vwwh0yX6eT/lcbYXdCuP2qg==" saltValue="rPYgMi7femlnSDzrd2thv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9"/>
  <sheetViews>
    <sheetView showGridLines="0" zoomScale="55" zoomScaleNormal="55" zoomScaleSheetLayoutView="55" workbookViewId="0">
      <selection activeCell="O61" sqref="O61"/>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3491</v>
      </c>
      <c r="L45" s="60">
        <v>3687</v>
      </c>
      <c r="M45" s="60">
        <v>3883</v>
      </c>
      <c r="N45" s="60">
        <v>4221</v>
      </c>
      <c r="O45" s="61">
        <v>4610</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490</v>
      </c>
      <c r="L46" s="64" t="s">
        <v>490</v>
      </c>
      <c r="M46" s="64" t="s">
        <v>490</v>
      </c>
      <c r="N46" s="64" t="s">
        <v>490</v>
      </c>
      <c r="O46" s="65" t="s">
        <v>490</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490</v>
      </c>
      <c r="L47" s="64" t="s">
        <v>490</v>
      </c>
      <c r="M47" s="64" t="s">
        <v>490</v>
      </c>
      <c r="N47" s="64" t="s">
        <v>490</v>
      </c>
      <c r="O47" s="65" t="s">
        <v>490</v>
      </c>
      <c r="P47" s="48"/>
      <c r="Q47" s="48"/>
      <c r="R47" s="48"/>
      <c r="S47" s="48"/>
      <c r="T47" s="48"/>
      <c r="U47" s="48"/>
    </row>
    <row r="48" spans="1:21" ht="30.75" customHeight="1" x14ac:dyDescent="0.15">
      <c r="A48" s="48"/>
      <c r="B48" s="1155"/>
      <c r="C48" s="1156"/>
      <c r="D48" s="62"/>
      <c r="E48" s="1161" t="s">
        <v>13</v>
      </c>
      <c r="F48" s="1161"/>
      <c r="G48" s="1161"/>
      <c r="H48" s="1161"/>
      <c r="I48" s="1161"/>
      <c r="J48" s="1162"/>
      <c r="K48" s="63">
        <v>2938</v>
      </c>
      <c r="L48" s="64">
        <v>2753</v>
      </c>
      <c r="M48" s="64">
        <v>2918</v>
      </c>
      <c r="N48" s="64">
        <v>2850</v>
      </c>
      <c r="O48" s="65">
        <v>2804</v>
      </c>
      <c r="P48" s="48"/>
      <c r="Q48" s="48"/>
      <c r="R48" s="48"/>
      <c r="S48" s="48"/>
      <c r="T48" s="48"/>
      <c r="U48" s="48"/>
    </row>
    <row r="49" spans="1:21" ht="30.75" customHeight="1" x14ac:dyDescent="0.15">
      <c r="A49" s="48"/>
      <c r="B49" s="1155"/>
      <c r="C49" s="1156"/>
      <c r="D49" s="62"/>
      <c r="E49" s="1161" t="s">
        <v>14</v>
      </c>
      <c r="F49" s="1161"/>
      <c r="G49" s="1161"/>
      <c r="H49" s="1161"/>
      <c r="I49" s="1161"/>
      <c r="J49" s="1162"/>
      <c r="K49" s="63">
        <v>1</v>
      </c>
      <c r="L49" s="64">
        <v>0</v>
      </c>
      <c r="M49" s="64">
        <v>0</v>
      </c>
      <c r="N49" s="64">
        <v>0</v>
      </c>
      <c r="O49" s="65">
        <v>0</v>
      </c>
      <c r="P49" s="48"/>
      <c r="Q49" s="48"/>
      <c r="R49" s="48"/>
      <c r="S49" s="48"/>
      <c r="T49" s="48"/>
      <c r="U49" s="48"/>
    </row>
    <row r="50" spans="1:21" ht="30.75" customHeight="1" x14ac:dyDescent="0.15">
      <c r="A50" s="48"/>
      <c r="B50" s="1155"/>
      <c r="C50" s="1156"/>
      <c r="D50" s="62"/>
      <c r="E50" s="1161" t="s">
        <v>15</v>
      </c>
      <c r="F50" s="1161"/>
      <c r="G50" s="1161"/>
      <c r="H50" s="1161"/>
      <c r="I50" s="1161"/>
      <c r="J50" s="1162"/>
      <c r="K50" s="63">
        <v>2</v>
      </c>
      <c r="L50" s="64">
        <v>2</v>
      </c>
      <c r="M50" s="64" t="s">
        <v>490</v>
      </c>
      <c r="N50" s="64" t="s">
        <v>490</v>
      </c>
      <c r="O50" s="65" t="s">
        <v>490</v>
      </c>
      <c r="P50" s="48"/>
      <c r="Q50" s="48"/>
      <c r="R50" s="48"/>
      <c r="S50" s="48"/>
      <c r="T50" s="48"/>
      <c r="U50" s="48"/>
    </row>
    <row r="51" spans="1:21" ht="30.75" customHeight="1" x14ac:dyDescent="0.15">
      <c r="A51" s="48"/>
      <c r="B51" s="1157"/>
      <c r="C51" s="1158"/>
      <c r="D51" s="66"/>
      <c r="E51" s="1161" t="s">
        <v>16</v>
      </c>
      <c r="F51" s="1161"/>
      <c r="G51" s="1161"/>
      <c r="H51" s="1161"/>
      <c r="I51" s="1161"/>
      <c r="J51" s="1162"/>
      <c r="K51" s="63">
        <v>4</v>
      </c>
      <c r="L51" s="64" t="s">
        <v>490</v>
      </c>
      <c r="M51" s="64" t="s">
        <v>490</v>
      </c>
      <c r="N51" s="64" t="s">
        <v>490</v>
      </c>
      <c r="O51" s="65" t="s">
        <v>490</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5069</v>
      </c>
      <c r="L52" s="64">
        <v>5019</v>
      </c>
      <c r="M52" s="64">
        <v>4999</v>
      </c>
      <c r="N52" s="64">
        <v>5197</v>
      </c>
      <c r="O52" s="65">
        <v>4836</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1367</v>
      </c>
      <c r="L53" s="69">
        <v>1423</v>
      </c>
      <c r="M53" s="69">
        <v>1802</v>
      </c>
      <c r="N53" s="69">
        <v>1874</v>
      </c>
      <c r="O53" s="70">
        <v>2578</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545</v>
      </c>
      <c r="L57" s="81" t="s">
        <v>546</v>
      </c>
      <c r="M57" s="81" t="s">
        <v>547</v>
      </c>
      <c r="N57" s="81" t="s">
        <v>548</v>
      </c>
      <c r="O57" s="82" t="s">
        <v>549</v>
      </c>
      <c r="P57" s="48"/>
      <c r="Q57" s="48"/>
      <c r="R57" s="48"/>
      <c r="S57" s="48"/>
      <c r="T57" s="48"/>
      <c r="U57" s="48"/>
    </row>
    <row r="58" spans="1:21" ht="31.5" customHeight="1" x14ac:dyDescent="0.15">
      <c r="B58" s="1169" t="s">
        <v>24</v>
      </c>
      <c r="C58" s="1170"/>
      <c r="D58" s="1175" t="s">
        <v>25</v>
      </c>
      <c r="E58" s="1176"/>
      <c r="F58" s="1176"/>
      <c r="G58" s="1176"/>
      <c r="H58" s="1176"/>
      <c r="I58" s="1176"/>
      <c r="J58" s="1177"/>
      <c r="K58" s="83" t="s">
        <v>550</v>
      </c>
      <c r="L58" s="84" t="s">
        <v>550</v>
      </c>
      <c r="M58" s="84" t="s">
        <v>550</v>
      </c>
      <c r="N58" s="84" t="s">
        <v>550</v>
      </c>
      <c r="O58" s="85" t="s">
        <v>550</v>
      </c>
    </row>
    <row r="59" spans="1:21" ht="31.5" customHeight="1" x14ac:dyDescent="0.15">
      <c r="B59" s="1171"/>
      <c r="C59" s="1172"/>
      <c r="D59" s="1178" t="s">
        <v>26</v>
      </c>
      <c r="E59" s="1179"/>
      <c r="F59" s="1179"/>
      <c r="G59" s="1179"/>
      <c r="H59" s="1179"/>
      <c r="I59" s="1179"/>
      <c r="J59" s="1180"/>
      <c r="K59" s="86" t="s">
        <v>550</v>
      </c>
      <c r="L59" s="87" t="s">
        <v>550</v>
      </c>
      <c r="M59" s="87" t="s">
        <v>550</v>
      </c>
      <c r="N59" s="87" t="s">
        <v>550</v>
      </c>
      <c r="O59" s="88" t="s">
        <v>550</v>
      </c>
    </row>
    <row r="60" spans="1:21" ht="31.5" customHeight="1" thickBot="1" x14ac:dyDescent="0.2">
      <c r="B60" s="1173"/>
      <c r="C60" s="1174"/>
      <c r="D60" s="1181" t="s">
        <v>27</v>
      </c>
      <c r="E60" s="1182"/>
      <c r="F60" s="1182"/>
      <c r="G60" s="1182"/>
      <c r="H60" s="1182"/>
      <c r="I60" s="1182"/>
      <c r="J60" s="1183"/>
      <c r="K60" s="89" t="s">
        <v>550</v>
      </c>
      <c r="L60" s="90" t="s">
        <v>550</v>
      </c>
      <c r="M60" s="90" t="s">
        <v>550</v>
      </c>
      <c r="N60" s="90" t="s">
        <v>550</v>
      </c>
      <c r="O60" s="91" t="s">
        <v>550</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15"/>
    <row r="66" s="49" customFormat="1" ht="12.6" hidden="1" customHeight="1" x14ac:dyDescent="0.15"/>
    <row r="67" s="49" customFormat="1" ht="12.6" hidden="1" customHeight="1" x14ac:dyDescent="0.15"/>
    <row r="68" s="49" customFormat="1" ht="12.6" hidden="1" customHeight="1" x14ac:dyDescent="0.15"/>
    <row r="69" s="49" customFormat="1" ht="12.6" hidden="1" customHeight="1" x14ac:dyDescent="0.15"/>
  </sheetData>
  <sheetProtection algorithmName="SHA-512" hashValue="0xiiyzmQm41iKsbTCIsSQBSfZUajTfTPy4wGK84BYZiUJe6LsH+EssJTmWzGi6QxJPviBNNBGVqtLcq4fbLt6g==" saltValue="cHtyly1BYKe1eLGPz5VWn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s="96" customFormat="1" ht="15" customHeight="1" x14ac:dyDescent="0.15"/>
    <row r="18" s="96" customFormat="1" ht="15" customHeight="1" x14ac:dyDescent="0.15"/>
    <row r="19" s="96" customFormat="1" ht="15" customHeight="1" x14ac:dyDescent="0.15"/>
    <row r="20" s="96" customFormat="1" ht="15" customHeight="1" x14ac:dyDescent="0.15"/>
    <row r="21" s="96" customFormat="1" ht="15" customHeight="1" x14ac:dyDescent="0.15"/>
    <row r="22" s="96" customFormat="1" ht="15" customHeight="1" x14ac:dyDescent="0.15"/>
    <row r="23" s="96" customFormat="1" ht="15" customHeight="1" x14ac:dyDescent="0.15"/>
    <row r="24" s="96" customFormat="1" ht="15" customHeight="1" x14ac:dyDescent="0.15"/>
    <row r="25" s="96" customFormat="1" ht="15" customHeight="1" x14ac:dyDescent="0.15"/>
    <row r="26" s="96" customFormat="1" ht="15" customHeight="1" x14ac:dyDescent="0.15"/>
    <row r="27" s="96" customFormat="1" ht="15" customHeight="1" x14ac:dyDescent="0.15"/>
    <row r="28" s="96" customFormat="1" ht="15" customHeight="1" x14ac:dyDescent="0.15"/>
    <row r="29" s="96" customFormat="1" ht="15" customHeight="1" x14ac:dyDescent="0.15"/>
    <row r="30" s="96" customFormat="1" ht="15" customHeight="1" x14ac:dyDescent="0.15"/>
    <row r="31" s="96" customFormat="1" ht="15" customHeight="1" x14ac:dyDescent="0.15"/>
    <row r="32" s="96" customFormat="1"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528</v>
      </c>
      <c r="J40" s="103" t="s">
        <v>529</v>
      </c>
      <c r="K40" s="103" t="s">
        <v>530</v>
      </c>
      <c r="L40" s="103" t="s">
        <v>531</v>
      </c>
      <c r="M40" s="104" t="s">
        <v>532</v>
      </c>
    </row>
    <row r="41" spans="2:13" ht="27.75" customHeight="1" x14ac:dyDescent="0.15">
      <c r="B41" s="1184" t="s">
        <v>30</v>
      </c>
      <c r="C41" s="1185"/>
      <c r="D41" s="105"/>
      <c r="E41" s="1190" t="s">
        <v>31</v>
      </c>
      <c r="F41" s="1190"/>
      <c r="G41" s="1190"/>
      <c r="H41" s="1191"/>
      <c r="I41" s="343">
        <v>47728</v>
      </c>
      <c r="J41" s="344">
        <v>51504</v>
      </c>
      <c r="K41" s="344">
        <v>53708</v>
      </c>
      <c r="L41" s="344">
        <v>53078</v>
      </c>
      <c r="M41" s="345">
        <v>51270</v>
      </c>
    </row>
    <row r="42" spans="2:13" ht="27.75" customHeight="1" x14ac:dyDescent="0.15">
      <c r="B42" s="1186"/>
      <c r="C42" s="1187"/>
      <c r="D42" s="106"/>
      <c r="E42" s="1192" t="s">
        <v>32</v>
      </c>
      <c r="F42" s="1192"/>
      <c r="G42" s="1192"/>
      <c r="H42" s="1193"/>
      <c r="I42" s="346">
        <v>2</v>
      </c>
      <c r="J42" s="347" t="s">
        <v>490</v>
      </c>
      <c r="K42" s="347" t="s">
        <v>490</v>
      </c>
      <c r="L42" s="347" t="s">
        <v>490</v>
      </c>
      <c r="M42" s="348" t="s">
        <v>490</v>
      </c>
    </row>
    <row r="43" spans="2:13" ht="27.75" customHeight="1" x14ac:dyDescent="0.15">
      <c r="B43" s="1186"/>
      <c r="C43" s="1187"/>
      <c r="D43" s="106"/>
      <c r="E43" s="1192" t="s">
        <v>33</v>
      </c>
      <c r="F43" s="1192"/>
      <c r="G43" s="1192"/>
      <c r="H43" s="1193"/>
      <c r="I43" s="346">
        <v>32505</v>
      </c>
      <c r="J43" s="347">
        <v>28998</v>
      </c>
      <c r="K43" s="347">
        <v>28185</v>
      </c>
      <c r="L43" s="347">
        <v>27392</v>
      </c>
      <c r="M43" s="348">
        <v>27118</v>
      </c>
    </row>
    <row r="44" spans="2:13" ht="27.75" customHeight="1" x14ac:dyDescent="0.15">
      <c r="B44" s="1186"/>
      <c r="C44" s="1187"/>
      <c r="D44" s="106"/>
      <c r="E44" s="1192" t="s">
        <v>34</v>
      </c>
      <c r="F44" s="1192"/>
      <c r="G44" s="1192"/>
      <c r="H44" s="1193"/>
      <c r="I44" s="346">
        <v>1</v>
      </c>
      <c r="J44" s="347">
        <v>1</v>
      </c>
      <c r="K44" s="347">
        <v>0</v>
      </c>
      <c r="L44" s="347">
        <v>0</v>
      </c>
      <c r="M44" s="348" t="s">
        <v>490</v>
      </c>
    </row>
    <row r="45" spans="2:13" ht="27.75" customHeight="1" x14ac:dyDescent="0.15">
      <c r="B45" s="1186"/>
      <c r="C45" s="1187"/>
      <c r="D45" s="106"/>
      <c r="E45" s="1192" t="s">
        <v>35</v>
      </c>
      <c r="F45" s="1192"/>
      <c r="G45" s="1192"/>
      <c r="H45" s="1193"/>
      <c r="I45" s="346">
        <v>5005</v>
      </c>
      <c r="J45" s="347">
        <v>4979</v>
      </c>
      <c r="K45" s="347">
        <v>5004</v>
      </c>
      <c r="L45" s="347">
        <v>5397</v>
      </c>
      <c r="M45" s="348">
        <v>5324</v>
      </c>
    </row>
    <row r="46" spans="2:13" ht="27.75" customHeight="1" x14ac:dyDescent="0.15">
      <c r="B46" s="1186"/>
      <c r="C46" s="1187"/>
      <c r="D46" s="107"/>
      <c r="E46" s="1192" t="s">
        <v>36</v>
      </c>
      <c r="F46" s="1192"/>
      <c r="G46" s="1192"/>
      <c r="H46" s="1193"/>
      <c r="I46" s="346" t="s">
        <v>490</v>
      </c>
      <c r="J46" s="347" t="s">
        <v>490</v>
      </c>
      <c r="K46" s="347" t="s">
        <v>490</v>
      </c>
      <c r="L46" s="347" t="s">
        <v>490</v>
      </c>
      <c r="M46" s="348" t="s">
        <v>490</v>
      </c>
    </row>
    <row r="47" spans="2:13" ht="27.75" customHeight="1" x14ac:dyDescent="0.15">
      <c r="B47" s="1186"/>
      <c r="C47" s="1187"/>
      <c r="D47" s="108"/>
      <c r="E47" s="1194" t="s">
        <v>37</v>
      </c>
      <c r="F47" s="1195"/>
      <c r="G47" s="1195"/>
      <c r="H47" s="1196"/>
      <c r="I47" s="346" t="s">
        <v>490</v>
      </c>
      <c r="J47" s="347" t="s">
        <v>490</v>
      </c>
      <c r="K47" s="347" t="s">
        <v>490</v>
      </c>
      <c r="L47" s="347" t="s">
        <v>490</v>
      </c>
      <c r="M47" s="348" t="s">
        <v>490</v>
      </c>
    </row>
    <row r="48" spans="2:13" ht="27.75" customHeight="1" x14ac:dyDescent="0.15">
      <c r="B48" s="1186"/>
      <c r="C48" s="1187"/>
      <c r="D48" s="106"/>
      <c r="E48" s="1192" t="s">
        <v>38</v>
      </c>
      <c r="F48" s="1192"/>
      <c r="G48" s="1192"/>
      <c r="H48" s="1193"/>
      <c r="I48" s="346" t="s">
        <v>490</v>
      </c>
      <c r="J48" s="347" t="s">
        <v>490</v>
      </c>
      <c r="K48" s="347" t="s">
        <v>490</v>
      </c>
      <c r="L48" s="347" t="s">
        <v>490</v>
      </c>
      <c r="M48" s="348" t="s">
        <v>490</v>
      </c>
    </row>
    <row r="49" spans="2:13" ht="27.75" customHeight="1" x14ac:dyDescent="0.15">
      <c r="B49" s="1188"/>
      <c r="C49" s="1189"/>
      <c r="D49" s="106"/>
      <c r="E49" s="1192" t="s">
        <v>39</v>
      </c>
      <c r="F49" s="1192"/>
      <c r="G49" s="1192"/>
      <c r="H49" s="1193"/>
      <c r="I49" s="346" t="s">
        <v>490</v>
      </c>
      <c r="J49" s="347" t="s">
        <v>490</v>
      </c>
      <c r="K49" s="347" t="s">
        <v>490</v>
      </c>
      <c r="L49" s="347" t="s">
        <v>490</v>
      </c>
      <c r="M49" s="348" t="s">
        <v>490</v>
      </c>
    </row>
    <row r="50" spans="2:13" ht="27.75" customHeight="1" x14ac:dyDescent="0.15">
      <c r="B50" s="1197" t="s">
        <v>40</v>
      </c>
      <c r="C50" s="1198"/>
      <c r="D50" s="109"/>
      <c r="E50" s="1192" t="s">
        <v>41</v>
      </c>
      <c r="F50" s="1192"/>
      <c r="G50" s="1192"/>
      <c r="H50" s="1193"/>
      <c r="I50" s="346">
        <v>8019</v>
      </c>
      <c r="J50" s="347">
        <v>8692</v>
      </c>
      <c r="K50" s="347">
        <v>9389</v>
      </c>
      <c r="L50" s="347">
        <v>9199</v>
      </c>
      <c r="M50" s="348">
        <v>9736</v>
      </c>
    </row>
    <row r="51" spans="2:13" ht="27.75" customHeight="1" x14ac:dyDescent="0.15">
      <c r="B51" s="1186"/>
      <c r="C51" s="1187"/>
      <c r="D51" s="106"/>
      <c r="E51" s="1192" t="s">
        <v>42</v>
      </c>
      <c r="F51" s="1192"/>
      <c r="G51" s="1192"/>
      <c r="H51" s="1193"/>
      <c r="I51" s="346">
        <v>12373</v>
      </c>
      <c r="J51" s="347">
        <v>11710</v>
      </c>
      <c r="K51" s="347">
        <v>11639</v>
      </c>
      <c r="L51" s="347">
        <v>11605</v>
      </c>
      <c r="M51" s="348">
        <v>11994</v>
      </c>
    </row>
    <row r="52" spans="2:13" ht="27.75" customHeight="1" x14ac:dyDescent="0.15">
      <c r="B52" s="1188"/>
      <c r="C52" s="1189"/>
      <c r="D52" s="106"/>
      <c r="E52" s="1192" t="s">
        <v>43</v>
      </c>
      <c r="F52" s="1192"/>
      <c r="G52" s="1192"/>
      <c r="H52" s="1193"/>
      <c r="I52" s="346">
        <v>54842</v>
      </c>
      <c r="J52" s="347">
        <v>54353</v>
      </c>
      <c r="K52" s="347">
        <v>53548</v>
      </c>
      <c r="L52" s="347">
        <v>51878</v>
      </c>
      <c r="M52" s="348">
        <v>49487</v>
      </c>
    </row>
    <row r="53" spans="2:13" ht="27.75" customHeight="1" thickBot="1" x14ac:dyDescent="0.2">
      <c r="B53" s="1199" t="s">
        <v>19</v>
      </c>
      <c r="C53" s="1200"/>
      <c r="D53" s="110"/>
      <c r="E53" s="1201" t="s">
        <v>44</v>
      </c>
      <c r="F53" s="1201"/>
      <c r="G53" s="1201"/>
      <c r="H53" s="1202"/>
      <c r="I53" s="349">
        <v>10006</v>
      </c>
      <c r="J53" s="350">
        <v>10727</v>
      </c>
      <c r="K53" s="350">
        <v>12321</v>
      </c>
      <c r="L53" s="350">
        <v>13185</v>
      </c>
      <c r="M53" s="351">
        <v>12494</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lKAA6uEUd8tO0w1k+bcSlQ2RuOW/xONbLgAD4aH70TIlmrHz1jTIn/U7BtgXbJiNbUZCiU3J+93YR7xx2poP2Q==" saltValue="EHu27N9/WqmSON1mbRKyY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zoomScale="70" zoomScaleNormal="70" zoomScaleSheetLayoutView="100" workbookViewId="0">
      <selection activeCell="F60" sqref="F60"/>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s="1" customFormat="1" ht="16.5" customHeight="1" x14ac:dyDescent="0.15"/>
    <row r="39" s="1" customFormat="1" ht="16.5" customHeight="1" x14ac:dyDescent="0.15"/>
    <row r="40" s="1" customFormat="1" ht="16.5" customHeight="1" x14ac:dyDescent="0.15"/>
    <row r="41" s="1" customFormat="1" ht="16.5" customHeight="1" x14ac:dyDescent="0.15"/>
    <row r="42" s="1" customFormat="1" ht="16.5" customHeight="1" x14ac:dyDescent="0.15"/>
    <row r="43" s="1" customFormat="1" ht="16.5" customHeight="1" x14ac:dyDescent="0.15"/>
    <row r="44" s="1" customFormat="1" ht="16.5" customHeight="1" x14ac:dyDescent="0.15"/>
    <row r="45" s="1" customFormat="1" ht="16.5" customHeight="1" x14ac:dyDescent="0.15"/>
    <row r="46" s="1" customFormat="1" ht="16.5" customHeight="1" x14ac:dyDescent="0.15"/>
    <row r="47" s="1" customFormat="1" ht="16.5" customHeight="1" x14ac:dyDescent="0.15"/>
    <row r="48" s="1" customFormat="1"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530</v>
      </c>
      <c r="G54" s="119" t="s">
        <v>531</v>
      </c>
      <c r="H54" s="120" t="s">
        <v>532</v>
      </c>
    </row>
    <row r="55" spans="2:8" ht="52.5" customHeight="1" x14ac:dyDescent="0.15">
      <c r="B55" s="121"/>
      <c r="C55" s="1211" t="s">
        <v>46</v>
      </c>
      <c r="D55" s="1211"/>
      <c r="E55" s="1212"/>
      <c r="F55" s="352">
        <v>3161</v>
      </c>
      <c r="G55" s="352">
        <v>3069</v>
      </c>
      <c r="H55" s="353">
        <v>3343</v>
      </c>
    </row>
    <row r="56" spans="2:8" ht="52.5" customHeight="1" x14ac:dyDescent="0.15">
      <c r="B56" s="122"/>
      <c r="C56" s="1213" t="s">
        <v>47</v>
      </c>
      <c r="D56" s="1213"/>
      <c r="E56" s="1214"/>
      <c r="F56" s="354">
        <v>488</v>
      </c>
      <c r="G56" s="354">
        <v>488</v>
      </c>
      <c r="H56" s="355">
        <v>658</v>
      </c>
    </row>
    <row r="57" spans="2:8" ht="53.25" customHeight="1" x14ac:dyDescent="0.15">
      <c r="B57" s="122"/>
      <c r="C57" s="1215" t="s">
        <v>48</v>
      </c>
      <c r="D57" s="1215"/>
      <c r="E57" s="1216"/>
      <c r="F57" s="356">
        <v>3869</v>
      </c>
      <c r="G57" s="356">
        <v>3988</v>
      </c>
      <c r="H57" s="357">
        <v>4404</v>
      </c>
    </row>
    <row r="58" spans="2:8" ht="45.75" customHeight="1" x14ac:dyDescent="0.15">
      <c r="B58" s="123"/>
      <c r="C58" s="1203" t="s">
        <v>562</v>
      </c>
      <c r="D58" s="1204"/>
      <c r="E58" s="1205"/>
      <c r="F58" s="358">
        <v>1522</v>
      </c>
      <c r="G58" s="358">
        <v>1486</v>
      </c>
      <c r="H58" s="359">
        <v>1640</v>
      </c>
    </row>
    <row r="59" spans="2:8" ht="45.75" customHeight="1" x14ac:dyDescent="0.15">
      <c r="B59" s="123"/>
      <c r="C59" s="1203" t="s">
        <v>563</v>
      </c>
      <c r="D59" s="1204"/>
      <c r="E59" s="1205"/>
      <c r="F59" s="358">
        <v>485</v>
      </c>
      <c r="G59" s="358">
        <v>604</v>
      </c>
      <c r="H59" s="359">
        <v>619</v>
      </c>
    </row>
    <row r="60" spans="2:8" ht="45.75" customHeight="1" x14ac:dyDescent="0.15">
      <c r="B60" s="123"/>
      <c r="C60" s="1203" t="s">
        <v>564</v>
      </c>
      <c r="D60" s="1204"/>
      <c r="E60" s="1205"/>
      <c r="F60" s="358">
        <v>325</v>
      </c>
      <c r="G60" s="358">
        <v>348</v>
      </c>
      <c r="H60" s="359">
        <v>533</v>
      </c>
    </row>
    <row r="61" spans="2:8" ht="45.75" customHeight="1" x14ac:dyDescent="0.15">
      <c r="B61" s="123"/>
      <c r="C61" s="1203" t="s">
        <v>565</v>
      </c>
      <c r="D61" s="1204"/>
      <c r="E61" s="1205"/>
      <c r="F61" s="358">
        <v>396</v>
      </c>
      <c r="G61" s="358">
        <v>418</v>
      </c>
      <c r="H61" s="359">
        <v>507</v>
      </c>
    </row>
    <row r="62" spans="2:8" ht="45.75" customHeight="1" thickBot="1" x14ac:dyDescent="0.2">
      <c r="B62" s="124"/>
      <c r="C62" s="1206" t="s">
        <v>566</v>
      </c>
      <c r="D62" s="1207"/>
      <c r="E62" s="1208"/>
      <c r="F62" s="360">
        <v>251</v>
      </c>
      <c r="G62" s="360">
        <v>301</v>
      </c>
      <c r="H62" s="361">
        <v>302</v>
      </c>
    </row>
    <row r="63" spans="2:8" ht="52.5" customHeight="1" thickBot="1" x14ac:dyDescent="0.2">
      <c r="B63" s="125"/>
      <c r="C63" s="1209" t="s">
        <v>49</v>
      </c>
      <c r="D63" s="1209"/>
      <c r="E63" s="1210"/>
      <c r="F63" s="362">
        <v>7518</v>
      </c>
      <c r="G63" s="362">
        <v>7545</v>
      </c>
      <c r="H63" s="363">
        <v>8405</v>
      </c>
    </row>
    <row r="64" spans="2:8" x14ac:dyDescent="0.15"/>
    <row r="65" s="1" customFormat="1" ht="13.5" hidden="1" customHeight="1" x14ac:dyDescent="0.15"/>
    <row r="66" s="1" customFormat="1" ht="13.5" hidden="1" customHeight="1" x14ac:dyDescent="0.15"/>
    <row r="67" s="1" customFormat="1" ht="13.5" hidden="1" customHeight="1" x14ac:dyDescent="0.15"/>
    <row r="68" s="1" customFormat="1" ht="13.5" hidden="1" customHeight="1" x14ac:dyDescent="0.15"/>
    <row r="69" s="1" customFormat="1" ht="13.5" hidden="1" customHeight="1" x14ac:dyDescent="0.15"/>
    <row r="70" s="1" customFormat="1" ht="13.5" hidden="1" customHeight="1" x14ac:dyDescent="0.15"/>
  </sheetData>
  <sheetProtection algorithmName="SHA-512" hashValue="StklHI4Ddl43xsPfOYuA+MBR63/Jog9MCL8E9gywcvOCQFrtsAQBOaX7W5Nbgte5sktlIBo338h0gfB7tE9fPQ==" saltValue="qHWePWt+gutkQ4A40RNnv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527</v>
      </c>
      <c r="G2" s="139"/>
      <c r="H2" s="140"/>
    </row>
    <row r="3" spans="1:8" x14ac:dyDescent="0.15">
      <c r="A3" s="136" t="s">
        <v>520</v>
      </c>
      <c r="B3" s="141"/>
      <c r="C3" s="142"/>
      <c r="D3" s="143">
        <v>87704</v>
      </c>
      <c r="E3" s="144"/>
      <c r="F3" s="145">
        <v>56416</v>
      </c>
      <c r="G3" s="146"/>
      <c r="H3" s="147"/>
    </row>
    <row r="4" spans="1:8" x14ac:dyDescent="0.15">
      <c r="A4" s="148"/>
      <c r="B4" s="149"/>
      <c r="C4" s="150"/>
      <c r="D4" s="151">
        <v>57550</v>
      </c>
      <c r="E4" s="152"/>
      <c r="F4" s="153">
        <v>32623</v>
      </c>
      <c r="G4" s="154"/>
      <c r="H4" s="155"/>
    </row>
    <row r="5" spans="1:8" x14ac:dyDescent="0.15">
      <c r="A5" s="136" t="s">
        <v>522</v>
      </c>
      <c r="B5" s="141"/>
      <c r="C5" s="142"/>
      <c r="D5" s="143">
        <v>67988</v>
      </c>
      <c r="E5" s="144"/>
      <c r="F5" s="145">
        <v>49217</v>
      </c>
      <c r="G5" s="146"/>
      <c r="H5" s="147"/>
    </row>
    <row r="6" spans="1:8" x14ac:dyDescent="0.15">
      <c r="A6" s="148"/>
      <c r="B6" s="149"/>
      <c r="C6" s="150"/>
      <c r="D6" s="151">
        <v>41202</v>
      </c>
      <c r="E6" s="152"/>
      <c r="F6" s="153">
        <v>27232</v>
      </c>
      <c r="G6" s="154"/>
      <c r="H6" s="155"/>
    </row>
    <row r="7" spans="1:8" x14ac:dyDescent="0.15">
      <c r="A7" s="136" t="s">
        <v>523</v>
      </c>
      <c r="B7" s="141"/>
      <c r="C7" s="142"/>
      <c r="D7" s="143">
        <v>69825</v>
      </c>
      <c r="E7" s="144"/>
      <c r="F7" s="145">
        <v>49211</v>
      </c>
      <c r="G7" s="146"/>
      <c r="H7" s="147"/>
    </row>
    <row r="8" spans="1:8" x14ac:dyDescent="0.15">
      <c r="A8" s="148"/>
      <c r="B8" s="149"/>
      <c r="C8" s="150"/>
      <c r="D8" s="151">
        <v>39583</v>
      </c>
      <c r="E8" s="152"/>
      <c r="F8" s="153">
        <v>28367</v>
      </c>
      <c r="G8" s="154"/>
      <c r="H8" s="155"/>
    </row>
    <row r="9" spans="1:8" x14ac:dyDescent="0.15">
      <c r="A9" s="136" t="s">
        <v>524</v>
      </c>
      <c r="B9" s="141"/>
      <c r="C9" s="142"/>
      <c r="D9" s="143">
        <v>50217</v>
      </c>
      <c r="E9" s="144"/>
      <c r="F9" s="145">
        <v>51738</v>
      </c>
      <c r="G9" s="146"/>
      <c r="H9" s="147"/>
    </row>
    <row r="10" spans="1:8" x14ac:dyDescent="0.15">
      <c r="A10" s="148"/>
      <c r="B10" s="149"/>
      <c r="C10" s="150"/>
      <c r="D10" s="151">
        <v>28919</v>
      </c>
      <c r="E10" s="152"/>
      <c r="F10" s="153">
        <v>30360</v>
      </c>
      <c r="G10" s="154"/>
      <c r="H10" s="155"/>
    </row>
    <row r="11" spans="1:8" x14ac:dyDescent="0.15">
      <c r="A11" s="136" t="s">
        <v>525</v>
      </c>
      <c r="B11" s="141"/>
      <c r="C11" s="142"/>
      <c r="D11" s="143">
        <v>35900</v>
      </c>
      <c r="E11" s="144"/>
      <c r="F11" s="145">
        <v>67158</v>
      </c>
      <c r="G11" s="146"/>
      <c r="H11" s="147"/>
    </row>
    <row r="12" spans="1:8" x14ac:dyDescent="0.15">
      <c r="A12" s="148"/>
      <c r="B12" s="149"/>
      <c r="C12" s="156"/>
      <c r="D12" s="151">
        <v>20007</v>
      </c>
      <c r="E12" s="152"/>
      <c r="F12" s="153">
        <v>42077</v>
      </c>
      <c r="G12" s="154"/>
      <c r="H12" s="155"/>
    </row>
    <row r="13" spans="1:8" x14ac:dyDescent="0.15">
      <c r="A13" s="136"/>
      <c r="B13" s="141"/>
      <c r="C13" s="157"/>
      <c r="D13" s="158">
        <v>62327</v>
      </c>
      <c r="E13" s="159"/>
      <c r="F13" s="160">
        <v>54748</v>
      </c>
      <c r="G13" s="161"/>
      <c r="H13" s="147"/>
    </row>
    <row r="14" spans="1:8" x14ac:dyDescent="0.15">
      <c r="A14" s="148"/>
      <c r="B14" s="149"/>
      <c r="C14" s="150"/>
      <c r="D14" s="151">
        <v>37452</v>
      </c>
      <c r="E14" s="152"/>
      <c r="F14" s="153">
        <v>32132</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2.62</v>
      </c>
      <c r="C19" s="162">
        <f>ROUND(VALUE(SUBSTITUTE(実質収支比率等に係る経年分析!G$48,"▲","-")),2)</f>
        <v>8.4499999999999993</v>
      </c>
      <c r="D19" s="162">
        <f>ROUND(VALUE(SUBSTITUTE(実質収支比率等に係る経年分析!H$48,"▲","-")),2)</f>
        <v>9.1</v>
      </c>
      <c r="E19" s="162">
        <f>ROUND(VALUE(SUBSTITUTE(実質収支比率等に係る経年分析!I$48,"▲","-")),2)</f>
        <v>8.6300000000000008</v>
      </c>
      <c r="F19" s="162">
        <f>ROUND(VALUE(SUBSTITUTE(実質収支比率等に係る経年分析!J$48,"▲","-")),2)</f>
        <v>8.9499999999999993</v>
      </c>
    </row>
    <row r="20" spans="1:11" x14ac:dyDescent="0.15">
      <c r="A20" s="162" t="s">
        <v>53</v>
      </c>
      <c r="B20" s="162">
        <f>ROUND(VALUE(SUBSTITUTE(実質収支比率等に係る経年分析!F$47,"▲","-")),2)</f>
        <v>10.54</v>
      </c>
      <c r="C20" s="162">
        <f>ROUND(VALUE(SUBSTITUTE(実質収支比率等に係る経年分析!G$47,"▲","-")),2)</f>
        <v>10.19</v>
      </c>
      <c r="D20" s="162">
        <f>ROUND(VALUE(SUBSTITUTE(実質収支比率等に係る経年分析!H$47,"▲","-")),2)</f>
        <v>12.24</v>
      </c>
      <c r="E20" s="162">
        <f>ROUND(VALUE(SUBSTITUTE(実質収支比率等に係る経年分析!I$47,"▲","-")),2)</f>
        <v>11.63</v>
      </c>
      <c r="F20" s="162">
        <f>ROUND(VALUE(SUBSTITUTE(実質収支比率等に係る経年分析!J$47,"▲","-")),2)</f>
        <v>12.36</v>
      </c>
    </row>
    <row r="21" spans="1:11" x14ac:dyDescent="0.15">
      <c r="A21" s="162" t="s">
        <v>54</v>
      </c>
      <c r="B21" s="162">
        <f>IF(ISNUMBER(VALUE(SUBSTITUTE(実質収支比率等に係る経年分析!F$49,"▲","-"))),ROUND(VALUE(SUBSTITUTE(実質収支比率等に係る経年分析!F$49,"▲","-")),2),NA())</f>
        <v>-2.23</v>
      </c>
      <c r="C21" s="162">
        <f>IF(ISNUMBER(VALUE(SUBSTITUTE(実質収支比率等に係る経年分析!G$49,"▲","-"))),ROUND(VALUE(SUBSTITUTE(実質収支比率等に係る経年分析!G$49,"▲","-")),2),NA())</f>
        <v>6.11</v>
      </c>
      <c r="D21" s="162">
        <f>IF(ISNUMBER(VALUE(SUBSTITUTE(実質収支比率等に係る経年分析!H$49,"▲","-"))),ROUND(VALUE(SUBSTITUTE(実質収支比率等に係る経年分析!H$49,"▲","-")),2),NA())</f>
        <v>2.1</v>
      </c>
      <c r="E21" s="162">
        <f>IF(ISNUMBER(VALUE(SUBSTITUTE(実質収支比率等に係る経年分析!I$49,"▲","-"))),ROUND(VALUE(SUBSTITUTE(実質収支比率等に係る経年分析!I$49,"▲","-")),2),NA())</f>
        <v>-0.63</v>
      </c>
      <c r="F21" s="162">
        <f>IF(ISNUMBER(VALUE(SUBSTITUTE(実質収支比率等に係る経年分析!J$49,"▲","-"))),ROUND(VALUE(SUBSTITUTE(実質収支比率等に係る経年分析!J$49,"▲","-")),2),NA())</f>
        <v>1.54</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0.05</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休日急病診療所事業特別会計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0.13</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0.08</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0.01</v>
      </c>
    </row>
    <row r="30" spans="1:11" x14ac:dyDescent="0.15">
      <c r="A30" s="163" t="str">
        <f>IF(連結実質赤字比率に係る赤字・黒字の構成分析!C$40="",NA(),連結実質赤字比率に係る赤字・黒字の構成分析!C$40)</f>
        <v>介護保険事業特別会計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0.28000000000000003</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0.41</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0.04</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0.12</v>
      </c>
    </row>
    <row r="31" spans="1:11" x14ac:dyDescent="0.15">
      <c r="A31" s="163" t="str">
        <f>IF(連結実質赤字比率に係る赤字・黒字の構成分析!C$39="",NA(),連結実質赤字比率に係る赤字・黒字の構成分析!C$39)</f>
        <v>後期高齢者医療事業特別会計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0.08</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7.0000000000000007E-2</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0.09</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0.13</v>
      </c>
    </row>
    <row r="32" spans="1:11" x14ac:dyDescent="0.15">
      <c r="A32" s="163" t="str">
        <f>IF(連結実質赤字比率に係る赤字・黒字の構成分析!C$38="",NA(),連結実質赤字比率に係る赤字・黒字の構成分析!C$38)</f>
        <v>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0.12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0.43</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0.18</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0.14000000000000001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0.24</v>
      </c>
    </row>
    <row r="33" spans="1:16" x14ac:dyDescent="0.15">
      <c r="A33" s="163" t="str">
        <f>IF(連結実質赤字比率に係る赤字・黒字の構成分析!C$37="",NA(),連結実質赤字比率に係る赤字・黒字の構成分析!C$37)</f>
        <v>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2.5</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3.24</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3.99</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4.63</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4.95</v>
      </c>
    </row>
    <row r="34" spans="1:16" x14ac:dyDescent="0.15">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2.62</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8.44</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8.9600000000000009</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8.5399999999999991</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8.92</v>
      </c>
    </row>
    <row r="35" spans="1:16" x14ac:dyDescent="0.15">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15.29</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14.19</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14.4</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14.42</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13.76</v>
      </c>
    </row>
    <row r="36" spans="1:16" x14ac:dyDescent="0.15">
      <c r="A36" s="163" t="str">
        <f>IF(連結実質赤字比率に係る赤字・黒字の構成分析!C$34="",NA(),連結実質赤字比率に係る赤字・黒字の構成分析!C$34)</f>
        <v>病院事業会計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11.61</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17.03</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22.66</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22.95</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19.07</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5069</v>
      </c>
      <c r="E42" s="164"/>
      <c r="F42" s="164"/>
      <c r="G42" s="164">
        <f>'実質公債費比率（分子）の構造'!L$52</f>
        <v>5019</v>
      </c>
      <c r="H42" s="164"/>
      <c r="I42" s="164"/>
      <c r="J42" s="164">
        <f>'実質公債費比率（分子）の構造'!M$52</f>
        <v>4999</v>
      </c>
      <c r="K42" s="164"/>
      <c r="L42" s="164"/>
      <c r="M42" s="164">
        <f>'実質公債費比率（分子）の構造'!N$52</f>
        <v>5197</v>
      </c>
      <c r="N42" s="164"/>
      <c r="O42" s="164"/>
      <c r="P42" s="164">
        <f>'実質公債費比率（分子）の構造'!O$52</f>
        <v>4836</v>
      </c>
    </row>
    <row r="43" spans="1:16" x14ac:dyDescent="0.15">
      <c r="A43" s="164" t="s">
        <v>16</v>
      </c>
      <c r="B43" s="164">
        <f>'実質公債費比率（分子）の構造'!K$51</f>
        <v>4</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2</v>
      </c>
      <c r="C44" s="164"/>
      <c r="D44" s="164"/>
      <c r="E44" s="164">
        <f>'実質公債費比率（分子）の構造'!L$50</f>
        <v>2</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1</v>
      </c>
      <c r="C45" s="164"/>
      <c r="D45" s="164"/>
      <c r="E45" s="164">
        <f>'実質公債費比率（分子）の構造'!L$49</f>
        <v>0</v>
      </c>
      <c r="F45" s="164"/>
      <c r="G45" s="164"/>
      <c r="H45" s="164">
        <f>'実質公債費比率（分子）の構造'!M$49</f>
        <v>0</v>
      </c>
      <c r="I45" s="164"/>
      <c r="J45" s="164"/>
      <c r="K45" s="164">
        <f>'実質公債費比率（分子）の構造'!N$49</f>
        <v>0</v>
      </c>
      <c r="L45" s="164"/>
      <c r="M45" s="164"/>
      <c r="N45" s="164">
        <f>'実質公債費比率（分子）の構造'!O$49</f>
        <v>0</v>
      </c>
      <c r="O45" s="164"/>
      <c r="P45" s="164"/>
    </row>
    <row r="46" spans="1:16" x14ac:dyDescent="0.15">
      <c r="A46" s="164" t="s">
        <v>64</v>
      </c>
      <c r="B46" s="164">
        <f>'実質公債費比率（分子）の構造'!K$48</f>
        <v>2938</v>
      </c>
      <c r="C46" s="164"/>
      <c r="D46" s="164"/>
      <c r="E46" s="164">
        <f>'実質公債費比率（分子）の構造'!L$48</f>
        <v>2753</v>
      </c>
      <c r="F46" s="164"/>
      <c r="G46" s="164"/>
      <c r="H46" s="164">
        <f>'実質公債費比率（分子）の構造'!M$48</f>
        <v>2918</v>
      </c>
      <c r="I46" s="164"/>
      <c r="J46" s="164"/>
      <c r="K46" s="164">
        <f>'実質公債費比率（分子）の構造'!N$48</f>
        <v>2850</v>
      </c>
      <c r="L46" s="164"/>
      <c r="M46" s="164"/>
      <c r="N46" s="164">
        <f>'実質公債費比率（分子）の構造'!O$48</f>
        <v>2804</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3491</v>
      </c>
      <c r="C49" s="164"/>
      <c r="D49" s="164"/>
      <c r="E49" s="164">
        <f>'実質公債費比率（分子）の構造'!L$45</f>
        <v>3687</v>
      </c>
      <c r="F49" s="164"/>
      <c r="G49" s="164"/>
      <c r="H49" s="164">
        <f>'実質公債費比率（分子）の構造'!M$45</f>
        <v>3883</v>
      </c>
      <c r="I49" s="164"/>
      <c r="J49" s="164"/>
      <c r="K49" s="164">
        <f>'実質公債費比率（分子）の構造'!N$45</f>
        <v>4221</v>
      </c>
      <c r="L49" s="164"/>
      <c r="M49" s="164"/>
      <c r="N49" s="164">
        <f>'実質公債費比率（分子）の構造'!O$45</f>
        <v>4610</v>
      </c>
      <c r="O49" s="164"/>
      <c r="P49" s="164"/>
    </row>
    <row r="50" spans="1:16" x14ac:dyDescent="0.15">
      <c r="A50" s="164" t="s">
        <v>67</v>
      </c>
      <c r="B50" s="164" t="e">
        <f>NA()</f>
        <v>#N/A</v>
      </c>
      <c r="C50" s="164">
        <f>IF(ISNUMBER('実質公債費比率（分子）の構造'!K$53),'実質公債費比率（分子）の構造'!K$53,NA())</f>
        <v>1367</v>
      </c>
      <c r="D50" s="164" t="e">
        <f>NA()</f>
        <v>#N/A</v>
      </c>
      <c r="E50" s="164" t="e">
        <f>NA()</f>
        <v>#N/A</v>
      </c>
      <c r="F50" s="164">
        <f>IF(ISNUMBER('実質公債費比率（分子）の構造'!L$53),'実質公債費比率（分子）の構造'!L$53,NA())</f>
        <v>1423</v>
      </c>
      <c r="G50" s="164" t="e">
        <f>NA()</f>
        <v>#N/A</v>
      </c>
      <c r="H50" s="164" t="e">
        <f>NA()</f>
        <v>#N/A</v>
      </c>
      <c r="I50" s="164">
        <f>IF(ISNUMBER('実質公債費比率（分子）の構造'!M$53),'実質公債費比率（分子）の構造'!M$53,NA())</f>
        <v>1802</v>
      </c>
      <c r="J50" s="164" t="e">
        <f>NA()</f>
        <v>#N/A</v>
      </c>
      <c r="K50" s="164" t="e">
        <f>NA()</f>
        <v>#N/A</v>
      </c>
      <c r="L50" s="164">
        <f>IF(ISNUMBER('実質公債費比率（分子）の構造'!N$53),'実質公債費比率（分子）の構造'!N$53,NA())</f>
        <v>1874</v>
      </c>
      <c r="M50" s="164" t="e">
        <f>NA()</f>
        <v>#N/A</v>
      </c>
      <c r="N50" s="164" t="e">
        <f>NA()</f>
        <v>#N/A</v>
      </c>
      <c r="O50" s="164">
        <f>IF(ISNUMBER('実質公債費比率（分子）の構造'!O$53),'実質公債費比率（分子）の構造'!O$53,NA())</f>
        <v>2578</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54842</v>
      </c>
      <c r="E56" s="163"/>
      <c r="F56" s="163"/>
      <c r="G56" s="163">
        <f>'将来負担比率（分子）の構造'!J$52</f>
        <v>54353</v>
      </c>
      <c r="H56" s="163"/>
      <c r="I56" s="163"/>
      <c r="J56" s="163">
        <f>'将来負担比率（分子）の構造'!K$52</f>
        <v>53548</v>
      </c>
      <c r="K56" s="163"/>
      <c r="L56" s="163"/>
      <c r="M56" s="163">
        <f>'将来負担比率（分子）の構造'!L$52</f>
        <v>51878</v>
      </c>
      <c r="N56" s="163"/>
      <c r="O56" s="163"/>
      <c r="P56" s="163">
        <f>'将来負担比率（分子）の構造'!M$52</f>
        <v>49487</v>
      </c>
    </row>
    <row r="57" spans="1:16" x14ac:dyDescent="0.15">
      <c r="A57" s="163" t="s">
        <v>42</v>
      </c>
      <c r="B57" s="163"/>
      <c r="C57" s="163"/>
      <c r="D57" s="163">
        <f>'将来負担比率（分子）の構造'!I$51</f>
        <v>12373</v>
      </c>
      <c r="E57" s="163"/>
      <c r="F57" s="163"/>
      <c r="G57" s="163">
        <f>'将来負担比率（分子）の構造'!J$51</f>
        <v>11710</v>
      </c>
      <c r="H57" s="163"/>
      <c r="I57" s="163"/>
      <c r="J57" s="163">
        <f>'将来負担比率（分子）の構造'!K$51</f>
        <v>11639</v>
      </c>
      <c r="K57" s="163"/>
      <c r="L57" s="163"/>
      <c r="M57" s="163">
        <f>'将来負担比率（分子）の構造'!L$51</f>
        <v>11605</v>
      </c>
      <c r="N57" s="163"/>
      <c r="O57" s="163"/>
      <c r="P57" s="163">
        <f>'将来負担比率（分子）の構造'!M$51</f>
        <v>11994</v>
      </c>
    </row>
    <row r="58" spans="1:16" x14ac:dyDescent="0.15">
      <c r="A58" s="163" t="s">
        <v>41</v>
      </c>
      <c r="B58" s="163"/>
      <c r="C58" s="163"/>
      <c r="D58" s="163">
        <f>'将来負担比率（分子）の構造'!I$50</f>
        <v>8019</v>
      </c>
      <c r="E58" s="163"/>
      <c r="F58" s="163"/>
      <c r="G58" s="163">
        <f>'将来負担比率（分子）の構造'!J$50</f>
        <v>8692</v>
      </c>
      <c r="H58" s="163"/>
      <c r="I58" s="163"/>
      <c r="J58" s="163">
        <f>'将来負担比率（分子）の構造'!K$50</f>
        <v>9389</v>
      </c>
      <c r="K58" s="163"/>
      <c r="L58" s="163"/>
      <c r="M58" s="163">
        <f>'将来負担比率（分子）の構造'!L$50</f>
        <v>9199</v>
      </c>
      <c r="N58" s="163"/>
      <c r="O58" s="163"/>
      <c r="P58" s="163">
        <f>'将来負担比率（分子）の構造'!M$50</f>
        <v>9736</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5005</v>
      </c>
      <c r="C62" s="163"/>
      <c r="D62" s="163"/>
      <c r="E62" s="163">
        <f>'将来負担比率（分子）の構造'!J$45</f>
        <v>4979</v>
      </c>
      <c r="F62" s="163"/>
      <c r="G62" s="163"/>
      <c r="H62" s="163">
        <f>'将来負担比率（分子）の構造'!K$45</f>
        <v>5004</v>
      </c>
      <c r="I62" s="163"/>
      <c r="J62" s="163"/>
      <c r="K62" s="163">
        <f>'将来負担比率（分子）の構造'!L$45</f>
        <v>5397</v>
      </c>
      <c r="L62" s="163"/>
      <c r="M62" s="163"/>
      <c r="N62" s="163">
        <f>'将来負担比率（分子）の構造'!M$45</f>
        <v>5324</v>
      </c>
      <c r="O62" s="163"/>
      <c r="P62" s="163"/>
    </row>
    <row r="63" spans="1:16" x14ac:dyDescent="0.15">
      <c r="A63" s="163" t="s">
        <v>34</v>
      </c>
      <c r="B63" s="163">
        <f>'将来負担比率（分子）の構造'!I$44</f>
        <v>1</v>
      </c>
      <c r="C63" s="163"/>
      <c r="D63" s="163"/>
      <c r="E63" s="163">
        <f>'将来負担比率（分子）の構造'!J$44</f>
        <v>1</v>
      </c>
      <c r="F63" s="163"/>
      <c r="G63" s="163"/>
      <c r="H63" s="163">
        <f>'将来負担比率（分子）の構造'!K$44</f>
        <v>0</v>
      </c>
      <c r="I63" s="163"/>
      <c r="J63" s="163"/>
      <c r="K63" s="163">
        <f>'将来負担比率（分子）の構造'!L$44</f>
        <v>0</v>
      </c>
      <c r="L63" s="163"/>
      <c r="M63" s="163"/>
      <c r="N63" s="163" t="str">
        <f>'将来負担比率（分子）の構造'!M$44</f>
        <v>-</v>
      </c>
      <c r="O63" s="163"/>
      <c r="P63" s="163"/>
    </row>
    <row r="64" spans="1:16" x14ac:dyDescent="0.15">
      <c r="A64" s="163" t="s">
        <v>33</v>
      </c>
      <c r="B64" s="163">
        <f>'将来負担比率（分子）の構造'!I$43</f>
        <v>32505</v>
      </c>
      <c r="C64" s="163"/>
      <c r="D64" s="163"/>
      <c r="E64" s="163">
        <f>'将来負担比率（分子）の構造'!J$43</f>
        <v>28998</v>
      </c>
      <c r="F64" s="163"/>
      <c r="G64" s="163"/>
      <c r="H64" s="163">
        <f>'将来負担比率（分子）の構造'!K$43</f>
        <v>28185</v>
      </c>
      <c r="I64" s="163"/>
      <c r="J64" s="163"/>
      <c r="K64" s="163">
        <f>'将来負担比率（分子）の構造'!L$43</f>
        <v>27392</v>
      </c>
      <c r="L64" s="163"/>
      <c r="M64" s="163"/>
      <c r="N64" s="163">
        <f>'将来負担比率（分子）の構造'!M$43</f>
        <v>27118</v>
      </c>
      <c r="O64" s="163"/>
      <c r="P64" s="163"/>
    </row>
    <row r="65" spans="1:16" x14ac:dyDescent="0.15">
      <c r="A65" s="163" t="s">
        <v>32</v>
      </c>
      <c r="B65" s="163">
        <f>'将来負担比率（分子）の構造'!I$42</f>
        <v>2</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47728</v>
      </c>
      <c r="C66" s="163"/>
      <c r="D66" s="163"/>
      <c r="E66" s="163">
        <f>'将来負担比率（分子）の構造'!J$41</f>
        <v>51504</v>
      </c>
      <c r="F66" s="163"/>
      <c r="G66" s="163"/>
      <c r="H66" s="163">
        <f>'将来負担比率（分子）の構造'!K$41</f>
        <v>53708</v>
      </c>
      <c r="I66" s="163"/>
      <c r="J66" s="163"/>
      <c r="K66" s="163">
        <f>'将来負担比率（分子）の構造'!L$41</f>
        <v>53078</v>
      </c>
      <c r="L66" s="163"/>
      <c r="M66" s="163"/>
      <c r="N66" s="163">
        <f>'将来負担比率（分子）の構造'!M$41</f>
        <v>51270</v>
      </c>
      <c r="O66" s="163"/>
      <c r="P66" s="163"/>
    </row>
    <row r="67" spans="1:16" x14ac:dyDescent="0.15">
      <c r="A67" s="163" t="s">
        <v>71</v>
      </c>
      <c r="B67" s="163" t="e">
        <f>NA()</f>
        <v>#N/A</v>
      </c>
      <c r="C67" s="163">
        <f>IF(ISNUMBER('将来負担比率（分子）の構造'!I$53), IF('将来負担比率（分子）の構造'!I$53 &lt; 0, 0, '将来負担比率（分子）の構造'!I$53), NA())</f>
        <v>10006</v>
      </c>
      <c r="D67" s="163" t="e">
        <f>NA()</f>
        <v>#N/A</v>
      </c>
      <c r="E67" s="163" t="e">
        <f>NA()</f>
        <v>#N/A</v>
      </c>
      <c r="F67" s="163">
        <f>IF(ISNUMBER('将来負担比率（分子）の構造'!J$53), IF('将来負担比率（分子）の構造'!J$53 &lt; 0, 0, '将来負担比率（分子）の構造'!J$53), NA())</f>
        <v>10727</v>
      </c>
      <c r="G67" s="163" t="e">
        <f>NA()</f>
        <v>#N/A</v>
      </c>
      <c r="H67" s="163" t="e">
        <f>NA()</f>
        <v>#N/A</v>
      </c>
      <c r="I67" s="163">
        <f>IF(ISNUMBER('将来負担比率（分子）の構造'!K$53), IF('将来負担比率（分子）の構造'!K$53 &lt; 0, 0, '将来負担比率（分子）の構造'!K$53), NA())</f>
        <v>12321</v>
      </c>
      <c r="J67" s="163" t="e">
        <f>NA()</f>
        <v>#N/A</v>
      </c>
      <c r="K67" s="163" t="e">
        <f>NA()</f>
        <v>#N/A</v>
      </c>
      <c r="L67" s="163">
        <f>IF(ISNUMBER('将来負担比率（分子）の構造'!L$53), IF('将来負担比率（分子）の構造'!L$53 &lt; 0, 0, '将来負担比率（分子）の構造'!L$53), NA())</f>
        <v>13185</v>
      </c>
      <c r="M67" s="163" t="e">
        <f>NA()</f>
        <v>#N/A</v>
      </c>
      <c r="N67" s="163" t="e">
        <f>NA()</f>
        <v>#N/A</v>
      </c>
      <c r="O67" s="163">
        <f>IF(ISNUMBER('将来負担比率（分子）の構造'!M$53), IF('将来負担比率（分子）の構造'!M$53 &lt; 0, 0, '将来負担比率（分子）の構造'!M$53), NA())</f>
        <v>12494</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3161</v>
      </c>
      <c r="C72" s="167">
        <f>基金残高に係る経年分析!G55</f>
        <v>3069</v>
      </c>
      <c r="D72" s="167">
        <f>基金残高に係る経年分析!H55</f>
        <v>3343</v>
      </c>
    </row>
    <row r="73" spans="1:16" x14ac:dyDescent="0.15">
      <c r="A73" s="166" t="s">
        <v>74</v>
      </c>
      <c r="B73" s="167">
        <f>基金残高に係る経年分析!F56</f>
        <v>488</v>
      </c>
      <c r="C73" s="167">
        <f>基金残高に係る経年分析!G56</f>
        <v>488</v>
      </c>
      <c r="D73" s="167">
        <f>基金残高に係る経年分析!H56</f>
        <v>658</v>
      </c>
    </row>
    <row r="74" spans="1:16" x14ac:dyDescent="0.15">
      <c r="A74" s="166" t="s">
        <v>75</v>
      </c>
      <c r="B74" s="167">
        <f>基金残高に係る経年分析!F57</f>
        <v>3869</v>
      </c>
      <c r="C74" s="167">
        <f>基金残高に係る経年分析!G57</f>
        <v>3988</v>
      </c>
      <c r="D74" s="167">
        <f>基金残高に係る経年分析!H57</f>
        <v>4404</v>
      </c>
    </row>
  </sheetData>
  <sheetProtection algorithmName="SHA-512" hashValue="UM0S6mIn5HeIqvw3+CwnVZ4JIVHWsLdiLeWihCb9uUINqJu5Gv1tKS/aFmzKXswjyyJCKsLbTpCs20LPgb+YeA==" saltValue="x6lSriiuouyIBrbWpw1oJ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19786284</v>
      </c>
      <c r="S5" s="613"/>
      <c r="T5" s="613"/>
      <c r="U5" s="613"/>
      <c r="V5" s="613"/>
      <c r="W5" s="613"/>
      <c r="X5" s="613"/>
      <c r="Y5" s="614"/>
      <c r="Z5" s="615">
        <v>36</v>
      </c>
      <c r="AA5" s="615"/>
      <c r="AB5" s="615"/>
      <c r="AC5" s="615"/>
      <c r="AD5" s="616">
        <v>18476467</v>
      </c>
      <c r="AE5" s="616"/>
      <c r="AF5" s="616"/>
      <c r="AG5" s="616"/>
      <c r="AH5" s="616"/>
      <c r="AI5" s="616"/>
      <c r="AJ5" s="616"/>
      <c r="AK5" s="616"/>
      <c r="AL5" s="617">
        <v>65.5</v>
      </c>
      <c r="AM5" s="618"/>
      <c r="AN5" s="618"/>
      <c r="AO5" s="619"/>
      <c r="AP5" s="609" t="s">
        <v>216</v>
      </c>
      <c r="AQ5" s="610"/>
      <c r="AR5" s="610"/>
      <c r="AS5" s="610"/>
      <c r="AT5" s="610"/>
      <c r="AU5" s="610"/>
      <c r="AV5" s="610"/>
      <c r="AW5" s="610"/>
      <c r="AX5" s="610"/>
      <c r="AY5" s="610"/>
      <c r="AZ5" s="610"/>
      <c r="BA5" s="610"/>
      <c r="BB5" s="610"/>
      <c r="BC5" s="610"/>
      <c r="BD5" s="610"/>
      <c r="BE5" s="610"/>
      <c r="BF5" s="611"/>
      <c r="BG5" s="623">
        <v>18468505</v>
      </c>
      <c r="BH5" s="624"/>
      <c r="BI5" s="624"/>
      <c r="BJ5" s="624"/>
      <c r="BK5" s="624"/>
      <c r="BL5" s="624"/>
      <c r="BM5" s="624"/>
      <c r="BN5" s="625"/>
      <c r="BO5" s="626">
        <v>93.3</v>
      </c>
      <c r="BP5" s="626"/>
      <c r="BQ5" s="626"/>
      <c r="BR5" s="626"/>
      <c r="BS5" s="627">
        <v>735465</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300651</v>
      </c>
      <c r="S6" s="624"/>
      <c r="T6" s="624"/>
      <c r="U6" s="624"/>
      <c r="V6" s="624"/>
      <c r="W6" s="624"/>
      <c r="X6" s="624"/>
      <c r="Y6" s="625"/>
      <c r="Z6" s="626">
        <v>0.5</v>
      </c>
      <c r="AA6" s="626"/>
      <c r="AB6" s="626"/>
      <c r="AC6" s="626"/>
      <c r="AD6" s="627">
        <v>300651</v>
      </c>
      <c r="AE6" s="627"/>
      <c r="AF6" s="627"/>
      <c r="AG6" s="627"/>
      <c r="AH6" s="627"/>
      <c r="AI6" s="627"/>
      <c r="AJ6" s="627"/>
      <c r="AK6" s="627"/>
      <c r="AL6" s="628">
        <v>1.1000000000000001</v>
      </c>
      <c r="AM6" s="629"/>
      <c r="AN6" s="629"/>
      <c r="AO6" s="630"/>
      <c r="AP6" s="620" t="s">
        <v>221</v>
      </c>
      <c r="AQ6" s="621"/>
      <c r="AR6" s="621"/>
      <c r="AS6" s="621"/>
      <c r="AT6" s="621"/>
      <c r="AU6" s="621"/>
      <c r="AV6" s="621"/>
      <c r="AW6" s="621"/>
      <c r="AX6" s="621"/>
      <c r="AY6" s="621"/>
      <c r="AZ6" s="621"/>
      <c r="BA6" s="621"/>
      <c r="BB6" s="621"/>
      <c r="BC6" s="621"/>
      <c r="BD6" s="621"/>
      <c r="BE6" s="621"/>
      <c r="BF6" s="622"/>
      <c r="BG6" s="623">
        <v>18468505</v>
      </c>
      <c r="BH6" s="624"/>
      <c r="BI6" s="624"/>
      <c r="BJ6" s="624"/>
      <c r="BK6" s="624"/>
      <c r="BL6" s="624"/>
      <c r="BM6" s="624"/>
      <c r="BN6" s="625"/>
      <c r="BO6" s="626">
        <v>93.3</v>
      </c>
      <c r="BP6" s="626"/>
      <c r="BQ6" s="626"/>
      <c r="BR6" s="626"/>
      <c r="BS6" s="627">
        <v>735465</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295943</v>
      </c>
      <c r="CS6" s="624"/>
      <c r="CT6" s="624"/>
      <c r="CU6" s="624"/>
      <c r="CV6" s="624"/>
      <c r="CW6" s="624"/>
      <c r="CX6" s="624"/>
      <c r="CY6" s="625"/>
      <c r="CZ6" s="617">
        <v>0.6</v>
      </c>
      <c r="DA6" s="618"/>
      <c r="DB6" s="618"/>
      <c r="DC6" s="634"/>
      <c r="DD6" s="632" t="s">
        <v>122</v>
      </c>
      <c r="DE6" s="624"/>
      <c r="DF6" s="624"/>
      <c r="DG6" s="624"/>
      <c r="DH6" s="624"/>
      <c r="DI6" s="624"/>
      <c r="DJ6" s="624"/>
      <c r="DK6" s="624"/>
      <c r="DL6" s="624"/>
      <c r="DM6" s="624"/>
      <c r="DN6" s="624"/>
      <c r="DO6" s="624"/>
      <c r="DP6" s="625"/>
      <c r="DQ6" s="632">
        <v>295826</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9075</v>
      </c>
      <c r="S7" s="624"/>
      <c r="T7" s="624"/>
      <c r="U7" s="624"/>
      <c r="V7" s="624"/>
      <c r="W7" s="624"/>
      <c r="X7" s="624"/>
      <c r="Y7" s="625"/>
      <c r="Z7" s="626">
        <v>0</v>
      </c>
      <c r="AA7" s="626"/>
      <c r="AB7" s="626"/>
      <c r="AC7" s="626"/>
      <c r="AD7" s="627">
        <v>9075</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9090680</v>
      </c>
      <c r="BH7" s="624"/>
      <c r="BI7" s="624"/>
      <c r="BJ7" s="624"/>
      <c r="BK7" s="624"/>
      <c r="BL7" s="624"/>
      <c r="BM7" s="624"/>
      <c r="BN7" s="625"/>
      <c r="BO7" s="626">
        <v>45.9</v>
      </c>
      <c r="BP7" s="626"/>
      <c r="BQ7" s="626"/>
      <c r="BR7" s="626"/>
      <c r="BS7" s="627">
        <v>735465</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5949823</v>
      </c>
      <c r="CS7" s="624"/>
      <c r="CT7" s="624"/>
      <c r="CU7" s="624"/>
      <c r="CV7" s="624"/>
      <c r="CW7" s="624"/>
      <c r="CX7" s="624"/>
      <c r="CY7" s="625"/>
      <c r="CZ7" s="626">
        <v>11.4</v>
      </c>
      <c r="DA7" s="626"/>
      <c r="DB7" s="626"/>
      <c r="DC7" s="626"/>
      <c r="DD7" s="632">
        <v>84130</v>
      </c>
      <c r="DE7" s="624"/>
      <c r="DF7" s="624"/>
      <c r="DG7" s="624"/>
      <c r="DH7" s="624"/>
      <c r="DI7" s="624"/>
      <c r="DJ7" s="624"/>
      <c r="DK7" s="624"/>
      <c r="DL7" s="624"/>
      <c r="DM7" s="624"/>
      <c r="DN7" s="624"/>
      <c r="DO7" s="624"/>
      <c r="DP7" s="625"/>
      <c r="DQ7" s="632">
        <v>5190455</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157704</v>
      </c>
      <c r="S8" s="624"/>
      <c r="T8" s="624"/>
      <c r="U8" s="624"/>
      <c r="V8" s="624"/>
      <c r="W8" s="624"/>
      <c r="X8" s="624"/>
      <c r="Y8" s="625"/>
      <c r="Z8" s="626">
        <v>0.3</v>
      </c>
      <c r="AA8" s="626"/>
      <c r="AB8" s="626"/>
      <c r="AC8" s="626"/>
      <c r="AD8" s="627">
        <v>157704</v>
      </c>
      <c r="AE8" s="627"/>
      <c r="AF8" s="627"/>
      <c r="AG8" s="627"/>
      <c r="AH8" s="627"/>
      <c r="AI8" s="627"/>
      <c r="AJ8" s="627"/>
      <c r="AK8" s="627"/>
      <c r="AL8" s="628">
        <v>0.6</v>
      </c>
      <c r="AM8" s="629"/>
      <c r="AN8" s="629"/>
      <c r="AO8" s="630"/>
      <c r="AP8" s="620" t="s">
        <v>227</v>
      </c>
      <c r="AQ8" s="621"/>
      <c r="AR8" s="621"/>
      <c r="AS8" s="621"/>
      <c r="AT8" s="621"/>
      <c r="AU8" s="621"/>
      <c r="AV8" s="621"/>
      <c r="AW8" s="621"/>
      <c r="AX8" s="621"/>
      <c r="AY8" s="621"/>
      <c r="AZ8" s="621"/>
      <c r="BA8" s="621"/>
      <c r="BB8" s="621"/>
      <c r="BC8" s="621"/>
      <c r="BD8" s="621"/>
      <c r="BE8" s="621"/>
      <c r="BF8" s="622"/>
      <c r="BG8" s="623">
        <v>182466</v>
      </c>
      <c r="BH8" s="624"/>
      <c r="BI8" s="624"/>
      <c r="BJ8" s="624"/>
      <c r="BK8" s="624"/>
      <c r="BL8" s="624"/>
      <c r="BM8" s="624"/>
      <c r="BN8" s="625"/>
      <c r="BO8" s="626">
        <v>0.9</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21018225</v>
      </c>
      <c r="CS8" s="624"/>
      <c r="CT8" s="624"/>
      <c r="CU8" s="624"/>
      <c r="CV8" s="624"/>
      <c r="CW8" s="624"/>
      <c r="CX8" s="624"/>
      <c r="CY8" s="625"/>
      <c r="CZ8" s="626">
        <v>40.1</v>
      </c>
      <c r="DA8" s="626"/>
      <c r="DB8" s="626"/>
      <c r="DC8" s="626"/>
      <c r="DD8" s="632">
        <v>129509</v>
      </c>
      <c r="DE8" s="624"/>
      <c r="DF8" s="624"/>
      <c r="DG8" s="624"/>
      <c r="DH8" s="624"/>
      <c r="DI8" s="624"/>
      <c r="DJ8" s="624"/>
      <c r="DK8" s="624"/>
      <c r="DL8" s="624"/>
      <c r="DM8" s="624"/>
      <c r="DN8" s="624"/>
      <c r="DO8" s="624"/>
      <c r="DP8" s="625"/>
      <c r="DQ8" s="632">
        <v>9689773</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194940</v>
      </c>
      <c r="S9" s="624"/>
      <c r="T9" s="624"/>
      <c r="U9" s="624"/>
      <c r="V9" s="624"/>
      <c r="W9" s="624"/>
      <c r="X9" s="624"/>
      <c r="Y9" s="625"/>
      <c r="Z9" s="626">
        <v>0.4</v>
      </c>
      <c r="AA9" s="626"/>
      <c r="AB9" s="626"/>
      <c r="AC9" s="626"/>
      <c r="AD9" s="627">
        <v>194940</v>
      </c>
      <c r="AE9" s="627"/>
      <c r="AF9" s="627"/>
      <c r="AG9" s="627"/>
      <c r="AH9" s="627"/>
      <c r="AI9" s="627"/>
      <c r="AJ9" s="627"/>
      <c r="AK9" s="627"/>
      <c r="AL9" s="628">
        <v>0.7</v>
      </c>
      <c r="AM9" s="629"/>
      <c r="AN9" s="629"/>
      <c r="AO9" s="630"/>
      <c r="AP9" s="620" t="s">
        <v>230</v>
      </c>
      <c r="AQ9" s="621"/>
      <c r="AR9" s="621"/>
      <c r="AS9" s="621"/>
      <c r="AT9" s="621"/>
      <c r="AU9" s="621"/>
      <c r="AV9" s="621"/>
      <c r="AW9" s="621"/>
      <c r="AX9" s="621"/>
      <c r="AY9" s="621"/>
      <c r="AZ9" s="621"/>
      <c r="BA9" s="621"/>
      <c r="BB9" s="621"/>
      <c r="BC9" s="621"/>
      <c r="BD9" s="621"/>
      <c r="BE9" s="621"/>
      <c r="BF9" s="622"/>
      <c r="BG9" s="623">
        <v>5958724</v>
      </c>
      <c r="BH9" s="624"/>
      <c r="BI9" s="624"/>
      <c r="BJ9" s="624"/>
      <c r="BK9" s="624"/>
      <c r="BL9" s="624"/>
      <c r="BM9" s="624"/>
      <c r="BN9" s="625"/>
      <c r="BO9" s="626">
        <v>30.1</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5361633</v>
      </c>
      <c r="CS9" s="624"/>
      <c r="CT9" s="624"/>
      <c r="CU9" s="624"/>
      <c r="CV9" s="624"/>
      <c r="CW9" s="624"/>
      <c r="CX9" s="624"/>
      <c r="CY9" s="625"/>
      <c r="CZ9" s="626">
        <v>10.199999999999999</v>
      </c>
      <c r="DA9" s="626"/>
      <c r="DB9" s="626"/>
      <c r="DC9" s="626"/>
      <c r="DD9" s="632">
        <v>1132836</v>
      </c>
      <c r="DE9" s="624"/>
      <c r="DF9" s="624"/>
      <c r="DG9" s="624"/>
      <c r="DH9" s="624"/>
      <c r="DI9" s="624"/>
      <c r="DJ9" s="624"/>
      <c r="DK9" s="624"/>
      <c r="DL9" s="624"/>
      <c r="DM9" s="624"/>
      <c r="DN9" s="624"/>
      <c r="DO9" s="624"/>
      <c r="DP9" s="625"/>
      <c r="DQ9" s="632">
        <v>3587611</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359796</v>
      </c>
      <c r="BH10" s="624"/>
      <c r="BI10" s="624"/>
      <c r="BJ10" s="624"/>
      <c r="BK10" s="624"/>
      <c r="BL10" s="624"/>
      <c r="BM10" s="624"/>
      <c r="BN10" s="625"/>
      <c r="BO10" s="626">
        <v>1.8</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19839</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19816</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2871234</v>
      </c>
      <c r="S11" s="624"/>
      <c r="T11" s="624"/>
      <c r="U11" s="624"/>
      <c r="V11" s="624"/>
      <c r="W11" s="624"/>
      <c r="X11" s="624"/>
      <c r="Y11" s="625"/>
      <c r="Z11" s="628">
        <v>5.2</v>
      </c>
      <c r="AA11" s="629"/>
      <c r="AB11" s="629"/>
      <c r="AC11" s="635"/>
      <c r="AD11" s="632">
        <v>2871234</v>
      </c>
      <c r="AE11" s="624"/>
      <c r="AF11" s="624"/>
      <c r="AG11" s="624"/>
      <c r="AH11" s="624"/>
      <c r="AI11" s="624"/>
      <c r="AJ11" s="624"/>
      <c r="AK11" s="625"/>
      <c r="AL11" s="628">
        <v>10.199999999999999</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2589694</v>
      </c>
      <c r="BH11" s="624"/>
      <c r="BI11" s="624"/>
      <c r="BJ11" s="624"/>
      <c r="BK11" s="624"/>
      <c r="BL11" s="624"/>
      <c r="BM11" s="624"/>
      <c r="BN11" s="625"/>
      <c r="BO11" s="626">
        <v>13.1</v>
      </c>
      <c r="BP11" s="626"/>
      <c r="BQ11" s="626"/>
      <c r="BR11" s="626"/>
      <c r="BS11" s="627">
        <v>735465</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744690</v>
      </c>
      <c r="CS11" s="624"/>
      <c r="CT11" s="624"/>
      <c r="CU11" s="624"/>
      <c r="CV11" s="624"/>
      <c r="CW11" s="624"/>
      <c r="CX11" s="624"/>
      <c r="CY11" s="625"/>
      <c r="CZ11" s="626">
        <v>1.4</v>
      </c>
      <c r="DA11" s="626"/>
      <c r="DB11" s="626"/>
      <c r="DC11" s="626"/>
      <c r="DD11" s="632">
        <v>233582</v>
      </c>
      <c r="DE11" s="624"/>
      <c r="DF11" s="624"/>
      <c r="DG11" s="624"/>
      <c r="DH11" s="624"/>
      <c r="DI11" s="624"/>
      <c r="DJ11" s="624"/>
      <c r="DK11" s="624"/>
      <c r="DL11" s="624"/>
      <c r="DM11" s="624"/>
      <c r="DN11" s="624"/>
      <c r="DO11" s="624"/>
      <c r="DP11" s="625"/>
      <c r="DQ11" s="632">
        <v>470432</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v>8873</v>
      </c>
      <c r="S12" s="624"/>
      <c r="T12" s="624"/>
      <c r="U12" s="624"/>
      <c r="V12" s="624"/>
      <c r="W12" s="624"/>
      <c r="X12" s="624"/>
      <c r="Y12" s="625"/>
      <c r="Z12" s="626">
        <v>0</v>
      </c>
      <c r="AA12" s="626"/>
      <c r="AB12" s="626"/>
      <c r="AC12" s="626"/>
      <c r="AD12" s="627">
        <v>8873</v>
      </c>
      <c r="AE12" s="627"/>
      <c r="AF12" s="627"/>
      <c r="AG12" s="627"/>
      <c r="AH12" s="627"/>
      <c r="AI12" s="627"/>
      <c r="AJ12" s="627"/>
      <c r="AK12" s="627"/>
      <c r="AL12" s="628">
        <v>0</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8161649</v>
      </c>
      <c r="BH12" s="624"/>
      <c r="BI12" s="624"/>
      <c r="BJ12" s="624"/>
      <c r="BK12" s="624"/>
      <c r="BL12" s="624"/>
      <c r="BM12" s="624"/>
      <c r="BN12" s="625"/>
      <c r="BO12" s="626">
        <v>41.2</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1404744</v>
      </c>
      <c r="CS12" s="624"/>
      <c r="CT12" s="624"/>
      <c r="CU12" s="624"/>
      <c r="CV12" s="624"/>
      <c r="CW12" s="624"/>
      <c r="CX12" s="624"/>
      <c r="CY12" s="625"/>
      <c r="CZ12" s="626">
        <v>2.7</v>
      </c>
      <c r="DA12" s="626"/>
      <c r="DB12" s="626"/>
      <c r="DC12" s="626"/>
      <c r="DD12" s="632">
        <v>19667</v>
      </c>
      <c r="DE12" s="624"/>
      <c r="DF12" s="624"/>
      <c r="DG12" s="624"/>
      <c r="DH12" s="624"/>
      <c r="DI12" s="624"/>
      <c r="DJ12" s="624"/>
      <c r="DK12" s="624"/>
      <c r="DL12" s="624"/>
      <c r="DM12" s="624"/>
      <c r="DN12" s="624"/>
      <c r="DO12" s="624"/>
      <c r="DP12" s="625"/>
      <c r="DQ12" s="632">
        <v>1163075</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8139131</v>
      </c>
      <c r="BH13" s="624"/>
      <c r="BI13" s="624"/>
      <c r="BJ13" s="624"/>
      <c r="BK13" s="624"/>
      <c r="BL13" s="624"/>
      <c r="BM13" s="624"/>
      <c r="BN13" s="625"/>
      <c r="BO13" s="626">
        <v>41.1</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5063529</v>
      </c>
      <c r="CS13" s="624"/>
      <c r="CT13" s="624"/>
      <c r="CU13" s="624"/>
      <c r="CV13" s="624"/>
      <c r="CW13" s="624"/>
      <c r="CX13" s="624"/>
      <c r="CY13" s="625"/>
      <c r="CZ13" s="626">
        <v>9.6999999999999993</v>
      </c>
      <c r="DA13" s="626"/>
      <c r="DB13" s="626"/>
      <c r="DC13" s="626"/>
      <c r="DD13" s="632">
        <v>1461219</v>
      </c>
      <c r="DE13" s="624"/>
      <c r="DF13" s="624"/>
      <c r="DG13" s="624"/>
      <c r="DH13" s="624"/>
      <c r="DI13" s="624"/>
      <c r="DJ13" s="624"/>
      <c r="DK13" s="624"/>
      <c r="DL13" s="624"/>
      <c r="DM13" s="624"/>
      <c r="DN13" s="624"/>
      <c r="DO13" s="624"/>
      <c r="DP13" s="625"/>
      <c r="DQ13" s="632">
        <v>3549536</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411648</v>
      </c>
      <c r="BH14" s="624"/>
      <c r="BI14" s="624"/>
      <c r="BJ14" s="624"/>
      <c r="BK14" s="624"/>
      <c r="BL14" s="624"/>
      <c r="BM14" s="624"/>
      <c r="BN14" s="625"/>
      <c r="BO14" s="626">
        <v>2.1</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1853909</v>
      </c>
      <c r="CS14" s="624"/>
      <c r="CT14" s="624"/>
      <c r="CU14" s="624"/>
      <c r="CV14" s="624"/>
      <c r="CW14" s="624"/>
      <c r="CX14" s="624"/>
      <c r="CY14" s="625"/>
      <c r="CZ14" s="626">
        <v>3.5</v>
      </c>
      <c r="DA14" s="626"/>
      <c r="DB14" s="626"/>
      <c r="DC14" s="626"/>
      <c r="DD14" s="632">
        <v>268134</v>
      </c>
      <c r="DE14" s="624"/>
      <c r="DF14" s="624"/>
      <c r="DG14" s="624"/>
      <c r="DH14" s="624"/>
      <c r="DI14" s="624"/>
      <c r="DJ14" s="624"/>
      <c r="DK14" s="624"/>
      <c r="DL14" s="624"/>
      <c r="DM14" s="624"/>
      <c r="DN14" s="624"/>
      <c r="DO14" s="624"/>
      <c r="DP14" s="625"/>
      <c r="DQ14" s="632">
        <v>1213983</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56136</v>
      </c>
      <c r="S15" s="624"/>
      <c r="T15" s="624"/>
      <c r="U15" s="624"/>
      <c r="V15" s="624"/>
      <c r="W15" s="624"/>
      <c r="X15" s="624"/>
      <c r="Y15" s="625"/>
      <c r="Z15" s="626">
        <v>0.1</v>
      </c>
      <c r="AA15" s="626"/>
      <c r="AB15" s="626"/>
      <c r="AC15" s="626"/>
      <c r="AD15" s="627">
        <v>56136</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804528</v>
      </c>
      <c r="BH15" s="624"/>
      <c r="BI15" s="624"/>
      <c r="BJ15" s="624"/>
      <c r="BK15" s="624"/>
      <c r="BL15" s="624"/>
      <c r="BM15" s="624"/>
      <c r="BN15" s="625"/>
      <c r="BO15" s="626">
        <v>4.0999999999999996</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6074034</v>
      </c>
      <c r="CS15" s="624"/>
      <c r="CT15" s="624"/>
      <c r="CU15" s="624"/>
      <c r="CV15" s="624"/>
      <c r="CW15" s="624"/>
      <c r="CX15" s="624"/>
      <c r="CY15" s="625"/>
      <c r="CZ15" s="626">
        <v>11.6</v>
      </c>
      <c r="DA15" s="626"/>
      <c r="DB15" s="626"/>
      <c r="DC15" s="626"/>
      <c r="DD15" s="632">
        <v>651422</v>
      </c>
      <c r="DE15" s="624"/>
      <c r="DF15" s="624"/>
      <c r="DG15" s="624"/>
      <c r="DH15" s="624"/>
      <c r="DI15" s="624"/>
      <c r="DJ15" s="624"/>
      <c r="DK15" s="624"/>
      <c r="DL15" s="624"/>
      <c r="DM15" s="624"/>
      <c r="DN15" s="624"/>
      <c r="DO15" s="624"/>
      <c r="DP15" s="625"/>
      <c r="DQ15" s="632">
        <v>3561696</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361736</v>
      </c>
      <c r="S16" s="624"/>
      <c r="T16" s="624"/>
      <c r="U16" s="624"/>
      <c r="V16" s="624"/>
      <c r="W16" s="624"/>
      <c r="X16" s="624"/>
      <c r="Y16" s="625"/>
      <c r="Z16" s="626">
        <v>0.7</v>
      </c>
      <c r="AA16" s="626"/>
      <c r="AB16" s="626"/>
      <c r="AC16" s="626"/>
      <c r="AD16" s="627">
        <v>361736</v>
      </c>
      <c r="AE16" s="627"/>
      <c r="AF16" s="627"/>
      <c r="AG16" s="627"/>
      <c r="AH16" s="627"/>
      <c r="AI16" s="627"/>
      <c r="AJ16" s="627"/>
      <c r="AK16" s="627"/>
      <c r="AL16" s="628">
        <v>1.3</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646262</v>
      </c>
      <c r="S17" s="624"/>
      <c r="T17" s="624"/>
      <c r="U17" s="624"/>
      <c r="V17" s="624"/>
      <c r="W17" s="624"/>
      <c r="X17" s="624"/>
      <c r="Y17" s="625"/>
      <c r="Z17" s="626">
        <v>1.2</v>
      </c>
      <c r="AA17" s="626"/>
      <c r="AB17" s="626"/>
      <c r="AC17" s="626"/>
      <c r="AD17" s="627">
        <v>646262</v>
      </c>
      <c r="AE17" s="627"/>
      <c r="AF17" s="627"/>
      <c r="AG17" s="627"/>
      <c r="AH17" s="627"/>
      <c r="AI17" s="627"/>
      <c r="AJ17" s="627"/>
      <c r="AK17" s="627"/>
      <c r="AL17" s="628">
        <v>2.2999999999999998</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4610228</v>
      </c>
      <c r="CS17" s="624"/>
      <c r="CT17" s="624"/>
      <c r="CU17" s="624"/>
      <c r="CV17" s="624"/>
      <c r="CW17" s="624"/>
      <c r="CX17" s="624"/>
      <c r="CY17" s="625"/>
      <c r="CZ17" s="626">
        <v>8.8000000000000007</v>
      </c>
      <c r="DA17" s="626"/>
      <c r="DB17" s="626"/>
      <c r="DC17" s="626"/>
      <c r="DD17" s="632" t="s">
        <v>122</v>
      </c>
      <c r="DE17" s="624"/>
      <c r="DF17" s="624"/>
      <c r="DG17" s="624"/>
      <c r="DH17" s="624"/>
      <c r="DI17" s="624"/>
      <c r="DJ17" s="624"/>
      <c r="DK17" s="624"/>
      <c r="DL17" s="624"/>
      <c r="DM17" s="624"/>
      <c r="DN17" s="624"/>
      <c r="DO17" s="624"/>
      <c r="DP17" s="625"/>
      <c r="DQ17" s="632">
        <v>4598479</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118170</v>
      </c>
      <c r="S18" s="624"/>
      <c r="T18" s="624"/>
      <c r="U18" s="624"/>
      <c r="V18" s="624"/>
      <c r="W18" s="624"/>
      <c r="X18" s="624"/>
      <c r="Y18" s="625"/>
      <c r="Z18" s="626">
        <v>0.2</v>
      </c>
      <c r="AA18" s="626"/>
      <c r="AB18" s="626"/>
      <c r="AC18" s="626"/>
      <c r="AD18" s="627">
        <v>118170</v>
      </c>
      <c r="AE18" s="627"/>
      <c r="AF18" s="627"/>
      <c r="AG18" s="627"/>
      <c r="AH18" s="627"/>
      <c r="AI18" s="627"/>
      <c r="AJ18" s="627"/>
      <c r="AK18" s="627"/>
      <c r="AL18" s="628">
        <v>0.4</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516663</v>
      </c>
      <c r="S19" s="624"/>
      <c r="T19" s="624"/>
      <c r="U19" s="624"/>
      <c r="V19" s="624"/>
      <c r="W19" s="624"/>
      <c r="X19" s="624"/>
      <c r="Y19" s="625"/>
      <c r="Z19" s="626">
        <v>0.9</v>
      </c>
      <c r="AA19" s="626"/>
      <c r="AB19" s="626"/>
      <c r="AC19" s="626"/>
      <c r="AD19" s="627">
        <v>516663</v>
      </c>
      <c r="AE19" s="627"/>
      <c r="AF19" s="627"/>
      <c r="AG19" s="627"/>
      <c r="AH19" s="627"/>
      <c r="AI19" s="627"/>
      <c r="AJ19" s="627"/>
      <c r="AK19" s="627"/>
      <c r="AL19" s="628">
        <v>1.8</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1317779</v>
      </c>
      <c r="BH19" s="624"/>
      <c r="BI19" s="624"/>
      <c r="BJ19" s="624"/>
      <c r="BK19" s="624"/>
      <c r="BL19" s="624"/>
      <c r="BM19" s="624"/>
      <c r="BN19" s="625"/>
      <c r="BO19" s="626">
        <v>6.7</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11429</v>
      </c>
      <c r="S20" s="624"/>
      <c r="T20" s="624"/>
      <c r="U20" s="624"/>
      <c r="V20" s="624"/>
      <c r="W20" s="624"/>
      <c r="X20" s="624"/>
      <c r="Y20" s="625"/>
      <c r="Z20" s="626">
        <v>0</v>
      </c>
      <c r="AA20" s="626"/>
      <c r="AB20" s="626"/>
      <c r="AC20" s="626"/>
      <c r="AD20" s="627">
        <v>11429</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1317779</v>
      </c>
      <c r="BH20" s="624"/>
      <c r="BI20" s="624"/>
      <c r="BJ20" s="624"/>
      <c r="BK20" s="624"/>
      <c r="BL20" s="624"/>
      <c r="BM20" s="624"/>
      <c r="BN20" s="625"/>
      <c r="BO20" s="626">
        <v>6.7</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52396597</v>
      </c>
      <c r="CS20" s="624"/>
      <c r="CT20" s="624"/>
      <c r="CU20" s="624"/>
      <c r="CV20" s="624"/>
      <c r="CW20" s="624"/>
      <c r="CX20" s="624"/>
      <c r="CY20" s="625"/>
      <c r="CZ20" s="626">
        <v>100</v>
      </c>
      <c r="DA20" s="626"/>
      <c r="DB20" s="626"/>
      <c r="DC20" s="626"/>
      <c r="DD20" s="632">
        <v>3980499</v>
      </c>
      <c r="DE20" s="624"/>
      <c r="DF20" s="624"/>
      <c r="DG20" s="624"/>
      <c r="DH20" s="624"/>
      <c r="DI20" s="624"/>
      <c r="DJ20" s="624"/>
      <c r="DK20" s="624"/>
      <c r="DL20" s="624"/>
      <c r="DM20" s="624"/>
      <c r="DN20" s="624"/>
      <c r="DO20" s="624"/>
      <c r="DP20" s="625"/>
      <c r="DQ20" s="632">
        <v>33340682</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6059553</v>
      </c>
      <c r="S21" s="624"/>
      <c r="T21" s="624"/>
      <c r="U21" s="624"/>
      <c r="V21" s="624"/>
      <c r="W21" s="624"/>
      <c r="X21" s="624"/>
      <c r="Y21" s="625"/>
      <c r="Z21" s="626">
        <v>11</v>
      </c>
      <c r="AA21" s="626"/>
      <c r="AB21" s="626"/>
      <c r="AC21" s="626"/>
      <c r="AD21" s="627">
        <v>5044747</v>
      </c>
      <c r="AE21" s="627"/>
      <c r="AF21" s="627"/>
      <c r="AG21" s="627"/>
      <c r="AH21" s="627"/>
      <c r="AI21" s="627"/>
      <c r="AJ21" s="627"/>
      <c r="AK21" s="627"/>
      <c r="AL21" s="628">
        <v>17.899999999999999</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7962</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5044747</v>
      </c>
      <c r="S22" s="624"/>
      <c r="T22" s="624"/>
      <c r="U22" s="624"/>
      <c r="V22" s="624"/>
      <c r="W22" s="624"/>
      <c r="X22" s="624"/>
      <c r="Y22" s="625"/>
      <c r="Z22" s="626">
        <v>9.1999999999999993</v>
      </c>
      <c r="AA22" s="626"/>
      <c r="AB22" s="626"/>
      <c r="AC22" s="626"/>
      <c r="AD22" s="627">
        <v>5044747</v>
      </c>
      <c r="AE22" s="627"/>
      <c r="AF22" s="627"/>
      <c r="AG22" s="627"/>
      <c r="AH22" s="627"/>
      <c r="AI22" s="627"/>
      <c r="AJ22" s="627"/>
      <c r="AK22" s="627"/>
      <c r="AL22" s="628">
        <v>17.899999999999999</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1014806</v>
      </c>
      <c r="S23" s="624"/>
      <c r="T23" s="624"/>
      <c r="U23" s="624"/>
      <c r="V23" s="624"/>
      <c r="W23" s="624"/>
      <c r="X23" s="624"/>
      <c r="Y23" s="625"/>
      <c r="Z23" s="626">
        <v>1.8</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1309817</v>
      </c>
      <c r="BH23" s="624"/>
      <c r="BI23" s="624"/>
      <c r="BJ23" s="624"/>
      <c r="BK23" s="624"/>
      <c r="BL23" s="624"/>
      <c r="BM23" s="624"/>
      <c r="BN23" s="625"/>
      <c r="BO23" s="626">
        <v>6.6</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28096156</v>
      </c>
      <c r="CS24" s="613"/>
      <c r="CT24" s="613"/>
      <c r="CU24" s="613"/>
      <c r="CV24" s="613"/>
      <c r="CW24" s="613"/>
      <c r="CX24" s="613"/>
      <c r="CY24" s="614"/>
      <c r="CZ24" s="617">
        <v>53.6</v>
      </c>
      <c r="DA24" s="618"/>
      <c r="DB24" s="618"/>
      <c r="DC24" s="634"/>
      <c r="DD24" s="653">
        <v>17047085</v>
      </c>
      <c r="DE24" s="613"/>
      <c r="DF24" s="613"/>
      <c r="DG24" s="613"/>
      <c r="DH24" s="613"/>
      <c r="DI24" s="613"/>
      <c r="DJ24" s="613"/>
      <c r="DK24" s="614"/>
      <c r="DL24" s="653">
        <v>15138576</v>
      </c>
      <c r="DM24" s="613"/>
      <c r="DN24" s="613"/>
      <c r="DO24" s="613"/>
      <c r="DP24" s="613"/>
      <c r="DQ24" s="613"/>
      <c r="DR24" s="613"/>
      <c r="DS24" s="613"/>
      <c r="DT24" s="613"/>
      <c r="DU24" s="613"/>
      <c r="DV24" s="614"/>
      <c r="DW24" s="617">
        <v>53.5</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30452448</v>
      </c>
      <c r="S25" s="624"/>
      <c r="T25" s="624"/>
      <c r="U25" s="624"/>
      <c r="V25" s="624"/>
      <c r="W25" s="624"/>
      <c r="X25" s="624"/>
      <c r="Y25" s="625"/>
      <c r="Z25" s="626">
        <v>55.4</v>
      </c>
      <c r="AA25" s="626"/>
      <c r="AB25" s="626"/>
      <c r="AC25" s="626"/>
      <c r="AD25" s="627">
        <v>28127825</v>
      </c>
      <c r="AE25" s="627"/>
      <c r="AF25" s="627"/>
      <c r="AG25" s="627"/>
      <c r="AH25" s="627"/>
      <c r="AI25" s="627"/>
      <c r="AJ25" s="627"/>
      <c r="AK25" s="627"/>
      <c r="AL25" s="628">
        <v>99.7</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9007588</v>
      </c>
      <c r="CS25" s="656"/>
      <c r="CT25" s="656"/>
      <c r="CU25" s="656"/>
      <c r="CV25" s="656"/>
      <c r="CW25" s="656"/>
      <c r="CX25" s="656"/>
      <c r="CY25" s="657"/>
      <c r="CZ25" s="628">
        <v>17.2</v>
      </c>
      <c r="DA25" s="654"/>
      <c r="DB25" s="654"/>
      <c r="DC25" s="658"/>
      <c r="DD25" s="632">
        <v>7523396</v>
      </c>
      <c r="DE25" s="656"/>
      <c r="DF25" s="656"/>
      <c r="DG25" s="656"/>
      <c r="DH25" s="656"/>
      <c r="DI25" s="656"/>
      <c r="DJ25" s="656"/>
      <c r="DK25" s="657"/>
      <c r="DL25" s="632">
        <v>7250215</v>
      </c>
      <c r="DM25" s="656"/>
      <c r="DN25" s="656"/>
      <c r="DO25" s="656"/>
      <c r="DP25" s="656"/>
      <c r="DQ25" s="656"/>
      <c r="DR25" s="656"/>
      <c r="DS25" s="656"/>
      <c r="DT25" s="656"/>
      <c r="DU25" s="656"/>
      <c r="DV25" s="657"/>
      <c r="DW25" s="628">
        <v>25.6</v>
      </c>
      <c r="DX25" s="654"/>
      <c r="DY25" s="654"/>
      <c r="DZ25" s="654"/>
      <c r="EA25" s="654"/>
      <c r="EB25" s="654"/>
      <c r="EC25" s="655"/>
    </row>
    <row r="26" spans="2:133" ht="11.25" customHeight="1" x14ac:dyDescent="0.15">
      <c r="B26" s="620" t="s">
        <v>283</v>
      </c>
      <c r="C26" s="621"/>
      <c r="D26" s="621"/>
      <c r="E26" s="621"/>
      <c r="F26" s="621"/>
      <c r="G26" s="621"/>
      <c r="H26" s="621"/>
      <c r="I26" s="621"/>
      <c r="J26" s="621"/>
      <c r="K26" s="621"/>
      <c r="L26" s="621"/>
      <c r="M26" s="621"/>
      <c r="N26" s="621"/>
      <c r="O26" s="621"/>
      <c r="P26" s="621"/>
      <c r="Q26" s="622"/>
      <c r="R26" s="623">
        <v>8376</v>
      </c>
      <c r="S26" s="624"/>
      <c r="T26" s="624"/>
      <c r="U26" s="624"/>
      <c r="V26" s="624"/>
      <c r="W26" s="624"/>
      <c r="X26" s="624"/>
      <c r="Y26" s="625"/>
      <c r="Z26" s="626">
        <v>0</v>
      </c>
      <c r="AA26" s="626"/>
      <c r="AB26" s="626"/>
      <c r="AC26" s="626"/>
      <c r="AD26" s="627">
        <v>8376</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6456780</v>
      </c>
      <c r="CS26" s="624"/>
      <c r="CT26" s="624"/>
      <c r="CU26" s="624"/>
      <c r="CV26" s="624"/>
      <c r="CW26" s="624"/>
      <c r="CX26" s="624"/>
      <c r="CY26" s="625"/>
      <c r="CZ26" s="628">
        <v>12.3</v>
      </c>
      <c r="DA26" s="654"/>
      <c r="DB26" s="654"/>
      <c r="DC26" s="658"/>
      <c r="DD26" s="632">
        <v>5248401</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15">
      <c r="B27" s="620" t="s">
        <v>286</v>
      </c>
      <c r="C27" s="621"/>
      <c r="D27" s="621"/>
      <c r="E27" s="621"/>
      <c r="F27" s="621"/>
      <c r="G27" s="621"/>
      <c r="H27" s="621"/>
      <c r="I27" s="621"/>
      <c r="J27" s="621"/>
      <c r="K27" s="621"/>
      <c r="L27" s="621"/>
      <c r="M27" s="621"/>
      <c r="N27" s="621"/>
      <c r="O27" s="621"/>
      <c r="P27" s="621"/>
      <c r="Q27" s="622"/>
      <c r="R27" s="623">
        <v>778354</v>
      </c>
      <c r="S27" s="624"/>
      <c r="T27" s="624"/>
      <c r="U27" s="624"/>
      <c r="V27" s="624"/>
      <c r="W27" s="624"/>
      <c r="X27" s="624"/>
      <c r="Y27" s="625"/>
      <c r="Z27" s="626">
        <v>1.4</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19786284</v>
      </c>
      <c r="BH27" s="624"/>
      <c r="BI27" s="624"/>
      <c r="BJ27" s="624"/>
      <c r="BK27" s="624"/>
      <c r="BL27" s="624"/>
      <c r="BM27" s="624"/>
      <c r="BN27" s="625"/>
      <c r="BO27" s="626">
        <v>100</v>
      </c>
      <c r="BP27" s="626"/>
      <c r="BQ27" s="626"/>
      <c r="BR27" s="626"/>
      <c r="BS27" s="627">
        <v>735465</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14478340</v>
      </c>
      <c r="CS27" s="656"/>
      <c r="CT27" s="656"/>
      <c r="CU27" s="656"/>
      <c r="CV27" s="656"/>
      <c r="CW27" s="656"/>
      <c r="CX27" s="656"/>
      <c r="CY27" s="657"/>
      <c r="CZ27" s="628">
        <v>27.6</v>
      </c>
      <c r="DA27" s="654"/>
      <c r="DB27" s="654"/>
      <c r="DC27" s="658"/>
      <c r="DD27" s="632">
        <v>4925210</v>
      </c>
      <c r="DE27" s="656"/>
      <c r="DF27" s="656"/>
      <c r="DG27" s="656"/>
      <c r="DH27" s="656"/>
      <c r="DI27" s="656"/>
      <c r="DJ27" s="656"/>
      <c r="DK27" s="657"/>
      <c r="DL27" s="632">
        <v>3289882</v>
      </c>
      <c r="DM27" s="656"/>
      <c r="DN27" s="656"/>
      <c r="DO27" s="656"/>
      <c r="DP27" s="656"/>
      <c r="DQ27" s="656"/>
      <c r="DR27" s="656"/>
      <c r="DS27" s="656"/>
      <c r="DT27" s="656"/>
      <c r="DU27" s="656"/>
      <c r="DV27" s="657"/>
      <c r="DW27" s="628">
        <v>11.6</v>
      </c>
      <c r="DX27" s="654"/>
      <c r="DY27" s="654"/>
      <c r="DZ27" s="654"/>
      <c r="EA27" s="654"/>
      <c r="EB27" s="654"/>
      <c r="EC27" s="655"/>
    </row>
    <row r="28" spans="2:133" ht="11.25" customHeight="1" x14ac:dyDescent="0.15">
      <c r="B28" s="620" t="s">
        <v>289</v>
      </c>
      <c r="C28" s="621"/>
      <c r="D28" s="621"/>
      <c r="E28" s="621"/>
      <c r="F28" s="621"/>
      <c r="G28" s="621"/>
      <c r="H28" s="621"/>
      <c r="I28" s="621"/>
      <c r="J28" s="621"/>
      <c r="K28" s="621"/>
      <c r="L28" s="621"/>
      <c r="M28" s="621"/>
      <c r="N28" s="621"/>
      <c r="O28" s="621"/>
      <c r="P28" s="621"/>
      <c r="Q28" s="622"/>
      <c r="R28" s="623">
        <v>1078902</v>
      </c>
      <c r="S28" s="624"/>
      <c r="T28" s="624"/>
      <c r="U28" s="624"/>
      <c r="V28" s="624"/>
      <c r="W28" s="624"/>
      <c r="X28" s="624"/>
      <c r="Y28" s="625"/>
      <c r="Z28" s="626">
        <v>2</v>
      </c>
      <c r="AA28" s="626"/>
      <c r="AB28" s="626"/>
      <c r="AC28" s="626"/>
      <c r="AD28" s="627">
        <v>42926</v>
      </c>
      <c r="AE28" s="627"/>
      <c r="AF28" s="627"/>
      <c r="AG28" s="627"/>
      <c r="AH28" s="627"/>
      <c r="AI28" s="627"/>
      <c r="AJ28" s="627"/>
      <c r="AK28" s="627"/>
      <c r="AL28" s="628">
        <v>0.2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4610228</v>
      </c>
      <c r="CS28" s="624"/>
      <c r="CT28" s="624"/>
      <c r="CU28" s="624"/>
      <c r="CV28" s="624"/>
      <c r="CW28" s="624"/>
      <c r="CX28" s="624"/>
      <c r="CY28" s="625"/>
      <c r="CZ28" s="628">
        <v>8.8000000000000007</v>
      </c>
      <c r="DA28" s="654"/>
      <c r="DB28" s="654"/>
      <c r="DC28" s="658"/>
      <c r="DD28" s="632">
        <v>4598479</v>
      </c>
      <c r="DE28" s="624"/>
      <c r="DF28" s="624"/>
      <c r="DG28" s="624"/>
      <c r="DH28" s="624"/>
      <c r="DI28" s="624"/>
      <c r="DJ28" s="624"/>
      <c r="DK28" s="625"/>
      <c r="DL28" s="632">
        <v>4598479</v>
      </c>
      <c r="DM28" s="624"/>
      <c r="DN28" s="624"/>
      <c r="DO28" s="624"/>
      <c r="DP28" s="624"/>
      <c r="DQ28" s="624"/>
      <c r="DR28" s="624"/>
      <c r="DS28" s="624"/>
      <c r="DT28" s="624"/>
      <c r="DU28" s="624"/>
      <c r="DV28" s="625"/>
      <c r="DW28" s="628">
        <v>16.2</v>
      </c>
      <c r="DX28" s="654"/>
      <c r="DY28" s="654"/>
      <c r="DZ28" s="654"/>
      <c r="EA28" s="654"/>
      <c r="EB28" s="654"/>
      <c r="EC28" s="655"/>
    </row>
    <row r="29" spans="2:133" ht="11.25" customHeight="1" x14ac:dyDescent="0.15">
      <c r="B29" s="620" t="s">
        <v>291</v>
      </c>
      <c r="C29" s="621"/>
      <c r="D29" s="621"/>
      <c r="E29" s="621"/>
      <c r="F29" s="621"/>
      <c r="G29" s="621"/>
      <c r="H29" s="621"/>
      <c r="I29" s="621"/>
      <c r="J29" s="621"/>
      <c r="K29" s="621"/>
      <c r="L29" s="621"/>
      <c r="M29" s="621"/>
      <c r="N29" s="621"/>
      <c r="O29" s="621"/>
      <c r="P29" s="621"/>
      <c r="Q29" s="622"/>
      <c r="R29" s="623">
        <v>295186</v>
      </c>
      <c r="S29" s="624"/>
      <c r="T29" s="624"/>
      <c r="U29" s="624"/>
      <c r="V29" s="624"/>
      <c r="W29" s="624"/>
      <c r="X29" s="624"/>
      <c r="Y29" s="625"/>
      <c r="Z29" s="626">
        <v>0.5</v>
      </c>
      <c r="AA29" s="626"/>
      <c r="AB29" s="626"/>
      <c r="AC29" s="626"/>
      <c r="AD29" s="627">
        <v>1372</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4610219</v>
      </c>
      <c r="CS29" s="656"/>
      <c r="CT29" s="656"/>
      <c r="CU29" s="656"/>
      <c r="CV29" s="656"/>
      <c r="CW29" s="656"/>
      <c r="CX29" s="656"/>
      <c r="CY29" s="657"/>
      <c r="CZ29" s="628">
        <v>8.8000000000000007</v>
      </c>
      <c r="DA29" s="654"/>
      <c r="DB29" s="654"/>
      <c r="DC29" s="658"/>
      <c r="DD29" s="632">
        <v>4598470</v>
      </c>
      <c r="DE29" s="656"/>
      <c r="DF29" s="656"/>
      <c r="DG29" s="656"/>
      <c r="DH29" s="656"/>
      <c r="DI29" s="656"/>
      <c r="DJ29" s="656"/>
      <c r="DK29" s="657"/>
      <c r="DL29" s="632">
        <v>4598470</v>
      </c>
      <c r="DM29" s="656"/>
      <c r="DN29" s="656"/>
      <c r="DO29" s="656"/>
      <c r="DP29" s="656"/>
      <c r="DQ29" s="656"/>
      <c r="DR29" s="656"/>
      <c r="DS29" s="656"/>
      <c r="DT29" s="656"/>
      <c r="DU29" s="656"/>
      <c r="DV29" s="657"/>
      <c r="DW29" s="628">
        <v>16.2</v>
      </c>
      <c r="DX29" s="654"/>
      <c r="DY29" s="654"/>
      <c r="DZ29" s="654"/>
      <c r="EA29" s="654"/>
      <c r="EB29" s="654"/>
      <c r="EC29" s="655"/>
    </row>
    <row r="30" spans="2:133" ht="11.25" customHeight="1" x14ac:dyDescent="0.15">
      <c r="B30" s="620" t="s">
        <v>293</v>
      </c>
      <c r="C30" s="621"/>
      <c r="D30" s="621"/>
      <c r="E30" s="621"/>
      <c r="F30" s="621"/>
      <c r="G30" s="621"/>
      <c r="H30" s="621"/>
      <c r="I30" s="621"/>
      <c r="J30" s="621"/>
      <c r="K30" s="621"/>
      <c r="L30" s="621"/>
      <c r="M30" s="621"/>
      <c r="N30" s="621"/>
      <c r="O30" s="621"/>
      <c r="P30" s="621"/>
      <c r="Q30" s="622"/>
      <c r="R30" s="623">
        <v>9320251</v>
      </c>
      <c r="S30" s="624"/>
      <c r="T30" s="624"/>
      <c r="U30" s="624"/>
      <c r="V30" s="624"/>
      <c r="W30" s="624"/>
      <c r="X30" s="624"/>
      <c r="Y30" s="625"/>
      <c r="Z30" s="626">
        <v>17</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4390353</v>
      </c>
      <c r="CS30" s="624"/>
      <c r="CT30" s="624"/>
      <c r="CU30" s="624"/>
      <c r="CV30" s="624"/>
      <c r="CW30" s="624"/>
      <c r="CX30" s="624"/>
      <c r="CY30" s="625"/>
      <c r="CZ30" s="628">
        <v>8.4</v>
      </c>
      <c r="DA30" s="654"/>
      <c r="DB30" s="654"/>
      <c r="DC30" s="658"/>
      <c r="DD30" s="632">
        <v>4378604</v>
      </c>
      <c r="DE30" s="624"/>
      <c r="DF30" s="624"/>
      <c r="DG30" s="624"/>
      <c r="DH30" s="624"/>
      <c r="DI30" s="624"/>
      <c r="DJ30" s="624"/>
      <c r="DK30" s="625"/>
      <c r="DL30" s="632">
        <v>4378604</v>
      </c>
      <c r="DM30" s="624"/>
      <c r="DN30" s="624"/>
      <c r="DO30" s="624"/>
      <c r="DP30" s="624"/>
      <c r="DQ30" s="624"/>
      <c r="DR30" s="624"/>
      <c r="DS30" s="624"/>
      <c r="DT30" s="624"/>
      <c r="DU30" s="624"/>
      <c r="DV30" s="625"/>
      <c r="DW30" s="628">
        <v>15.5</v>
      </c>
      <c r="DX30" s="654"/>
      <c r="DY30" s="654"/>
      <c r="DZ30" s="654"/>
      <c r="EA30" s="654"/>
      <c r="EB30" s="654"/>
      <c r="EC30" s="655"/>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99.5</v>
      </c>
      <c r="BH31" s="667"/>
      <c r="BI31" s="667"/>
      <c r="BJ31" s="667"/>
      <c r="BK31" s="667"/>
      <c r="BL31" s="667"/>
      <c r="BM31" s="618">
        <v>98.2</v>
      </c>
      <c r="BN31" s="667"/>
      <c r="BO31" s="667"/>
      <c r="BP31" s="667"/>
      <c r="BQ31" s="668"/>
      <c r="BR31" s="679">
        <v>99.5</v>
      </c>
      <c r="BS31" s="667"/>
      <c r="BT31" s="667"/>
      <c r="BU31" s="667"/>
      <c r="BV31" s="667"/>
      <c r="BW31" s="667"/>
      <c r="BX31" s="618">
        <v>98.3</v>
      </c>
      <c r="BY31" s="667"/>
      <c r="BZ31" s="667"/>
      <c r="CA31" s="667"/>
      <c r="CB31" s="668"/>
      <c r="CD31" s="661"/>
      <c r="CE31" s="662"/>
      <c r="CF31" s="620" t="s">
        <v>300</v>
      </c>
      <c r="CG31" s="621"/>
      <c r="CH31" s="621"/>
      <c r="CI31" s="621"/>
      <c r="CJ31" s="621"/>
      <c r="CK31" s="621"/>
      <c r="CL31" s="621"/>
      <c r="CM31" s="621"/>
      <c r="CN31" s="621"/>
      <c r="CO31" s="621"/>
      <c r="CP31" s="621"/>
      <c r="CQ31" s="622"/>
      <c r="CR31" s="623">
        <v>219866</v>
      </c>
      <c r="CS31" s="656"/>
      <c r="CT31" s="656"/>
      <c r="CU31" s="656"/>
      <c r="CV31" s="656"/>
      <c r="CW31" s="656"/>
      <c r="CX31" s="656"/>
      <c r="CY31" s="657"/>
      <c r="CZ31" s="628">
        <v>0.4</v>
      </c>
      <c r="DA31" s="654"/>
      <c r="DB31" s="654"/>
      <c r="DC31" s="658"/>
      <c r="DD31" s="632">
        <v>219866</v>
      </c>
      <c r="DE31" s="656"/>
      <c r="DF31" s="656"/>
      <c r="DG31" s="656"/>
      <c r="DH31" s="656"/>
      <c r="DI31" s="656"/>
      <c r="DJ31" s="656"/>
      <c r="DK31" s="657"/>
      <c r="DL31" s="632">
        <v>219866</v>
      </c>
      <c r="DM31" s="656"/>
      <c r="DN31" s="656"/>
      <c r="DO31" s="656"/>
      <c r="DP31" s="656"/>
      <c r="DQ31" s="656"/>
      <c r="DR31" s="656"/>
      <c r="DS31" s="656"/>
      <c r="DT31" s="656"/>
      <c r="DU31" s="656"/>
      <c r="DV31" s="657"/>
      <c r="DW31" s="628">
        <v>0.8</v>
      </c>
      <c r="DX31" s="654"/>
      <c r="DY31" s="654"/>
      <c r="DZ31" s="654"/>
      <c r="EA31" s="654"/>
      <c r="EB31" s="654"/>
      <c r="EC31" s="655"/>
    </row>
    <row r="32" spans="2:133" ht="11.25" customHeight="1" x14ac:dyDescent="0.15">
      <c r="B32" s="620" t="s">
        <v>301</v>
      </c>
      <c r="C32" s="621"/>
      <c r="D32" s="621"/>
      <c r="E32" s="621"/>
      <c r="F32" s="621"/>
      <c r="G32" s="621"/>
      <c r="H32" s="621"/>
      <c r="I32" s="621"/>
      <c r="J32" s="621"/>
      <c r="K32" s="621"/>
      <c r="L32" s="621"/>
      <c r="M32" s="621"/>
      <c r="N32" s="621"/>
      <c r="O32" s="621"/>
      <c r="P32" s="621"/>
      <c r="Q32" s="622"/>
      <c r="R32" s="623">
        <v>3656757</v>
      </c>
      <c r="S32" s="624"/>
      <c r="T32" s="624"/>
      <c r="U32" s="624"/>
      <c r="V32" s="624"/>
      <c r="W32" s="624"/>
      <c r="X32" s="624"/>
      <c r="Y32" s="625"/>
      <c r="Z32" s="626">
        <v>6.7</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99.5</v>
      </c>
      <c r="BH32" s="656"/>
      <c r="BI32" s="656"/>
      <c r="BJ32" s="656"/>
      <c r="BK32" s="656"/>
      <c r="BL32" s="656"/>
      <c r="BM32" s="629">
        <v>99</v>
      </c>
      <c r="BN32" s="656"/>
      <c r="BO32" s="656"/>
      <c r="BP32" s="656"/>
      <c r="BQ32" s="678"/>
      <c r="BR32" s="680">
        <v>99.5</v>
      </c>
      <c r="BS32" s="656"/>
      <c r="BT32" s="656"/>
      <c r="BU32" s="656"/>
      <c r="BV32" s="656"/>
      <c r="BW32" s="656"/>
      <c r="BX32" s="629">
        <v>99</v>
      </c>
      <c r="BY32" s="656"/>
      <c r="BZ32" s="656"/>
      <c r="CA32" s="656"/>
      <c r="CB32" s="678"/>
      <c r="CD32" s="663"/>
      <c r="CE32" s="664"/>
      <c r="CF32" s="620" t="s">
        <v>304</v>
      </c>
      <c r="CG32" s="621"/>
      <c r="CH32" s="621"/>
      <c r="CI32" s="621"/>
      <c r="CJ32" s="621"/>
      <c r="CK32" s="621"/>
      <c r="CL32" s="621"/>
      <c r="CM32" s="621"/>
      <c r="CN32" s="621"/>
      <c r="CO32" s="621"/>
      <c r="CP32" s="621"/>
      <c r="CQ32" s="622"/>
      <c r="CR32" s="623">
        <v>9</v>
      </c>
      <c r="CS32" s="624"/>
      <c r="CT32" s="624"/>
      <c r="CU32" s="624"/>
      <c r="CV32" s="624"/>
      <c r="CW32" s="624"/>
      <c r="CX32" s="624"/>
      <c r="CY32" s="625"/>
      <c r="CZ32" s="628">
        <v>0</v>
      </c>
      <c r="DA32" s="654"/>
      <c r="DB32" s="654"/>
      <c r="DC32" s="658"/>
      <c r="DD32" s="632">
        <v>9</v>
      </c>
      <c r="DE32" s="624"/>
      <c r="DF32" s="624"/>
      <c r="DG32" s="624"/>
      <c r="DH32" s="624"/>
      <c r="DI32" s="624"/>
      <c r="DJ32" s="624"/>
      <c r="DK32" s="625"/>
      <c r="DL32" s="632">
        <v>9</v>
      </c>
      <c r="DM32" s="624"/>
      <c r="DN32" s="624"/>
      <c r="DO32" s="624"/>
      <c r="DP32" s="624"/>
      <c r="DQ32" s="624"/>
      <c r="DR32" s="624"/>
      <c r="DS32" s="624"/>
      <c r="DT32" s="624"/>
      <c r="DU32" s="624"/>
      <c r="DV32" s="625"/>
      <c r="DW32" s="628">
        <v>0</v>
      </c>
      <c r="DX32" s="654"/>
      <c r="DY32" s="654"/>
      <c r="DZ32" s="654"/>
      <c r="EA32" s="654"/>
      <c r="EB32" s="654"/>
      <c r="EC32" s="655"/>
    </row>
    <row r="33" spans="2:133" ht="11.25" customHeight="1" x14ac:dyDescent="0.15">
      <c r="B33" s="620" t="s">
        <v>305</v>
      </c>
      <c r="C33" s="621"/>
      <c r="D33" s="621"/>
      <c r="E33" s="621"/>
      <c r="F33" s="621"/>
      <c r="G33" s="621"/>
      <c r="H33" s="621"/>
      <c r="I33" s="621"/>
      <c r="J33" s="621"/>
      <c r="K33" s="621"/>
      <c r="L33" s="621"/>
      <c r="M33" s="621"/>
      <c r="N33" s="621"/>
      <c r="O33" s="621"/>
      <c r="P33" s="621"/>
      <c r="Q33" s="622"/>
      <c r="R33" s="623">
        <v>176129</v>
      </c>
      <c r="S33" s="624"/>
      <c r="T33" s="624"/>
      <c r="U33" s="624"/>
      <c r="V33" s="624"/>
      <c r="W33" s="624"/>
      <c r="X33" s="624"/>
      <c r="Y33" s="625"/>
      <c r="Z33" s="626">
        <v>0.3</v>
      </c>
      <c r="AA33" s="626"/>
      <c r="AB33" s="626"/>
      <c r="AC33" s="626"/>
      <c r="AD33" s="627">
        <v>11219</v>
      </c>
      <c r="AE33" s="627"/>
      <c r="AF33" s="627"/>
      <c r="AG33" s="627"/>
      <c r="AH33" s="627"/>
      <c r="AI33" s="627"/>
      <c r="AJ33" s="627"/>
      <c r="AK33" s="627"/>
      <c r="AL33" s="628">
        <v>0</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99.4</v>
      </c>
      <c r="BH33" s="682"/>
      <c r="BI33" s="682"/>
      <c r="BJ33" s="682"/>
      <c r="BK33" s="682"/>
      <c r="BL33" s="682"/>
      <c r="BM33" s="683">
        <v>97.4</v>
      </c>
      <c r="BN33" s="682"/>
      <c r="BO33" s="682"/>
      <c r="BP33" s="682"/>
      <c r="BQ33" s="684"/>
      <c r="BR33" s="681">
        <v>99.4</v>
      </c>
      <c r="BS33" s="682"/>
      <c r="BT33" s="682"/>
      <c r="BU33" s="682"/>
      <c r="BV33" s="682"/>
      <c r="BW33" s="682"/>
      <c r="BX33" s="683">
        <v>97.5</v>
      </c>
      <c r="BY33" s="682"/>
      <c r="BZ33" s="682"/>
      <c r="CA33" s="682"/>
      <c r="CB33" s="684"/>
      <c r="CD33" s="620" t="s">
        <v>307</v>
      </c>
      <c r="CE33" s="621"/>
      <c r="CF33" s="621"/>
      <c r="CG33" s="621"/>
      <c r="CH33" s="621"/>
      <c r="CI33" s="621"/>
      <c r="CJ33" s="621"/>
      <c r="CK33" s="621"/>
      <c r="CL33" s="621"/>
      <c r="CM33" s="621"/>
      <c r="CN33" s="621"/>
      <c r="CO33" s="621"/>
      <c r="CP33" s="621"/>
      <c r="CQ33" s="622"/>
      <c r="CR33" s="623">
        <v>20319942</v>
      </c>
      <c r="CS33" s="656"/>
      <c r="CT33" s="656"/>
      <c r="CU33" s="656"/>
      <c r="CV33" s="656"/>
      <c r="CW33" s="656"/>
      <c r="CX33" s="656"/>
      <c r="CY33" s="657"/>
      <c r="CZ33" s="628">
        <v>38.799999999999997</v>
      </c>
      <c r="DA33" s="654"/>
      <c r="DB33" s="654"/>
      <c r="DC33" s="658"/>
      <c r="DD33" s="632">
        <v>15788473</v>
      </c>
      <c r="DE33" s="656"/>
      <c r="DF33" s="656"/>
      <c r="DG33" s="656"/>
      <c r="DH33" s="656"/>
      <c r="DI33" s="656"/>
      <c r="DJ33" s="656"/>
      <c r="DK33" s="657"/>
      <c r="DL33" s="632">
        <v>12455799</v>
      </c>
      <c r="DM33" s="656"/>
      <c r="DN33" s="656"/>
      <c r="DO33" s="656"/>
      <c r="DP33" s="656"/>
      <c r="DQ33" s="656"/>
      <c r="DR33" s="656"/>
      <c r="DS33" s="656"/>
      <c r="DT33" s="656"/>
      <c r="DU33" s="656"/>
      <c r="DV33" s="657"/>
      <c r="DW33" s="628">
        <v>44</v>
      </c>
      <c r="DX33" s="654"/>
      <c r="DY33" s="654"/>
      <c r="DZ33" s="654"/>
      <c r="EA33" s="654"/>
      <c r="EB33" s="654"/>
      <c r="EC33" s="655"/>
    </row>
    <row r="34" spans="2:133" ht="11.25" customHeight="1" x14ac:dyDescent="0.15">
      <c r="B34" s="620" t="s">
        <v>308</v>
      </c>
      <c r="C34" s="621"/>
      <c r="D34" s="621"/>
      <c r="E34" s="621"/>
      <c r="F34" s="621"/>
      <c r="G34" s="621"/>
      <c r="H34" s="621"/>
      <c r="I34" s="621"/>
      <c r="J34" s="621"/>
      <c r="K34" s="621"/>
      <c r="L34" s="621"/>
      <c r="M34" s="621"/>
      <c r="N34" s="621"/>
      <c r="O34" s="621"/>
      <c r="P34" s="621"/>
      <c r="Q34" s="622"/>
      <c r="R34" s="623">
        <v>1602498</v>
      </c>
      <c r="S34" s="624"/>
      <c r="T34" s="624"/>
      <c r="U34" s="624"/>
      <c r="V34" s="624"/>
      <c r="W34" s="624"/>
      <c r="X34" s="624"/>
      <c r="Y34" s="625"/>
      <c r="Z34" s="626">
        <v>2.9</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8263038</v>
      </c>
      <c r="CS34" s="624"/>
      <c r="CT34" s="624"/>
      <c r="CU34" s="624"/>
      <c r="CV34" s="624"/>
      <c r="CW34" s="624"/>
      <c r="CX34" s="624"/>
      <c r="CY34" s="625"/>
      <c r="CZ34" s="628">
        <v>15.8</v>
      </c>
      <c r="DA34" s="654"/>
      <c r="DB34" s="654"/>
      <c r="DC34" s="658"/>
      <c r="DD34" s="632">
        <v>5734912</v>
      </c>
      <c r="DE34" s="624"/>
      <c r="DF34" s="624"/>
      <c r="DG34" s="624"/>
      <c r="DH34" s="624"/>
      <c r="DI34" s="624"/>
      <c r="DJ34" s="624"/>
      <c r="DK34" s="625"/>
      <c r="DL34" s="632">
        <v>5403453</v>
      </c>
      <c r="DM34" s="624"/>
      <c r="DN34" s="624"/>
      <c r="DO34" s="624"/>
      <c r="DP34" s="624"/>
      <c r="DQ34" s="624"/>
      <c r="DR34" s="624"/>
      <c r="DS34" s="624"/>
      <c r="DT34" s="624"/>
      <c r="DU34" s="624"/>
      <c r="DV34" s="625"/>
      <c r="DW34" s="628">
        <v>19.100000000000001</v>
      </c>
      <c r="DX34" s="654"/>
      <c r="DY34" s="654"/>
      <c r="DZ34" s="654"/>
      <c r="EA34" s="654"/>
      <c r="EB34" s="654"/>
      <c r="EC34" s="655"/>
    </row>
    <row r="35" spans="2:133" ht="11.25" customHeight="1" x14ac:dyDescent="0.15">
      <c r="B35" s="620" t="s">
        <v>310</v>
      </c>
      <c r="C35" s="621"/>
      <c r="D35" s="621"/>
      <c r="E35" s="621"/>
      <c r="F35" s="621"/>
      <c r="G35" s="621"/>
      <c r="H35" s="621"/>
      <c r="I35" s="621"/>
      <c r="J35" s="621"/>
      <c r="K35" s="621"/>
      <c r="L35" s="621"/>
      <c r="M35" s="621"/>
      <c r="N35" s="621"/>
      <c r="O35" s="621"/>
      <c r="P35" s="621"/>
      <c r="Q35" s="622"/>
      <c r="R35" s="623">
        <v>1536843</v>
      </c>
      <c r="S35" s="624"/>
      <c r="T35" s="624"/>
      <c r="U35" s="624"/>
      <c r="V35" s="624"/>
      <c r="W35" s="624"/>
      <c r="X35" s="624"/>
      <c r="Y35" s="625"/>
      <c r="Z35" s="626">
        <v>2.8</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290194</v>
      </c>
      <c r="CS35" s="656"/>
      <c r="CT35" s="656"/>
      <c r="CU35" s="656"/>
      <c r="CV35" s="656"/>
      <c r="CW35" s="656"/>
      <c r="CX35" s="656"/>
      <c r="CY35" s="657"/>
      <c r="CZ35" s="628">
        <v>0.6</v>
      </c>
      <c r="DA35" s="654"/>
      <c r="DB35" s="654"/>
      <c r="DC35" s="658"/>
      <c r="DD35" s="632">
        <v>233242</v>
      </c>
      <c r="DE35" s="656"/>
      <c r="DF35" s="656"/>
      <c r="DG35" s="656"/>
      <c r="DH35" s="656"/>
      <c r="DI35" s="656"/>
      <c r="DJ35" s="656"/>
      <c r="DK35" s="657"/>
      <c r="DL35" s="632">
        <v>180709</v>
      </c>
      <c r="DM35" s="656"/>
      <c r="DN35" s="656"/>
      <c r="DO35" s="656"/>
      <c r="DP35" s="656"/>
      <c r="DQ35" s="656"/>
      <c r="DR35" s="656"/>
      <c r="DS35" s="656"/>
      <c r="DT35" s="656"/>
      <c r="DU35" s="656"/>
      <c r="DV35" s="657"/>
      <c r="DW35" s="628">
        <v>0.6</v>
      </c>
      <c r="DX35" s="654"/>
      <c r="DY35" s="654"/>
      <c r="DZ35" s="654"/>
      <c r="EA35" s="654"/>
      <c r="EB35" s="654"/>
      <c r="EC35" s="655"/>
    </row>
    <row r="36" spans="2:133" ht="11.25" customHeight="1" x14ac:dyDescent="0.15">
      <c r="B36" s="620" t="s">
        <v>314</v>
      </c>
      <c r="C36" s="621"/>
      <c r="D36" s="621"/>
      <c r="E36" s="621"/>
      <c r="F36" s="621"/>
      <c r="G36" s="621"/>
      <c r="H36" s="621"/>
      <c r="I36" s="621"/>
      <c r="J36" s="621"/>
      <c r="K36" s="621"/>
      <c r="L36" s="621"/>
      <c r="M36" s="621"/>
      <c r="N36" s="621"/>
      <c r="O36" s="621"/>
      <c r="P36" s="621"/>
      <c r="Q36" s="622"/>
      <c r="R36" s="623">
        <v>2401959</v>
      </c>
      <c r="S36" s="624"/>
      <c r="T36" s="624"/>
      <c r="U36" s="624"/>
      <c r="V36" s="624"/>
      <c r="W36" s="624"/>
      <c r="X36" s="624"/>
      <c r="Y36" s="625"/>
      <c r="Z36" s="626">
        <v>4.4000000000000004</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7474629</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66917</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4890431</v>
      </c>
      <c r="CS36" s="624"/>
      <c r="CT36" s="624"/>
      <c r="CU36" s="624"/>
      <c r="CV36" s="624"/>
      <c r="CW36" s="624"/>
      <c r="CX36" s="624"/>
      <c r="CY36" s="625"/>
      <c r="CZ36" s="628">
        <v>9.3000000000000007</v>
      </c>
      <c r="DA36" s="654"/>
      <c r="DB36" s="654"/>
      <c r="DC36" s="658"/>
      <c r="DD36" s="632">
        <v>4499048</v>
      </c>
      <c r="DE36" s="624"/>
      <c r="DF36" s="624"/>
      <c r="DG36" s="624"/>
      <c r="DH36" s="624"/>
      <c r="DI36" s="624"/>
      <c r="DJ36" s="624"/>
      <c r="DK36" s="625"/>
      <c r="DL36" s="632">
        <v>3148063</v>
      </c>
      <c r="DM36" s="624"/>
      <c r="DN36" s="624"/>
      <c r="DO36" s="624"/>
      <c r="DP36" s="624"/>
      <c r="DQ36" s="624"/>
      <c r="DR36" s="624"/>
      <c r="DS36" s="624"/>
      <c r="DT36" s="624"/>
      <c r="DU36" s="624"/>
      <c r="DV36" s="625"/>
      <c r="DW36" s="628">
        <v>11.1</v>
      </c>
      <c r="DX36" s="654"/>
      <c r="DY36" s="654"/>
      <c r="DZ36" s="654"/>
      <c r="EA36" s="654"/>
      <c r="EB36" s="654"/>
      <c r="EC36" s="655"/>
    </row>
    <row r="37" spans="2:133" ht="11.25" customHeight="1" x14ac:dyDescent="0.15">
      <c r="B37" s="620" t="s">
        <v>318</v>
      </c>
      <c r="C37" s="621"/>
      <c r="D37" s="621"/>
      <c r="E37" s="621"/>
      <c r="F37" s="621"/>
      <c r="G37" s="621"/>
      <c r="H37" s="621"/>
      <c r="I37" s="621"/>
      <c r="J37" s="621"/>
      <c r="K37" s="621"/>
      <c r="L37" s="621"/>
      <c r="M37" s="621"/>
      <c r="N37" s="621"/>
      <c r="O37" s="621"/>
      <c r="P37" s="621"/>
      <c r="Q37" s="622"/>
      <c r="R37" s="623">
        <v>1029560</v>
      </c>
      <c r="S37" s="624"/>
      <c r="T37" s="624"/>
      <c r="U37" s="624"/>
      <c r="V37" s="624"/>
      <c r="W37" s="624"/>
      <c r="X37" s="624"/>
      <c r="Y37" s="625"/>
      <c r="Z37" s="626">
        <v>1.9</v>
      </c>
      <c r="AA37" s="626"/>
      <c r="AB37" s="626"/>
      <c r="AC37" s="626"/>
      <c r="AD37" s="627">
        <v>15701</v>
      </c>
      <c r="AE37" s="627"/>
      <c r="AF37" s="627"/>
      <c r="AG37" s="627"/>
      <c r="AH37" s="627"/>
      <c r="AI37" s="627"/>
      <c r="AJ37" s="627"/>
      <c r="AK37" s="627"/>
      <c r="AL37" s="628">
        <v>0.1</v>
      </c>
      <c r="AM37" s="629"/>
      <c r="AN37" s="629"/>
      <c r="AO37" s="630"/>
      <c r="AQ37" s="686" t="s">
        <v>319</v>
      </c>
      <c r="AR37" s="687"/>
      <c r="AS37" s="687"/>
      <c r="AT37" s="687"/>
      <c r="AU37" s="687"/>
      <c r="AV37" s="687"/>
      <c r="AW37" s="687"/>
      <c r="AX37" s="687"/>
      <c r="AY37" s="688"/>
      <c r="AZ37" s="623">
        <v>2407128</v>
      </c>
      <c r="BA37" s="624"/>
      <c r="BB37" s="624"/>
      <c r="BC37" s="624"/>
      <c r="BD37" s="656"/>
      <c r="BE37" s="656"/>
      <c r="BF37" s="678"/>
      <c r="BG37" s="620" t="s">
        <v>320</v>
      </c>
      <c r="BH37" s="621"/>
      <c r="BI37" s="621"/>
      <c r="BJ37" s="621"/>
      <c r="BK37" s="621"/>
      <c r="BL37" s="621"/>
      <c r="BM37" s="621"/>
      <c r="BN37" s="621"/>
      <c r="BO37" s="621"/>
      <c r="BP37" s="621"/>
      <c r="BQ37" s="621"/>
      <c r="BR37" s="621"/>
      <c r="BS37" s="621"/>
      <c r="BT37" s="621"/>
      <c r="BU37" s="622"/>
      <c r="BV37" s="623">
        <v>22458</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219591</v>
      </c>
      <c r="CS37" s="656"/>
      <c r="CT37" s="656"/>
      <c r="CU37" s="656"/>
      <c r="CV37" s="656"/>
      <c r="CW37" s="656"/>
      <c r="CX37" s="656"/>
      <c r="CY37" s="657"/>
      <c r="CZ37" s="628">
        <v>0.4</v>
      </c>
      <c r="DA37" s="654"/>
      <c r="DB37" s="654"/>
      <c r="DC37" s="658"/>
      <c r="DD37" s="632">
        <v>219591</v>
      </c>
      <c r="DE37" s="656"/>
      <c r="DF37" s="656"/>
      <c r="DG37" s="656"/>
      <c r="DH37" s="656"/>
      <c r="DI37" s="656"/>
      <c r="DJ37" s="656"/>
      <c r="DK37" s="657"/>
      <c r="DL37" s="632">
        <v>174818</v>
      </c>
      <c r="DM37" s="656"/>
      <c r="DN37" s="656"/>
      <c r="DO37" s="656"/>
      <c r="DP37" s="656"/>
      <c r="DQ37" s="656"/>
      <c r="DR37" s="656"/>
      <c r="DS37" s="656"/>
      <c r="DT37" s="656"/>
      <c r="DU37" s="656"/>
      <c r="DV37" s="657"/>
      <c r="DW37" s="628">
        <v>0.6</v>
      </c>
      <c r="DX37" s="654"/>
      <c r="DY37" s="654"/>
      <c r="DZ37" s="654"/>
      <c r="EA37" s="654"/>
      <c r="EB37" s="654"/>
      <c r="EC37" s="655"/>
    </row>
    <row r="38" spans="2:133" ht="11.25" customHeight="1" x14ac:dyDescent="0.15">
      <c r="B38" s="620" t="s">
        <v>322</v>
      </c>
      <c r="C38" s="621"/>
      <c r="D38" s="621"/>
      <c r="E38" s="621"/>
      <c r="F38" s="621"/>
      <c r="G38" s="621"/>
      <c r="H38" s="621"/>
      <c r="I38" s="621"/>
      <c r="J38" s="621"/>
      <c r="K38" s="621"/>
      <c r="L38" s="621"/>
      <c r="M38" s="621"/>
      <c r="N38" s="621"/>
      <c r="O38" s="621"/>
      <c r="P38" s="621"/>
      <c r="Q38" s="622"/>
      <c r="R38" s="623">
        <v>2582399</v>
      </c>
      <c r="S38" s="624"/>
      <c r="T38" s="624"/>
      <c r="U38" s="624"/>
      <c r="V38" s="624"/>
      <c r="W38" s="624"/>
      <c r="X38" s="624"/>
      <c r="Y38" s="625"/>
      <c r="Z38" s="626">
        <v>4.7</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1259501</v>
      </c>
      <c r="BA38" s="624"/>
      <c r="BB38" s="624"/>
      <c r="BC38" s="624"/>
      <c r="BD38" s="656"/>
      <c r="BE38" s="656"/>
      <c r="BF38" s="678"/>
      <c r="BG38" s="620" t="s">
        <v>324</v>
      </c>
      <c r="BH38" s="621"/>
      <c r="BI38" s="621"/>
      <c r="BJ38" s="621"/>
      <c r="BK38" s="621"/>
      <c r="BL38" s="621"/>
      <c r="BM38" s="621"/>
      <c r="BN38" s="621"/>
      <c r="BO38" s="621"/>
      <c r="BP38" s="621"/>
      <c r="BQ38" s="621"/>
      <c r="BR38" s="621"/>
      <c r="BS38" s="621"/>
      <c r="BT38" s="621"/>
      <c r="BU38" s="622"/>
      <c r="BV38" s="623">
        <v>12549</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3916138</v>
      </c>
      <c r="CS38" s="624"/>
      <c r="CT38" s="624"/>
      <c r="CU38" s="624"/>
      <c r="CV38" s="624"/>
      <c r="CW38" s="624"/>
      <c r="CX38" s="624"/>
      <c r="CY38" s="625"/>
      <c r="CZ38" s="628">
        <v>7.5</v>
      </c>
      <c r="DA38" s="654"/>
      <c r="DB38" s="654"/>
      <c r="DC38" s="658"/>
      <c r="DD38" s="632">
        <v>3255831</v>
      </c>
      <c r="DE38" s="624"/>
      <c r="DF38" s="624"/>
      <c r="DG38" s="624"/>
      <c r="DH38" s="624"/>
      <c r="DI38" s="624"/>
      <c r="DJ38" s="624"/>
      <c r="DK38" s="625"/>
      <c r="DL38" s="632">
        <v>3049145</v>
      </c>
      <c r="DM38" s="624"/>
      <c r="DN38" s="624"/>
      <c r="DO38" s="624"/>
      <c r="DP38" s="624"/>
      <c r="DQ38" s="624"/>
      <c r="DR38" s="624"/>
      <c r="DS38" s="624"/>
      <c r="DT38" s="624"/>
      <c r="DU38" s="624"/>
      <c r="DV38" s="625"/>
      <c r="DW38" s="628">
        <v>10.8</v>
      </c>
      <c r="DX38" s="654"/>
      <c r="DY38" s="654"/>
      <c r="DZ38" s="654"/>
      <c r="EA38" s="654"/>
      <c r="EB38" s="654"/>
      <c r="EC38" s="655"/>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32966</v>
      </c>
      <c r="BA39" s="624"/>
      <c r="BB39" s="624"/>
      <c r="BC39" s="624"/>
      <c r="BD39" s="656"/>
      <c r="BE39" s="656"/>
      <c r="BF39" s="678"/>
      <c r="BG39" s="620" t="s">
        <v>328</v>
      </c>
      <c r="BH39" s="621"/>
      <c r="BI39" s="621"/>
      <c r="BJ39" s="621"/>
      <c r="BK39" s="621"/>
      <c r="BL39" s="621"/>
      <c r="BM39" s="621"/>
      <c r="BN39" s="621"/>
      <c r="BO39" s="621"/>
      <c r="BP39" s="621"/>
      <c r="BQ39" s="621"/>
      <c r="BR39" s="621"/>
      <c r="BS39" s="621"/>
      <c r="BT39" s="621"/>
      <c r="BU39" s="622"/>
      <c r="BV39" s="623">
        <v>18560</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2285116</v>
      </c>
      <c r="CS39" s="656"/>
      <c r="CT39" s="656"/>
      <c r="CU39" s="656"/>
      <c r="CV39" s="656"/>
      <c r="CW39" s="656"/>
      <c r="CX39" s="656"/>
      <c r="CY39" s="657"/>
      <c r="CZ39" s="628">
        <v>4.4000000000000004</v>
      </c>
      <c r="DA39" s="654"/>
      <c r="DB39" s="654"/>
      <c r="DC39" s="658"/>
      <c r="DD39" s="632">
        <v>1391011</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15">
      <c r="B40" s="620" t="s">
        <v>330</v>
      </c>
      <c r="C40" s="621"/>
      <c r="D40" s="621"/>
      <c r="E40" s="621"/>
      <c r="F40" s="621"/>
      <c r="G40" s="621"/>
      <c r="H40" s="621"/>
      <c r="I40" s="621"/>
      <c r="J40" s="621"/>
      <c r="K40" s="621"/>
      <c r="L40" s="621"/>
      <c r="M40" s="621"/>
      <c r="N40" s="621"/>
      <c r="O40" s="621"/>
      <c r="P40" s="621"/>
      <c r="Q40" s="622"/>
      <c r="R40" s="623">
        <v>113399</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78"/>
      <c r="BG40" s="671" t="s">
        <v>332</v>
      </c>
      <c r="BH40" s="672"/>
      <c r="BI40" s="672"/>
      <c r="BJ40" s="672"/>
      <c r="BK40" s="672"/>
      <c r="BL40" s="211"/>
      <c r="BM40" s="621" t="s">
        <v>333</v>
      </c>
      <c r="BN40" s="621"/>
      <c r="BO40" s="621"/>
      <c r="BP40" s="621"/>
      <c r="BQ40" s="621"/>
      <c r="BR40" s="621"/>
      <c r="BS40" s="621"/>
      <c r="BT40" s="621"/>
      <c r="BU40" s="622"/>
      <c r="BV40" s="623">
        <v>103</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675025</v>
      </c>
      <c r="CS40" s="624"/>
      <c r="CT40" s="624"/>
      <c r="CU40" s="624"/>
      <c r="CV40" s="624"/>
      <c r="CW40" s="624"/>
      <c r="CX40" s="624"/>
      <c r="CY40" s="625"/>
      <c r="CZ40" s="628">
        <v>1.3</v>
      </c>
      <c r="DA40" s="654"/>
      <c r="DB40" s="654"/>
      <c r="DC40" s="658"/>
      <c r="DD40" s="632">
        <v>674429</v>
      </c>
      <c r="DE40" s="624"/>
      <c r="DF40" s="624"/>
      <c r="DG40" s="624"/>
      <c r="DH40" s="624"/>
      <c r="DI40" s="624"/>
      <c r="DJ40" s="624"/>
      <c r="DK40" s="625"/>
      <c r="DL40" s="632">
        <v>674429</v>
      </c>
      <c r="DM40" s="624"/>
      <c r="DN40" s="624"/>
      <c r="DO40" s="624"/>
      <c r="DP40" s="624"/>
      <c r="DQ40" s="624"/>
      <c r="DR40" s="624"/>
      <c r="DS40" s="624"/>
      <c r="DT40" s="624"/>
      <c r="DU40" s="624"/>
      <c r="DV40" s="625"/>
      <c r="DW40" s="628">
        <v>2.4</v>
      </c>
      <c r="DX40" s="654"/>
      <c r="DY40" s="654"/>
      <c r="DZ40" s="654"/>
      <c r="EA40" s="654"/>
      <c r="EB40" s="654"/>
      <c r="EC40" s="655"/>
    </row>
    <row r="41" spans="2:133" ht="11.25" customHeight="1" x14ac:dyDescent="0.15">
      <c r="B41" s="644" t="s">
        <v>335</v>
      </c>
      <c r="C41" s="645"/>
      <c r="D41" s="645"/>
      <c r="E41" s="645"/>
      <c r="F41" s="645"/>
      <c r="G41" s="645"/>
      <c r="H41" s="645"/>
      <c r="I41" s="645"/>
      <c r="J41" s="645"/>
      <c r="K41" s="645"/>
      <c r="L41" s="645"/>
      <c r="M41" s="645"/>
      <c r="N41" s="645"/>
      <c r="O41" s="645"/>
      <c r="P41" s="645"/>
      <c r="Q41" s="646"/>
      <c r="R41" s="695">
        <v>54919662</v>
      </c>
      <c r="S41" s="696"/>
      <c r="T41" s="696"/>
      <c r="U41" s="696"/>
      <c r="V41" s="696"/>
      <c r="W41" s="696"/>
      <c r="X41" s="696"/>
      <c r="Y41" s="700"/>
      <c r="Z41" s="701">
        <v>100</v>
      </c>
      <c r="AA41" s="701"/>
      <c r="AB41" s="701"/>
      <c r="AC41" s="701"/>
      <c r="AD41" s="702">
        <v>28207419</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834393</v>
      </c>
      <c r="BA41" s="624"/>
      <c r="BB41" s="624"/>
      <c r="BC41" s="624"/>
      <c r="BD41" s="656"/>
      <c r="BE41" s="656"/>
      <c r="BF41" s="678"/>
      <c r="BG41" s="671"/>
      <c r="BH41" s="672"/>
      <c r="BI41" s="672"/>
      <c r="BJ41" s="672"/>
      <c r="BK41" s="672"/>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2940641</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361</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3980499</v>
      </c>
      <c r="CS42" s="656"/>
      <c r="CT42" s="656"/>
      <c r="CU42" s="656"/>
      <c r="CV42" s="656"/>
      <c r="CW42" s="656"/>
      <c r="CX42" s="656"/>
      <c r="CY42" s="657"/>
      <c r="CZ42" s="628">
        <v>7.6</v>
      </c>
      <c r="DA42" s="654"/>
      <c r="DB42" s="654"/>
      <c r="DC42" s="658"/>
      <c r="DD42" s="632">
        <v>505124</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89652</v>
      </c>
      <c r="CS43" s="656"/>
      <c r="CT43" s="656"/>
      <c r="CU43" s="656"/>
      <c r="CV43" s="656"/>
      <c r="CW43" s="656"/>
      <c r="CX43" s="656"/>
      <c r="CY43" s="657"/>
      <c r="CZ43" s="628">
        <v>0.2</v>
      </c>
      <c r="DA43" s="654"/>
      <c r="DB43" s="654"/>
      <c r="DC43" s="658"/>
      <c r="DD43" s="632">
        <v>89652</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3980499</v>
      </c>
      <c r="CS44" s="624"/>
      <c r="CT44" s="624"/>
      <c r="CU44" s="624"/>
      <c r="CV44" s="624"/>
      <c r="CW44" s="624"/>
      <c r="CX44" s="624"/>
      <c r="CY44" s="625"/>
      <c r="CZ44" s="628">
        <v>7.6</v>
      </c>
      <c r="DA44" s="629"/>
      <c r="DB44" s="629"/>
      <c r="DC44" s="635"/>
      <c r="DD44" s="632">
        <v>505124</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1480484</v>
      </c>
      <c r="CS45" s="656"/>
      <c r="CT45" s="656"/>
      <c r="CU45" s="656"/>
      <c r="CV45" s="656"/>
      <c r="CW45" s="656"/>
      <c r="CX45" s="656"/>
      <c r="CY45" s="657"/>
      <c r="CZ45" s="628">
        <v>2.8</v>
      </c>
      <c r="DA45" s="654"/>
      <c r="DB45" s="654"/>
      <c r="DC45" s="658"/>
      <c r="DD45" s="632">
        <v>70367</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1"/>
      <c r="CE46" s="662"/>
      <c r="CF46" s="620" t="s">
        <v>348</v>
      </c>
      <c r="CG46" s="621"/>
      <c r="CH46" s="621"/>
      <c r="CI46" s="621"/>
      <c r="CJ46" s="621"/>
      <c r="CK46" s="621"/>
      <c r="CL46" s="621"/>
      <c r="CM46" s="621"/>
      <c r="CN46" s="621"/>
      <c r="CO46" s="621"/>
      <c r="CP46" s="621"/>
      <c r="CQ46" s="622"/>
      <c r="CR46" s="623">
        <v>2218305</v>
      </c>
      <c r="CS46" s="624"/>
      <c r="CT46" s="624"/>
      <c r="CU46" s="624"/>
      <c r="CV46" s="624"/>
      <c r="CW46" s="624"/>
      <c r="CX46" s="624"/>
      <c r="CY46" s="625"/>
      <c r="CZ46" s="628">
        <v>4.2</v>
      </c>
      <c r="DA46" s="629"/>
      <c r="DB46" s="629"/>
      <c r="DC46" s="635"/>
      <c r="DD46" s="632">
        <v>366147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1"/>
      <c r="CE47" s="662"/>
      <c r="CF47" s="620" t="s">
        <v>349</v>
      </c>
      <c r="CG47" s="621"/>
      <c r="CH47" s="621"/>
      <c r="CI47" s="621"/>
      <c r="CJ47" s="621"/>
      <c r="CK47" s="621"/>
      <c r="CL47" s="621"/>
      <c r="CM47" s="621"/>
      <c r="CN47" s="621"/>
      <c r="CO47" s="621"/>
      <c r="CP47" s="621"/>
      <c r="CQ47" s="622"/>
      <c r="CR47" s="623" t="s">
        <v>122</v>
      </c>
      <c r="CS47" s="656"/>
      <c r="CT47" s="656"/>
      <c r="CU47" s="656"/>
      <c r="CV47" s="656"/>
      <c r="CW47" s="656"/>
      <c r="CX47" s="656"/>
      <c r="CY47" s="657"/>
      <c r="CZ47" s="628" t="s">
        <v>122</v>
      </c>
      <c r="DA47" s="654"/>
      <c r="DB47" s="654"/>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351</v>
      </c>
      <c r="CE49" s="645"/>
      <c r="CF49" s="645"/>
      <c r="CG49" s="645"/>
      <c r="CH49" s="645"/>
      <c r="CI49" s="645"/>
      <c r="CJ49" s="645"/>
      <c r="CK49" s="645"/>
      <c r="CL49" s="645"/>
      <c r="CM49" s="645"/>
      <c r="CN49" s="645"/>
      <c r="CO49" s="645"/>
      <c r="CP49" s="645"/>
      <c r="CQ49" s="646"/>
      <c r="CR49" s="695">
        <v>52396597</v>
      </c>
      <c r="CS49" s="682"/>
      <c r="CT49" s="682"/>
      <c r="CU49" s="682"/>
      <c r="CV49" s="682"/>
      <c r="CW49" s="682"/>
      <c r="CX49" s="682"/>
      <c r="CY49" s="711"/>
      <c r="CZ49" s="703">
        <v>100</v>
      </c>
      <c r="DA49" s="712"/>
      <c r="DB49" s="712"/>
      <c r="DC49" s="713"/>
      <c r="DD49" s="714">
        <v>33340682</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iyz4FswBPPBgO64JfV8EU+yJahT+URQvaEi9fnmn+D4qSrIa4iP1TIQ+7E1shk5W/qkZdJA5i/yrmlfIfnLDJw==" saltValue="eBjUcIXcFh4AJoudWgfMi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U1" zoomScale="80" zoomScaleNormal="80" zoomScaleSheetLayoutView="70" workbookViewId="0">
      <selection activeCell="DB10" sqref="DB10:DF10"/>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54895</v>
      </c>
      <c r="R7" s="753"/>
      <c r="S7" s="753"/>
      <c r="T7" s="753"/>
      <c r="U7" s="753"/>
      <c r="V7" s="753">
        <v>52377</v>
      </c>
      <c r="W7" s="753"/>
      <c r="X7" s="753"/>
      <c r="Y7" s="753"/>
      <c r="Z7" s="753"/>
      <c r="AA7" s="753">
        <v>2518</v>
      </c>
      <c r="AB7" s="753"/>
      <c r="AC7" s="753"/>
      <c r="AD7" s="753"/>
      <c r="AE7" s="754"/>
      <c r="AF7" s="755">
        <v>2415</v>
      </c>
      <c r="AG7" s="756"/>
      <c r="AH7" s="756"/>
      <c r="AI7" s="756"/>
      <c r="AJ7" s="757"/>
      <c r="AK7" s="758">
        <v>1537</v>
      </c>
      <c r="AL7" s="759"/>
      <c r="AM7" s="759"/>
      <c r="AN7" s="759"/>
      <c r="AO7" s="759"/>
      <c r="AP7" s="759">
        <v>51270</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551</v>
      </c>
      <c r="BT7" s="747"/>
      <c r="BU7" s="747"/>
      <c r="BV7" s="747"/>
      <c r="BW7" s="747"/>
      <c r="BX7" s="747"/>
      <c r="BY7" s="747"/>
      <c r="BZ7" s="747"/>
      <c r="CA7" s="747"/>
      <c r="CB7" s="747"/>
      <c r="CC7" s="747"/>
      <c r="CD7" s="747"/>
      <c r="CE7" s="747"/>
      <c r="CF7" s="747"/>
      <c r="CG7" s="762"/>
      <c r="CH7" s="743">
        <v>-21</v>
      </c>
      <c r="CI7" s="744"/>
      <c r="CJ7" s="744"/>
      <c r="CK7" s="744"/>
      <c r="CL7" s="745"/>
      <c r="CM7" s="743">
        <v>179</v>
      </c>
      <c r="CN7" s="744"/>
      <c r="CO7" s="744"/>
      <c r="CP7" s="744"/>
      <c r="CQ7" s="745"/>
      <c r="CR7" s="743">
        <v>15</v>
      </c>
      <c r="CS7" s="744"/>
      <c r="CT7" s="744"/>
      <c r="CU7" s="744"/>
      <c r="CV7" s="745"/>
      <c r="CW7" s="743" t="s">
        <v>550</v>
      </c>
      <c r="CX7" s="744"/>
      <c r="CY7" s="744"/>
      <c r="CZ7" s="744"/>
      <c r="DA7" s="745"/>
      <c r="DB7" s="743" t="s">
        <v>550</v>
      </c>
      <c r="DC7" s="744"/>
      <c r="DD7" s="744"/>
      <c r="DE7" s="744"/>
      <c r="DF7" s="745"/>
      <c r="DG7" s="743" t="s">
        <v>550</v>
      </c>
      <c r="DH7" s="744"/>
      <c r="DI7" s="744"/>
      <c r="DJ7" s="744"/>
      <c r="DK7" s="745"/>
      <c r="DL7" s="743" t="s">
        <v>550</v>
      </c>
      <c r="DM7" s="744"/>
      <c r="DN7" s="744"/>
      <c r="DO7" s="744"/>
      <c r="DP7" s="745"/>
      <c r="DQ7" s="743" t="s">
        <v>550</v>
      </c>
      <c r="DR7" s="744"/>
      <c r="DS7" s="744"/>
      <c r="DT7" s="744"/>
      <c r="DU7" s="745"/>
      <c r="DV7" s="746"/>
      <c r="DW7" s="747"/>
      <c r="DX7" s="747"/>
      <c r="DY7" s="747"/>
      <c r="DZ7" s="748"/>
      <c r="EA7" s="222"/>
    </row>
    <row r="8" spans="1:131" s="223" customFormat="1" ht="26.25" customHeight="1" x14ac:dyDescent="0.15">
      <c r="A8" s="226">
        <v>2</v>
      </c>
      <c r="B8" s="780" t="s">
        <v>375</v>
      </c>
      <c r="C8" s="781"/>
      <c r="D8" s="781"/>
      <c r="E8" s="781"/>
      <c r="F8" s="781"/>
      <c r="G8" s="781"/>
      <c r="H8" s="781"/>
      <c r="I8" s="781"/>
      <c r="J8" s="781"/>
      <c r="K8" s="781"/>
      <c r="L8" s="781"/>
      <c r="M8" s="781"/>
      <c r="N8" s="781"/>
      <c r="O8" s="781"/>
      <c r="P8" s="782"/>
      <c r="Q8" s="783">
        <v>71</v>
      </c>
      <c r="R8" s="784"/>
      <c r="S8" s="784"/>
      <c r="T8" s="784"/>
      <c r="U8" s="784"/>
      <c r="V8" s="784">
        <v>66</v>
      </c>
      <c r="W8" s="784"/>
      <c r="X8" s="784"/>
      <c r="Y8" s="784"/>
      <c r="Z8" s="784"/>
      <c r="AA8" s="784">
        <v>5</v>
      </c>
      <c r="AB8" s="784"/>
      <c r="AC8" s="784"/>
      <c r="AD8" s="784"/>
      <c r="AE8" s="785"/>
      <c r="AF8" s="786">
        <v>5</v>
      </c>
      <c r="AG8" s="787"/>
      <c r="AH8" s="787"/>
      <c r="AI8" s="787"/>
      <c r="AJ8" s="788"/>
      <c r="AK8" s="769">
        <v>8</v>
      </c>
      <c r="AL8" s="770"/>
      <c r="AM8" s="770"/>
      <c r="AN8" s="770"/>
      <c r="AO8" s="770"/>
      <c r="AP8" s="770" t="s">
        <v>550</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552</v>
      </c>
      <c r="BT8" s="774"/>
      <c r="BU8" s="774"/>
      <c r="BV8" s="774"/>
      <c r="BW8" s="774"/>
      <c r="BX8" s="774"/>
      <c r="BY8" s="774"/>
      <c r="BZ8" s="774"/>
      <c r="CA8" s="774"/>
      <c r="CB8" s="774"/>
      <c r="CC8" s="774"/>
      <c r="CD8" s="774"/>
      <c r="CE8" s="774"/>
      <c r="CF8" s="774"/>
      <c r="CG8" s="775"/>
      <c r="CH8" s="776">
        <v>-2</v>
      </c>
      <c r="CI8" s="777"/>
      <c r="CJ8" s="777"/>
      <c r="CK8" s="777"/>
      <c r="CL8" s="778"/>
      <c r="CM8" s="776">
        <v>450</v>
      </c>
      <c r="CN8" s="777"/>
      <c r="CO8" s="777"/>
      <c r="CP8" s="777"/>
      <c r="CQ8" s="778"/>
      <c r="CR8" s="776">
        <v>204</v>
      </c>
      <c r="CS8" s="777"/>
      <c r="CT8" s="777"/>
      <c r="CU8" s="777"/>
      <c r="CV8" s="778"/>
      <c r="CW8" s="776" t="s">
        <v>550</v>
      </c>
      <c r="CX8" s="777"/>
      <c r="CY8" s="777"/>
      <c r="CZ8" s="777"/>
      <c r="DA8" s="778"/>
      <c r="DB8" s="776" t="s">
        <v>550</v>
      </c>
      <c r="DC8" s="777"/>
      <c r="DD8" s="777"/>
      <c r="DE8" s="777"/>
      <c r="DF8" s="778"/>
      <c r="DG8" s="776" t="s">
        <v>550</v>
      </c>
      <c r="DH8" s="777"/>
      <c r="DI8" s="777"/>
      <c r="DJ8" s="777"/>
      <c r="DK8" s="778"/>
      <c r="DL8" s="776" t="s">
        <v>550</v>
      </c>
      <c r="DM8" s="777"/>
      <c r="DN8" s="777"/>
      <c r="DO8" s="777"/>
      <c r="DP8" s="778"/>
      <c r="DQ8" s="776" t="s">
        <v>550</v>
      </c>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553</v>
      </c>
      <c r="BT9" s="774"/>
      <c r="BU9" s="774"/>
      <c r="BV9" s="774"/>
      <c r="BW9" s="774"/>
      <c r="BX9" s="774"/>
      <c r="BY9" s="774"/>
      <c r="BZ9" s="774"/>
      <c r="CA9" s="774"/>
      <c r="CB9" s="774"/>
      <c r="CC9" s="774"/>
      <c r="CD9" s="774"/>
      <c r="CE9" s="774"/>
      <c r="CF9" s="774"/>
      <c r="CG9" s="775"/>
      <c r="CH9" s="776">
        <v>13</v>
      </c>
      <c r="CI9" s="777"/>
      <c r="CJ9" s="777"/>
      <c r="CK9" s="777"/>
      <c r="CL9" s="778"/>
      <c r="CM9" s="776">
        <v>43</v>
      </c>
      <c r="CN9" s="777"/>
      <c r="CO9" s="777"/>
      <c r="CP9" s="777"/>
      <c r="CQ9" s="778"/>
      <c r="CR9" s="776">
        <v>40</v>
      </c>
      <c r="CS9" s="777"/>
      <c r="CT9" s="777"/>
      <c r="CU9" s="777"/>
      <c r="CV9" s="778"/>
      <c r="CW9" s="776">
        <v>12</v>
      </c>
      <c r="CX9" s="777"/>
      <c r="CY9" s="777"/>
      <c r="CZ9" s="777"/>
      <c r="DA9" s="778"/>
      <c r="DB9" s="776">
        <v>18</v>
      </c>
      <c r="DC9" s="777"/>
      <c r="DD9" s="777"/>
      <c r="DE9" s="777"/>
      <c r="DF9" s="778"/>
      <c r="DG9" s="776" t="s">
        <v>550</v>
      </c>
      <c r="DH9" s="777"/>
      <c r="DI9" s="777"/>
      <c r="DJ9" s="777"/>
      <c r="DK9" s="778"/>
      <c r="DL9" s="776" t="s">
        <v>550</v>
      </c>
      <c r="DM9" s="777"/>
      <c r="DN9" s="777"/>
      <c r="DO9" s="777"/>
      <c r="DP9" s="778"/>
      <c r="DQ9" s="776" t="s">
        <v>550</v>
      </c>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377</v>
      </c>
      <c r="B23" s="789" t="s">
        <v>378</v>
      </c>
      <c r="C23" s="790"/>
      <c r="D23" s="790"/>
      <c r="E23" s="790"/>
      <c r="F23" s="790"/>
      <c r="G23" s="790"/>
      <c r="H23" s="790"/>
      <c r="I23" s="790"/>
      <c r="J23" s="790"/>
      <c r="K23" s="790"/>
      <c r="L23" s="790"/>
      <c r="M23" s="790"/>
      <c r="N23" s="790"/>
      <c r="O23" s="790"/>
      <c r="P23" s="791"/>
      <c r="Q23" s="792">
        <v>54958</v>
      </c>
      <c r="R23" s="793"/>
      <c r="S23" s="793"/>
      <c r="T23" s="793"/>
      <c r="U23" s="793"/>
      <c r="V23" s="793">
        <v>52435</v>
      </c>
      <c r="W23" s="793"/>
      <c r="X23" s="793"/>
      <c r="Y23" s="793"/>
      <c r="Z23" s="793"/>
      <c r="AA23" s="793">
        <v>2523</v>
      </c>
      <c r="AB23" s="793"/>
      <c r="AC23" s="793"/>
      <c r="AD23" s="793"/>
      <c r="AE23" s="794"/>
      <c r="AF23" s="795">
        <v>2420</v>
      </c>
      <c r="AG23" s="793"/>
      <c r="AH23" s="793"/>
      <c r="AI23" s="793"/>
      <c r="AJ23" s="796"/>
      <c r="AK23" s="797"/>
      <c r="AL23" s="798"/>
      <c r="AM23" s="798"/>
      <c r="AN23" s="798"/>
      <c r="AO23" s="798"/>
      <c r="AP23" s="793">
        <v>51270</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389</v>
      </c>
      <c r="C28" s="750"/>
      <c r="D28" s="750"/>
      <c r="E28" s="750"/>
      <c r="F28" s="750"/>
      <c r="G28" s="750"/>
      <c r="H28" s="750"/>
      <c r="I28" s="750"/>
      <c r="J28" s="750"/>
      <c r="K28" s="750"/>
      <c r="L28" s="750"/>
      <c r="M28" s="750"/>
      <c r="N28" s="750"/>
      <c r="O28" s="750"/>
      <c r="P28" s="751"/>
      <c r="Q28" s="822">
        <v>9814</v>
      </c>
      <c r="R28" s="823"/>
      <c r="S28" s="823"/>
      <c r="T28" s="823"/>
      <c r="U28" s="823"/>
      <c r="V28" s="823">
        <v>9747</v>
      </c>
      <c r="W28" s="823"/>
      <c r="X28" s="823"/>
      <c r="Y28" s="823"/>
      <c r="Z28" s="823"/>
      <c r="AA28" s="823">
        <v>67</v>
      </c>
      <c r="AB28" s="823"/>
      <c r="AC28" s="823"/>
      <c r="AD28" s="823"/>
      <c r="AE28" s="824"/>
      <c r="AF28" s="825">
        <v>67</v>
      </c>
      <c r="AG28" s="823"/>
      <c r="AH28" s="823"/>
      <c r="AI28" s="823"/>
      <c r="AJ28" s="826"/>
      <c r="AK28" s="827">
        <v>834</v>
      </c>
      <c r="AL28" s="828"/>
      <c r="AM28" s="828"/>
      <c r="AN28" s="828"/>
      <c r="AO28" s="828"/>
      <c r="AP28" s="828" t="s">
        <v>550</v>
      </c>
      <c r="AQ28" s="828"/>
      <c r="AR28" s="828"/>
      <c r="AS28" s="828"/>
      <c r="AT28" s="828"/>
      <c r="AU28" s="828" t="s">
        <v>550</v>
      </c>
      <c r="AV28" s="828"/>
      <c r="AW28" s="828"/>
      <c r="AX28" s="828"/>
      <c r="AY28" s="828"/>
      <c r="AZ28" s="829" t="s">
        <v>550</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390</v>
      </c>
      <c r="C29" s="781"/>
      <c r="D29" s="781"/>
      <c r="E29" s="781"/>
      <c r="F29" s="781"/>
      <c r="G29" s="781"/>
      <c r="H29" s="781"/>
      <c r="I29" s="781"/>
      <c r="J29" s="781"/>
      <c r="K29" s="781"/>
      <c r="L29" s="781"/>
      <c r="M29" s="781"/>
      <c r="N29" s="781"/>
      <c r="O29" s="781"/>
      <c r="P29" s="782"/>
      <c r="Q29" s="783">
        <v>9501</v>
      </c>
      <c r="R29" s="784"/>
      <c r="S29" s="784"/>
      <c r="T29" s="784"/>
      <c r="U29" s="784"/>
      <c r="V29" s="784">
        <v>9466</v>
      </c>
      <c r="W29" s="784"/>
      <c r="X29" s="784"/>
      <c r="Y29" s="784"/>
      <c r="Z29" s="784"/>
      <c r="AA29" s="784">
        <v>35</v>
      </c>
      <c r="AB29" s="784"/>
      <c r="AC29" s="784"/>
      <c r="AD29" s="784"/>
      <c r="AE29" s="785"/>
      <c r="AF29" s="786">
        <v>35</v>
      </c>
      <c r="AG29" s="787"/>
      <c r="AH29" s="787"/>
      <c r="AI29" s="787"/>
      <c r="AJ29" s="788"/>
      <c r="AK29" s="834">
        <v>1485</v>
      </c>
      <c r="AL29" s="830"/>
      <c r="AM29" s="830"/>
      <c r="AN29" s="830"/>
      <c r="AO29" s="830"/>
      <c r="AP29" s="830">
        <v>9</v>
      </c>
      <c r="AQ29" s="830"/>
      <c r="AR29" s="830"/>
      <c r="AS29" s="830"/>
      <c r="AT29" s="830"/>
      <c r="AU29" s="830">
        <v>9</v>
      </c>
      <c r="AV29" s="830"/>
      <c r="AW29" s="830"/>
      <c r="AX29" s="830"/>
      <c r="AY29" s="830"/>
      <c r="AZ29" s="831" t="s">
        <v>550</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391</v>
      </c>
      <c r="C30" s="781"/>
      <c r="D30" s="781"/>
      <c r="E30" s="781"/>
      <c r="F30" s="781"/>
      <c r="G30" s="781"/>
      <c r="H30" s="781"/>
      <c r="I30" s="781"/>
      <c r="J30" s="781"/>
      <c r="K30" s="781"/>
      <c r="L30" s="781"/>
      <c r="M30" s="781"/>
      <c r="N30" s="781"/>
      <c r="O30" s="781"/>
      <c r="P30" s="782"/>
      <c r="Q30" s="783">
        <v>1647</v>
      </c>
      <c r="R30" s="784"/>
      <c r="S30" s="784"/>
      <c r="T30" s="784"/>
      <c r="U30" s="784"/>
      <c r="V30" s="784">
        <v>1611</v>
      </c>
      <c r="W30" s="784"/>
      <c r="X30" s="784"/>
      <c r="Y30" s="784"/>
      <c r="Z30" s="784"/>
      <c r="AA30" s="784">
        <v>36</v>
      </c>
      <c r="AB30" s="784"/>
      <c r="AC30" s="784"/>
      <c r="AD30" s="784"/>
      <c r="AE30" s="785"/>
      <c r="AF30" s="786">
        <v>36</v>
      </c>
      <c r="AG30" s="787"/>
      <c r="AH30" s="787"/>
      <c r="AI30" s="787"/>
      <c r="AJ30" s="788"/>
      <c r="AK30" s="834">
        <v>288</v>
      </c>
      <c r="AL30" s="830"/>
      <c r="AM30" s="830"/>
      <c r="AN30" s="830"/>
      <c r="AO30" s="830"/>
      <c r="AP30" s="830" t="s">
        <v>550</v>
      </c>
      <c r="AQ30" s="830"/>
      <c r="AR30" s="830"/>
      <c r="AS30" s="830"/>
      <c r="AT30" s="830"/>
      <c r="AU30" s="830" t="s">
        <v>550</v>
      </c>
      <c r="AV30" s="830"/>
      <c r="AW30" s="830"/>
      <c r="AX30" s="830"/>
      <c r="AY30" s="830"/>
      <c r="AZ30" s="831" t="s">
        <v>550</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392</v>
      </c>
      <c r="C31" s="781"/>
      <c r="D31" s="781"/>
      <c r="E31" s="781"/>
      <c r="F31" s="781"/>
      <c r="G31" s="781"/>
      <c r="H31" s="781"/>
      <c r="I31" s="781"/>
      <c r="J31" s="781"/>
      <c r="K31" s="781"/>
      <c r="L31" s="781"/>
      <c r="M31" s="781"/>
      <c r="N31" s="781"/>
      <c r="O31" s="781"/>
      <c r="P31" s="782"/>
      <c r="Q31" s="783">
        <v>13090</v>
      </c>
      <c r="R31" s="784"/>
      <c r="S31" s="784"/>
      <c r="T31" s="784"/>
      <c r="U31" s="784"/>
      <c r="V31" s="784">
        <v>14551</v>
      </c>
      <c r="W31" s="784"/>
      <c r="X31" s="784"/>
      <c r="Y31" s="784"/>
      <c r="Z31" s="784"/>
      <c r="AA31" s="784">
        <v>-1461</v>
      </c>
      <c r="AB31" s="784"/>
      <c r="AC31" s="784"/>
      <c r="AD31" s="784"/>
      <c r="AE31" s="785"/>
      <c r="AF31" s="786">
        <v>5159</v>
      </c>
      <c r="AG31" s="787"/>
      <c r="AH31" s="787"/>
      <c r="AI31" s="787"/>
      <c r="AJ31" s="788"/>
      <c r="AK31" s="834">
        <v>1260</v>
      </c>
      <c r="AL31" s="830"/>
      <c r="AM31" s="830"/>
      <c r="AN31" s="830"/>
      <c r="AO31" s="830"/>
      <c r="AP31" s="830">
        <v>8035</v>
      </c>
      <c r="AQ31" s="830"/>
      <c r="AR31" s="830"/>
      <c r="AS31" s="830"/>
      <c r="AT31" s="830"/>
      <c r="AU31" s="830">
        <v>5207</v>
      </c>
      <c r="AV31" s="830"/>
      <c r="AW31" s="830"/>
      <c r="AX31" s="830"/>
      <c r="AY31" s="830"/>
      <c r="AZ31" s="831" t="s">
        <v>550</v>
      </c>
      <c r="BA31" s="831"/>
      <c r="BB31" s="831"/>
      <c r="BC31" s="831"/>
      <c r="BD31" s="831"/>
      <c r="BE31" s="832" t="s">
        <v>393</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394</v>
      </c>
      <c r="C32" s="781"/>
      <c r="D32" s="781"/>
      <c r="E32" s="781"/>
      <c r="F32" s="781"/>
      <c r="G32" s="781"/>
      <c r="H32" s="781"/>
      <c r="I32" s="781"/>
      <c r="J32" s="781"/>
      <c r="K32" s="781"/>
      <c r="L32" s="781"/>
      <c r="M32" s="781"/>
      <c r="N32" s="781"/>
      <c r="O32" s="781"/>
      <c r="P32" s="782"/>
      <c r="Q32" s="783">
        <v>2173</v>
      </c>
      <c r="R32" s="784"/>
      <c r="S32" s="784"/>
      <c r="T32" s="784"/>
      <c r="U32" s="784"/>
      <c r="V32" s="784">
        <v>2049</v>
      </c>
      <c r="W32" s="784"/>
      <c r="X32" s="784"/>
      <c r="Y32" s="784"/>
      <c r="Z32" s="784"/>
      <c r="AA32" s="784">
        <v>124</v>
      </c>
      <c r="AB32" s="784"/>
      <c r="AC32" s="784"/>
      <c r="AD32" s="784"/>
      <c r="AE32" s="785"/>
      <c r="AF32" s="786">
        <v>3724</v>
      </c>
      <c r="AG32" s="787"/>
      <c r="AH32" s="787"/>
      <c r="AI32" s="787"/>
      <c r="AJ32" s="788"/>
      <c r="AK32" s="834">
        <v>33</v>
      </c>
      <c r="AL32" s="830"/>
      <c r="AM32" s="830"/>
      <c r="AN32" s="830"/>
      <c r="AO32" s="830"/>
      <c r="AP32" s="830">
        <v>5601</v>
      </c>
      <c r="AQ32" s="830"/>
      <c r="AR32" s="830"/>
      <c r="AS32" s="830"/>
      <c r="AT32" s="830"/>
      <c r="AU32" s="830">
        <v>134</v>
      </c>
      <c r="AV32" s="830"/>
      <c r="AW32" s="830"/>
      <c r="AX32" s="830"/>
      <c r="AY32" s="830"/>
      <c r="AZ32" s="831" t="s">
        <v>550</v>
      </c>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t="s">
        <v>395</v>
      </c>
      <c r="C33" s="781"/>
      <c r="D33" s="781"/>
      <c r="E33" s="781"/>
      <c r="F33" s="781"/>
      <c r="G33" s="781"/>
      <c r="H33" s="781"/>
      <c r="I33" s="781"/>
      <c r="J33" s="781"/>
      <c r="K33" s="781"/>
      <c r="L33" s="781"/>
      <c r="M33" s="781"/>
      <c r="N33" s="781"/>
      <c r="O33" s="781"/>
      <c r="P33" s="782"/>
      <c r="Q33" s="783">
        <v>4152</v>
      </c>
      <c r="R33" s="784"/>
      <c r="S33" s="784"/>
      <c r="T33" s="784"/>
      <c r="U33" s="784"/>
      <c r="V33" s="784">
        <v>3511</v>
      </c>
      <c r="W33" s="784"/>
      <c r="X33" s="784"/>
      <c r="Y33" s="784"/>
      <c r="Z33" s="784"/>
      <c r="AA33" s="784">
        <v>641</v>
      </c>
      <c r="AB33" s="784"/>
      <c r="AC33" s="784"/>
      <c r="AD33" s="784"/>
      <c r="AE33" s="785"/>
      <c r="AF33" s="786">
        <v>1342</v>
      </c>
      <c r="AG33" s="787"/>
      <c r="AH33" s="787"/>
      <c r="AI33" s="787"/>
      <c r="AJ33" s="788"/>
      <c r="AK33" s="834">
        <v>2266</v>
      </c>
      <c r="AL33" s="830"/>
      <c r="AM33" s="830"/>
      <c r="AN33" s="830"/>
      <c r="AO33" s="830"/>
      <c r="AP33" s="830">
        <v>30368</v>
      </c>
      <c r="AQ33" s="830"/>
      <c r="AR33" s="830"/>
      <c r="AS33" s="830"/>
      <c r="AT33" s="830"/>
      <c r="AU33" s="830">
        <v>21713</v>
      </c>
      <c r="AV33" s="830"/>
      <c r="AW33" s="830"/>
      <c r="AX33" s="830"/>
      <c r="AY33" s="830"/>
      <c r="AZ33" s="831" t="s">
        <v>550</v>
      </c>
      <c r="BA33" s="831"/>
      <c r="BB33" s="831"/>
      <c r="BC33" s="831"/>
      <c r="BD33" s="831"/>
      <c r="BE33" s="832" t="s">
        <v>393</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t="s">
        <v>396</v>
      </c>
      <c r="C34" s="781"/>
      <c r="D34" s="781"/>
      <c r="E34" s="781"/>
      <c r="F34" s="781"/>
      <c r="G34" s="781"/>
      <c r="H34" s="781"/>
      <c r="I34" s="781"/>
      <c r="J34" s="781"/>
      <c r="K34" s="781"/>
      <c r="L34" s="781"/>
      <c r="M34" s="781"/>
      <c r="N34" s="781"/>
      <c r="O34" s="781"/>
      <c r="P34" s="782"/>
      <c r="Q34" s="783">
        <v>228</v>
      </c>
      <c r="R34" s="784"/>
      <c r="S34" s="784"/>
      <c r="T34" s="784"/>
      <c r="U34" s="784"/>
      <c r="V34" s="784">
        <v>224</v>
      </c>
      <c r="W34" s="784"/>
      <c r="X34" s="784"/>
      <c r="Y34" s="784"/>
      <c r="Z34" s="784"/>
      <c r="AA34" s="784">
        <v>4</v>
      </c>
      <c r="AB34" s="784"/>
      <c r="AC34" s="784"/>
      <c r="AD34" s="784"/>
      <c r="AE34" s="785"/>
      <c r="AF34" s="786">
        <v>4</v>
      </c>
      <c r="AG34" s="787"/>
      <c r="AH34" s="787"/>
      <c r="AI34" s="787"/>
      <c r="AJ34" s="788"/>
      <c r="AK34" s="834">
        <v>137</v>
      </c>
      <c r="AL34" s="830"/>
      <c r="AM34" s="830"/>
      <c r="AN34" s="830"/>
      <c r="AO34" s="830"/>
      <c r="AP34" s="830">
        <v>55</v>
      </c>
      <c r="AQ34" s="830"/>
      <c r="AR34" s="830"/>
      <c r="AS34" s="830"/>
      <c r="AT34" s="830"/>
      <c r="AU34" s="830">
        <v>55</v>
      </c>
      <c r="AV34" s="830"/>
      <c r="AW34" s="830"/>
      <c r="AX34" s="830"/>
      <c r="AY34" s="830"/>
      <c r="AZ34" s="831" t="s">
        <v>550</v>
      </c>
      <c r="BA34" s="831"/>
      <c r="BB34" s="831"/>
      <c r="BC34" s="831"/>
      <c r="BD34" s="831"/>
      <c r="BE34" s="832" t="s">
        <v>397</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398</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377</v>
      </c>
      <c r="B63" s="789" t="s">
        <v>399</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10367</v>
      </c>
      <c r="AG63" s="844"/>
      <c r="AH63" s="844"/>
      <c r="AI63" s="844"/>
      <c r="AJ63" s="845"/>
      <c r="AK63" s="846"/>
      <c r="AL63" s="841"/>
      <c r="AM63" s="841"/>
      <c r="AN63" s="841"/>
      <c r="AO63" s="841"/>
      <c r="AP63" s="844">
        <v>44068</v>
      </c>
      <c r="AQ63" s="844"/>
      <c r="AR63" s="844"/>
      <c r="AS63" s="844"/>
      <c r="AT63" s="844"/>
      <c r="AU63" s="844">
        <v>27118</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400</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401</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402</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554</v>
      </c>
      <c r="C68" s="870"/>
      <c r="D68" s="870"/>
      <c r="E68" s="870"/>
      <c r="F68" s="870"/>
      <c r="G68" s="870"/>
      <c r="H68" s="870"/>
      <c r="I68" s="870"/>
      <c r="J68" s="870"/>
      <c r="K68" s="870"/>
      <c r="L68" s="870"/>
      <c r="M68" s="870"/>
      <c r="N68" s="870"/>
      <c r="O68" s="870"/>
      <c r="P68" s="871"/>
      <c r="Q68" s="872">
        <v>377</v>
      </c>
      <c r="R68" s="866"/>
      <c r="S68" s="866"/>
      <c r="T68" s="866"/>
      <c r="U68" s="866"/>
      <c r="V68" s="866">
        <v>366</v>
      </c>
      <c r="W68" s="866"/>
      <c r="X68" s="866"/>
      <c r="Y68" s="866"/>
      <c r="Z68" s="866"/>
      <c r="AA68" s="866">
        <v>11</v>
      </c>
      <c r="AB68" s="866"/>
      <c r="AC68" s="866"/>
      <c r="AD68" s="866"/>
      <c r="AE68" s="866"/>
      <c r="AF68" s="866">
        <v>11</v>
      </c>
      <c r="AG68" s="866"/>
      <c r="AH68" s="866"/>
      <c r="AI68" s="866"/>
      <c r="AJ68" s="866"/>
      <c r="AK68" s="866" t="s">
        <v>550</v>
      </c>
      <c r="AL68" s="866"/>
      <c r="AM68" s="866"/>
      <c r="AN68" s="866"/>
      <c r="AO68" s="866"/>
      <c r="AP68" s="866" t="s">
        <v>550</v>
      </c>
      <c r="AQ68" s="866"/>
      <c r="AR68" s="866"/>
      <c r="AS68" s="866"/>
      <c r="AT68" s="866"/>
      <c r="AU68" s="866" t="s">
        <v>550</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555</v>
      </c>
      <c r="C69" s="874"/>
      <c r="D69" s="874"/>
      <c r="E69" s="874"/>
      <c r="F69" s="874"/>
      <c r="G69" s="874"/>
      <c r="H69" s="874"/>
      <c r="I69" s="874"/>
      <c r="J69" s="874"/>
      <c r="K69" s="874"/>
      <c r="L69" s="874"/>
      <c r="M69" s="874"/>
      <c r="N69" s="874"/>
      <c r="O69" s="874"/>
      <c r="P69" s="875"/>
      <c r="Q69" s="876">
        <v>31</v>
      </c>
      <c r="R69" s="830"/>
      <c r="S69" s="830"/>
      <c r="T69" s="830"/>
      <c r="U69" s="830"/>
      <c r="V69" s="830">
        <v>30</v>
      </c>
      <c r="W69" s="830"/>
      <c r="X69" s="830"/>
      <c r="Y69" s="830"/>
      <c r="Z69" s="830"/>
      <c r="AA69" s="830">
        <v>1</v>
      </c>
      <c r="AB69" s="830"/>
      <c r="AC69" s="830"/>
      <c r="AD69" s="830"/>
      <c r="AE69" s="830"/>
      <c r="AF69" s="830">
        <v>1</v>
      </c>
      <c r="AG69" s="830"/>
      <c r="AH69" s="830"/>
      <c r="AI69" s="830"/>
      <c r="AJ69" s="830"/>
      <c r="AK69" s="830" t="s">
        <v>550</v>
      </c>
      <c r="AL69" s="830"/>
      <c r="AM69" s="830"/>
      <c r="AN69" s="830"/>
      <c r="AO69" s="830"/>
      <c r="AP69" s="830" t="s">
        <v>550</v>
      </c>
      <c r="AQ69" s="830"/>
      <c r="AR69" s="830"/>
      <c r="AS69" s="830"/>
      <c r="AT69" s="830"/>
      <c r="AU69" s="830" t="s">
        <v>550</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556</v>
      </c>
      <c r="C70" s="874"/>
      <c r="D70" s="874"/>
      <c r="E70" s="874"/>
      <c r="F70" s="874"/>
      <c r="G70" s="874"/>
      <c r="H70" s="874"/>
      <c r="I70" s="874"/>
      <c r="J70" s="874"/>
      <c r="K70" s="874"/>
      <c r="L70" s="874"/>
      <c r="M70" s="874"/>
      <c r="N70" s="874"/>
      <c r="O70" s="874"/>
      <c r="P70" s="875"/>
      <c r="Q70" s="876">
        <v>0</v>
      </c>
      <c r="R70" s="830"/>
      <c r="S70" s="830"/>
      <c r="T70" s="830"/>
      <c r="U70" s="830"/>
      <c r="V70" s="830">
        <v>0</v>
      </c>
      <c r="W70" s="830"/>
      <c r="X70" s="830"/>
      <c r="Y70" s="830"/>
      <c r="Z70" s="830"/>
      <c r="AA70" s="830">
        <v>0</v>
      </c>
      <c r="AB70" s="830"/>
      <c r="AC70" s="830"/>
      <c r="AD70" s="830"/>
      <c r="AE70" s="830"/>
      <c r="AF70" s="830">
        <v>0</v>
      </c>
      <c r="AG70" s="830"/>
      <c r="AH70" s="830"/>
      <c r="AI70" s="830"/>
      <c r="AJ70" s="830"/>
      <c r="AK70" s="830">
        <v>0</v>
      </c>
      <c r="AL70" s="830"/>
      <c r="AM70" s="830"/>
      <c r="AN70" s="830"/>
      <c r="AO70" s="830"/>
      <c r="AP70" s="830" t="s">
        <v>550</v>
      </c>
      <c r="AQ70" s="830"/>
      <c r="AR70" s="830"/>
      <c r="AS70" s="830"/>
      <c r="AT70" s="830"/>
      <c r="AU70" s="830" t="s">
        <v>550</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557</v>
      </c>
      <c r="C71" s="874"/>
      <c r="D71" s="874"/>
      <c r="E71" s="874"/>
      <c r="F71" s="874"/>
      <c r="G71" s="874"/>
      <c r="H71" s="874"/>
      <c r="I71" s="874"/>
      <c r="J71" s="874"/>
      <c r="K71" s="874"/>
      <c r="L71" s="874"/>
      <c r="M71" s="874"/>
      <c r="N71" s="874"/>
      <c r="O71" s="874"/>
      <c r="P71" s="875"/>
      <c r="Q71" s="876">
        <v>80</v>
      </c>
      <c r="R71" s="830"/>
      <c r="S71" s="830"/>
      <c r="T71" s="830"/>
      <c r="U71" s="830"/>
      <c r="V71" s="830">
        <v>77</v>
      </c>
      <c r="W71" s="830"/>
      <c r="X71" s="830"/>
      <c r="Y71" s="830"/>
      <c r="Z71" s="830"/>
      <c r="AA71" s="830">
        <v>2</v>
      </c>
      <c r="AB71" s="830"/>
      <c r="AC71" s="830"/>
      <c r="AD71" s="830"/>
      <c r="AE71" s="830"/>
      <c r="AF71" s="830">
        <v>2</v>
      </c>
      <c r="AG71" s="830"/>
      <c r="AH71" s="830"/>
      <c r="AI71" s="830"/>
      <c r="AJ71" s="830"/>
      <c r="AK71" s="830" t="s">
        <v>550</v>
      </c>
      <c r="AL71" s="830"/>
      <c r="AM71" s="830"/>
      <c r="AN71" s="830"/>
      <c r="AO71" s="830"/>
      <c r="AP71" s="830" t="s">
        <v>550</v>
      </c>
      <c r="AQ71" s="830"/>
      <c r="AR71" s="830"/>
      <c r="AS71" s="830"/>
      <c r="AT71" s="830"/>
      <c r="AU71" s="830" t="s">
        <v>550</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558</v>
      </c>
      <c r="C72" s="874"/>
      <c r="D72" s="874"/>
      <c r="E72" s="874"/>
      <c r="F72" s="874"/>
      <c r="G72" s="874"/>
      <c r="H72" s="874"/>
      <c r="I72" s="874"/>
      <c r="J72" s="874"/>
      <c r="K72" s="874"/>
      <c r="L72" s="874"/>
      <c r="M72" s="874"/>
      <c r="N72" s="874"/>
      <c r="O72" s="874"/>
      <c r="P72" s="875"/>
      <c r="Q72" s="876">
        <v>171</v>
      </c>
      <c r="R72" s="830"/>
      <c r="S72" s="830"/>
      <c r="T72" s="830"/>
      <c r="U72" s="830"/>
      <c r="V72" s="830">
        <v>154</v>
      </c>
      <c r="W72" s="830"/>
      <c r="X72" s="830"/>
      <c r="Y72" s="830"/>
      <c r="Z72" s="830"/>
      <c r="AA72" s="830">
        <v>16</v>
      </c>
      <c r="AB72" s="830"/>
      <c r="AC72" s="830"/>
      <c r="AD72" s="830"/>
      <c r="AE72" s="830"/>
      <c r="AF72" s="830">
        <v>16</v>
      </c>
      <c r="AG72" s="830"/>
      <c r="AH72" s="830"/>
      <c r="AI72" s="830"/>
      <c r="AJ72" s="830"/>
      <c r="AK72" s="830" t="s">
        <v>550</v>
      </c>
      <c r="AL72" s="830"/>
      <c r="AM72" s="830"/>
      <c r="AN72" s="830"/>
      <c r="AO72" s="830"/>
      <c r="AP72" s="830" t="s">
        <v>550</v>
      </c>
      <c r="AQ72" s="830"/>
      <c r="AR72" s="830"/>
      <c r="AS72" s="830"/>
      <c r="AT72" s="830"/>
      <c r="AU72" s="830" t="s">
        <v>550</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559</v>
      </c>
      <c r="C73" s="874"/>
      <c r="D73" s="874"/>
      <c r="E73" s="874"/>
      <c r="F73" s="874"/>
      <c r="G73" s="874"/>
      <c r="H73" s="874"/>
      <c r="I73" s="874"/>
      <c r="J73" s="874"/>
      <c r="K73" s="874"/>
      <c r="L73" s="874"/>
      <c r="M73" s="874"/>
      <c r="N73" s="874"/>
      <c r="O73" s="874"/>
      <c r="P73" s="875"/>
      <c r="Q73" s="876">
        <v>196156</v>
      </c>
      <c r="R73" s="830"/>
      <c r="S73" s="830"/>
      <c r="T73" s="830"/>
      <c r="U73" s="830"/>
      <c r="V73" s="830">
        <v>192212</v>
      </c>
      <c r="W73" s="830"/>
      <c r="X73" s="830"/>
      <c r="Y73" s="830"/>
      <c r="Z73" s="830"/>
      <c r="AA73" s="830">
        <v>3944</v>
      </c>
      <c r="AB73" s="830"/>
      <c r="AC73" s="830"/>
      <c r="AD73" s="830"/>
      <c r="AE73" s="830"/>
      <c r="AF73" s="830">
        <v>3944</v>
      </c>
      <c r="AG73" s="830"/>
      <c r="AH73" s="830"/>
      <c r="AI73" s="830"/>
      <c r="AJ73" s="830"/>
      <c r="AK73" s="830">
        <v>1663</v>
      </c>
      <c r="AL73" s="830"/>
      <c r="AM73" s="830"/>
      <c r="AN73" s="830"/>
      <c r="AO73" s="830"/>
      <c r="AP73" s="830" t="s">
        <v>550</v>
      </c>
      <c r="AQ73" s="830"/>
      <c r="AR73" s="830"/>
      <c r="AS73" s="830"/>
      <c r="AT73" s="830"/>
      <c r="AU73" s="830" t="s">
        <v>550</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560</v>
      </c>
      <c r="C74" s="874"/>
      <c r="D74" s="874"/>
      <c r="E74" s="874"/>
      <c r="F74" s="874"/>
      <c r="G74" s="874"/>
      <c r="H74" s="874"/>
      <c r="I74" s="874"/>
      <c r="J74" s="874"/>
      <c r="K74" s="874"/>
      <c r="L74" s="874"/>
      <c r="M74" s="874"/>
      <c r="N74" s="874"/>
      <c r="O74" s="874"/>
      <c r="P74" s="875"/>
      <c r="Q74" s="876">
        <v>112</v>
      </c>
      <c r="R74" s="830"/>
      <c r="S74" s="830"/>
      <c r="T74" s="830"/>
      <c r="U74" s="830"/>
      <c r="V74" s="830">
        <v>98</v>
      </c>
      <c r="W74" s="830"/>
      <c r="X74" s="830"/>
      <c r="Y74" s="830"/>
      <c r="Z74" s="830"/>
      <c r="AA74" s="830">
        <v>14</v>
      </c>
      <c r="AB74" s="830"/>
      <c r="AC74" s="830"/>
      <c r="AD74" s="830"/>
      <c r="AE74" s="830"/>
      <c r="AF74" s="830">
        <v>14</v>
      </c>
      <c r="AG74" s="830"/>
      <c r="AH74" s="830"/>
      <c r="AI74" s="830"/>
      <c r="AJ74" s="830"/>
      <c r="AK74" s="830">
        <v>8</v>
      </c>
      <c r="AL74" s="830"/>
      <c r="AM74" s="830"/>
      <c r="AN74" s="830"/>
      <c r="AO74" s="830"/>
      <c r="AP74" s="830" t="s">
        <v>550</v>
      </c>
      <c r="AQ74" s="830"/>
      <c r="AR74" s="830"/>
      <c r="AS74" s="830"/>
      <c r="AT74" s="830"/>
      <c r="AU74" s="830" t="s">
        <v>550</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t="s">
        <v>561</v>
      </c>
      <c r="C75" s="874"/>
      <c r="D75" s="874"/>
      <c r="E75" s="874"/>
      <c r="F75" s="874"/>
      <c r="G75" s="874"/>
      <c r="H75" s="874"/>
      <c r="I75" s="874"/>
      <c r="J75" s="874"/>
      <c r="K75" s="874"/>
      <c r="L75" s="874"/>
      <c r="M75" s="874"/>
      <c r="N75" s="874"/>
      <c r="O75" s="874"/>
      <c r="P75" s="875"/>
      <c r="Q75" s="877">
        <v>41</v>
      </c>
      <c r="R75" s="878"/>
      <c r="S75" s="878"/>
      <c r="T75" s="878"/>
      <c r="U75" s="834"/>
      <c r="V75" s="879">
        <v>38</v>
      </c>
      <c r="W75" s="878"/>
      <c r="X75" s="878"/>
      <c r="Y75" s="878"/>
      <c r="Z75" s="834"/>
      <c r="AA75" s="879">
        <v>3</v>
      </c>
      <c r="AB75" s="878"/>
      <c r="AC75" s="878"/>
      <c r="AD75" s="878"/>
      <c r="AE75" s="834"/>
      <c r="AF75" s="879">
        <v>3</v>
      </c>
      <c r="AG75" s="878"/>
      <c r="AH75" s="878"/>
      <c r="AI75" s="878"/>
      <c r="AJ75" s="834"/>
      <c r="AK75" s="879" t="s">
        <v>550</v>
      </c>
      <c r="AL75" s="878"/>
      <c r="AM75" s="878"/>
      <c r="AN75" s="878"/>
      <c r="AO75" s="834"/>
      <c r="AP75" s="879" t="s">
        <v>550</v>
      </c>
      <c r="AQ75" s="878"/>
      <c r="AR75" s="878"/>
      <c r="AS75" s="878"/>
      <c r="AT75" s="834"/>
      <c r="AU75" s="879" t="s">
        <v>550</v>
      </c>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377</v>
      </c>
      <c r="B88" s="789" t="s">
        <v>403</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3991</v>
      </c>
      <c r="AG88" s="844"/>
      <c r="AH88" s="844"/>
      <c r="AI88" s="844"/>
      <c r="AJ88" s="844"/>
      <c r="AK88" s="841"/>
      <c r="AL88" s="841"/>
      <c r="AM88" s="841"/>
      <c r="AN88" s="841"/>
      <c r="AO88" s="841"/>
      <c r="AP88" s="844" t="s">
        <v>550</v>
      </c>
      <c r="AQ88" s="844"/>
      <c r="AR88" s="844"/>
      <c r="AS88" s="844"/>
      <c r="AT88" s="844"/>
      <c r="AU88" s="844" t="s">
        <v>550</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404</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259</v>
      </c>
      <c r="CS102" s="852"/>
      <c r="CT102" s="852"/>
      <c r="CU102" s="852"/>
      <c r="CV102" s="891"/>
      <c r="CW102" s="890">
        <v>11</v>
      </c>
      <c r="CX102" s="852"/>
      <c r="CY102" s="852"/>
      <c r="CZ102" s="852"/>
      <c r="DA102" s="891"/>
      <c r="DB102" s="890">
        <v>23</v>
      </c>
      <c r="DC102" s="852"/>
      <c r="DD102" s="852"/>
      <c r="DE102" s="852"/>
      <c r="DF102" s="891"/>
      <c r="DG102" s="890" t="s">
        <v>550</v>
      </c>
      <c r="DH102" s="852"/>
      <c r="DI102" s="852"/>
      <c r="DJ102" s="852"/>
      <c r="DK102" s="891"/>
      <c r="DL102" s="890" t="s">
        <v>550</v>
      </c>
      <c r="DM102" s="852"/>
      <c r="DN102" s="852"/>
      <c r="DO102" s="852"/>
      <c r="DP102" s="891"/>
      <c r="DQ102" s="890" t="s">
        <v>550</v>
      </c>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405</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406</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407</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408</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409</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410</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411</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412</v>
      </c>
      <c r="AB109" s="893"/>
      <c r="AC109" s="893"/>
      <c r="AD109" s="893"/>
      <c r="AE109" s="894"/>
      <c r="AF109" s="892" t="s">
        <v>413</v>
      </c>
      <c r="AG109" s="893"/>
      <c r="AH109" s="893"/>
      <c r="AI109" s="893"/>
      <c r="AJ109" s="894"/>
      <c r="AK109" s="892" t="s">
        <v>294</v>
      </c>
      <c r="AL109" s="893"/>
      <c r="AM109" s="893"/>
      <c r="AN109" s="893"/>
      <c r="AO109" s="894"/>
      <c r="AP109" s="892" t="s">
        <v>414</v>
      </c>
      <c r="AQ109" s="893"/>
      <c r="AR109" s="893"/>
      <c r="AS109" s="893"/>
      <c r="AT109" s="895"/>
      <c r="AU109" s="912" t="s">
        <v>411</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412</v>
      </c>
      <c r="BR109" s="893"/>
      <c r="BS109" s="893"/>
      <c r="BT109" s="893"/>
      <c r="BU109" s="894"/>
      <c r="BV109" s="892" t="s">
        <v>413</v>
      </c>
      <c r="BW109" s="893"/>
      <c r="BX109" s="893"/>
      <c r="BY109" s="893"/>
      <c r="BZ109" s="894"/>
      <c r="CA109" s="892" t="s">
        <v>294</v>
      </c>
      <c r="CB109" s="893"/>
      <c r="CC109" s="893"/>
      <c r="CD109" s="893"/>
      <c r="CE109" s="894"/>
      <c r="CF109" s="913" t="s">
        <v>414</v>
      </c>
      <c r="CG109" s="913"/>
      <c r="CH109" s="913"/>
      <c r="CI109" s="913"/>
      <c r="CJ109" s="913"/>
      <c r="CK109" s="892" t="s">
        <v>415</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412</v>
      </c>
      <c r="DH109" s="893"/>
      <c r="DI109" s="893"/>
      <c r="DJ109" s="893"/>
      <c r="DK109" s="894"/>
      <c r="DL109" s="892" t="s">
        <v>413</v>
      </c>
      <c r="DM109" s="893"/>
      <c r="DN109" s="893"/>
      <c r="DO109" s="893"/>
      <c r="DP109" s="894"/>
      <c r="DQ109" s="892" t="s">
        <v>294</v>
      </c>
      <c r="DR109" s="893"/>
      <c r="DS109" s="893"/>
      <c r="DT109" s="893"/>
      <c r="DU109" s="894"/>
      <c r="DV109" s="892" t="s">
        <v>414</v>
      </c>
      <c r="DW109" s="893"/>
      <c r="DX109" s="893"/>
      <c r="DY109" s="893"/>
      <c r="DZ109" s="895"/>
    </row>
    <row r="110" spans="1:131" s="218" customFormat="1" ht="26.25" customHeight="1" x14ac:dyDescent="0.15">
      <c r="A110" s="896" t="s">
        <v>416</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3882515</v>
      </c>
      <c r="AB110" s="900"/>
      <c r="AC110" s="900"/>
      <c r="AD110" s="900"/>
      <c r="AE110" s="901"/>
      <c r="AF110" s="902">
        <v>4221357</v>
      </c>
      <c r="AG110" s="900"/>
      <c r="AH110" s="900"/>
      <c r="AI110" s="900"/>
      <c r="AJ110" s="901"/>
      <c r="AK110" s="902">
        <v>4610219</v>
      </c>
      <c r="AL110" s="900"/>
      <c r="AM110" s="900"/>
      <c r="AN110" s="900"/>
      <c r="AO110" s="901"/>
      <c r="AP110" s="903">
        <v>19.8</v>
      </c>
      <c r="AQ110" s="904"/>
      <c r="AR110" s="904"/>
      <c r="AS110" s="904"/>
      <c r="AT110" s="905"/>
      <c r="AU110" s="906" t="s">
        <v>69</v>
      </c>
      <c r="AV110" s="907"/>
      <c r="AW110" s="907"/>
      <c r="AX110" s="907"/>
      <c r="AY110" s="907"/>
      <c r="AZ110" s="929" t="s">
        <v>417</v>
      </c>
      <c r="BA110" s="897"/>
      <c r="BB110" s="897"/>
      <c r="BC110" s="897"/>
      <c r="BD110" s="897"/>
      <c r="BE110" s="897"/>
      <c r="BF110" s="897"/>
      <c r="BG110" s="897"/>
      <c r="BH110" s="897"/>
      <c r="BI110" s="897"/>
      <c r="BJ110" s="897"/>
      <c r="BK110" s="897"/>
      <c r="BL110" s="897"/>
      <c r="BM110" s="897"/>
      <c r="BN110" s="897"/>
      <c r="BO110" s="897"/>
      <c r="BP110" s="898"/>
      <c r="BQ110" s="930">
        <v>53707806</v>
      </c>
      <c r="BR110" s="931"/>
      <c r="BS110" s="931"/>
      <c r="BT110" s="931"/>
      <c r="BU110" s="931"/>
      <c r="BV110" s="931">
        <v>53078298</v>
      </c>
      <c r="BW110" s="931"/>
      <c r="BX110" s="931"/>
      <c r="BY110" s="931"/>
      <c r="BZ110" s="931"/>
      <c r="CA110" s="931">
        <v>51270345</v>
      </c>
      <c r="CB110" s="931"/>
      <c r="CC110" s="931"/>
      <c r="CD110" s="931"/>
      <c r="CE110" s="931"/>
      <c r="CF110" s="944">
        <v>219.8</v>
      </c>
      <c r="CG110" s="945"/>
      <c r="CH110" s="945"/>
      <c r="CI110" s="945"/>
      <c r="CJ110" s="945"/>
      <c r="CK110" s="946" t="s">
        <v>418</v>
      </c>
      <c r="CL110" s="947"/>
      <c r="CM110" s="929" t="s">
        <v>419</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420</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421</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422</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423</v>
      </c>
      <c r="B112" s="953"/>
      <c r="C112" s="923" t="s">
        <v>424</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425</v>
      </c>
      <c r="BA112" s="923"/>
      <c r="BB112" s="923"/>
      <c r="BC112" s="923"/>
      <c r="BD112" s="923"/>
      <c r="BE112" s="923"/>
      <c r="BF112" s="923"/>
      <c r="BG112" s="923"/>
      <c r="BH112" s="923"/>
      <c r="BI112" s="923"/>
      <c r="BJ112" s="923"/>
      <c r="BK112" s="923"/>
      <c r="BL112" s="923"/>
      <c r="BM112" s="923"/>
      <c r="BN112" s="923"/>
      <c r="BO112" s="923"/>
      <c r="BP112" s="924"/>
      <c r="BQ112" s="925">
        <v>28184866</v>
      </c>
      <c r="BR112" s="926"/>
      <c r="BS112" s="926"/>
      <c r="BT112" s="926"/>
      <c r="BU112" s="926"/>
      <c r="BV112" s="926">
        <v>27391786</v>
      </c>
      <c r="BW112" s="926"/>
      <c r="BX112" s="926"/>
      <c r="BY112" s="926"/>
      <c r="BZ112" s="926"/>
      <c r="CA112" s="926">
        <v>27117925</v>
      </c>
      <c r="CB112" s="926"/>
      <c r="CC112" s="926"/>
      <c r="CD112" s="926"/>
      <c r="CE112" s="926"/>
      <c r="CF112" s="920">
        <v>116.2</v>
      </c>
      <c r="CG112" s="921"/>
      <c r="CH112" s="921"/>
      <c r="CI112" s="921"/>
      <c r="CJ112" s="921"/>
      <c r="CK112" s="948"/>
      <c r="CL112" s="949"/>
      <c r="CM112" s="922" t="s">
        <v>426</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427</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2918423</v>
      </c>
      <c r="AB113" s="938"/>
      <c r="AC113" s="938"/>
      <c r="AD113" s="938"/>
      <c r="AE113" s="939"/>
      <c r="AF113" s="940">
        <v>2850108</v>
      </c>
      <c r="AG113" s="938"/>
      <c r="AH113" s="938"/>
      <c r="AI113" s="938"/>
      <c r="AJ113" s="939"/>
      <c r="AK113" s="940">
        <v>2804168</v>
      </c>
      <c r="AL113" s="938"/>
      <c r="AM113" s="938"/>
      <c r="AN113" s="938"/>
      <c r="AO113" s="939"/>
      <c r="AP113" s="941">
        <v>12</v>
      </c>
      <c r="AQ113" s="942"/>
      <c r="AR113" s="942"/>
      <c r="AS113" s="942"/>
      <c r="AT113" s="943"/>
      <c r="AU113" s="908"/>
      <c r="AV113" s="909"/>
      <c r="AW113" s="909"/>
      <c r="AX113" s="909"/>
      <c r="AY113" s="909"/>
      <c r="AZ113" s="922" t="s">
        <v>428</v>
      </c>
      <c r="BA113" s="923"/>
      <c r="BB113" s="923"/>
      <c r="BC113" s="923"/>
      <c r="BD113" s="923"/>
      <c r="BE113" s="923"/>
      <c r="BF113" s="923"/>
      <c r="BG113" s="923"/>
      <c r="BH113" s="923"/>
      <c r="BI113" s="923"/>
      <c r="BJ113" s="923"/>
      <c r="BK113" s="923"/>
      <c r="BL113" s="923"/>
      <c r="BM113" s="923"/>
      <c r="BN113" s="923"/>
      <c r="BO113" s="923"/>
      <c r="BP113" s="924"/>
      <c r="BQ113" s="925">
        <v>280</v>
      </c>
      <c r="BR113" s="926"/>
      <c r="BS113" s="926"/>
      <c r="BT113" s="926"/>
      <c r="BU113" s="926"/>
      <c r="BV113" s="926">
        <v>89</v>
      </c>
      <c r="BW113" s="926"/>
      <c r="BX113" s="926"/>
      <c r="BY113" s="926"/>
      <c r="BZ113" s="926"/>
      <c r="CA113" s="926" t="s">
        <v>122</v>
      </c>
      <c r="CB113" s="926"/>
      <c r="CC113" s="926"/>
      <c r="CD113" s="926"/>
      <c r="CE113" s="926"/>
      <c r="CF113" s="920" t="s">
        <v>122</v>
      </c>
      <c r="CG113" s="921"/>
      <c r="CH113" s="921"/>
      <c r="CI113" s="921"/>
      <c r="CJ113" s="921"/>
      <c r="CK113" s="948"/>
      <c r="CL113" s="949"/>
      <c r="CM113" s="922" t="s">
        <v>429</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430</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358</v>
      </c>
      <c r="AB114" s="959"/>
      <c r="AC114" s="959"/>
      <c r="AD114" s="959"/>
      <c r="AE114" s="960"/>
      <c r="AF114" s="961">
        <v>137</v>
      </c>
      <c r="AG114" s="959"/>
      <c r="AH114" s="959"/>
      <c r="AI114" s="959"/>
      <c r="AJ114" s="960"/>
      <c r="AK114" s="961">
        <v>75</v>
      </c>
      <c r="AL114" s="959"/>
      <c r="AM114" s="959"/>
      <c r="AN114" s="959"/>
      <c r="AO114" s="960"/>
      <c r="AP114" s="962">
        <v>0</v>
      </c>
      <c r="AQ114" s="963"/>
      <c r="AR114" s="963"/>
      <c r="AS114" s="963"/>
      <c r="AT114" s="964"/>
      <c r="AU114" s="908"/>
      <c r="AV114" s="909"/>
      <c r="AW114" s="909"/>
      <c r="AX114" s="909"/>
      <c r="AY114" s="909"/>
      <c r="AZ114" s="922" t="s">
        <v>431</v>
      </c>
      <c r="BA114" s="923"/>
      <c r="BB114" s="923"/>
      <c r="BC114" s="923"/>
      <c r="BD114" s="923"/>
      <c r="BE114" s="923"/>
      <c r="BF114" s="923"/>
      <c r="BG114" s="923"/>
      <c r="BH114" s="923"/>
      <c r="BI114" s="923"/>
      <c r="BJ114" s="923"/>
      <c r="BK114" s="923"/>
      <c r="BL114" s="923"/>
      <c r="BM114" s="923"/>
      <c r="BN114" s="923"/>
      <c r="BO114" s="923"/>
      <c r="BP114" s="924"/>
      <c r="BQ114" s="925">
        <v>5003635</v>
      </c>
      <c r="BR114" s="926"/>
      <c r="BS114" s="926"/>
      <c r="BT114" s="926"/>
      <c r="BU114" s="926"/>
      <c r="BV114" s="926">
        <v>5396684</v>
      </c>
      <c r="BW114" s="926"/>
      <c r="BX114" s="926"/>
      <c r="BY114" s="926"/>
      <c r="BZ114" s="926"/>
      <c r="CA114" s="926">
        <v>5323631</v>
      </c>
      <c r="CB114" s="926"/>
      <c r="CC114" s="926"/>
      <c r="CD114" s="926"/>
      <c r="CE114" s="926"/>
      <c r="CF114" s="920">
        <v>22.8</v>
      </c>
      <c r="CG114" s="921"/>
      <c r="CH114" s="921"/>
      <c r="CI114" s="921"/>
      <c r="CJ114" s="921"/>
      <c r="CK114" s="948"/>
      <c r="CL114" s="949"/>
      <c r="CM114" s="922" t="s">
        <v>432</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433</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434</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435</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436</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437</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438</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439</v>
      </c>
      <c r="Z117" s="894"/>
      <c r="AA117" s="978">
        <v>6801296</v>
      </c>
      <c r="AB117" s="979"/>
      <c r="AC117" s="979"/>
      <c r="AD117" s="979"/>
      <c r="AE117" s="980"/>
      <c r="AF117" s="981">
        <v>7071602</v>
      </c>
      <c r="AG117" s="979"/>
      <c r="AH117" s="979"/>
      <c r="AI117" s="979"/>
      <c r="AJ117" s="980"/>
      <c r="AK117" s="981">
        <v>7414462</v>
      </c>
      <c r="AL117" s="979"/>
      <c r="AM117" s="979"/>
      <c r="AN117" s="979"/>
      <c r="AO117" s="980"/>
      <c r="AP117" s="982"/>
      <c r="AQ117" s="983"/>
      <c r="AR117" s="983"/>
      <c r="AS117" s="983"/>
      <c r="AT117" s="984"/>
      <c r="AU117" s="908"/>
      <c r="AV117" s="909"/>
      <c r="AW117" s="909"/>
      <c r="AX117" s="909"/>
      <c r="AY117" s="909"/>
      <c r="AZ117" s="974" t="s">
        <v>440</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441</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415</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412</v>
      </c>
      <c r="AB118" s="893"/>
      <c r="AC118" s="893"/>
      <c r="AD118" s="893"/>
      <c r="AE118" s="894"/>
      <c r="AF118" s="892" t="s">
        <v>413</v>
      </c>
      <c r="AG118" s="893"/>
      <c r="AH118" s="893"/>
      <c r="AI118" s="893"/>
      <c r="AJ118" s="894"/>
      <c r="AK118" s="892" t="s">
        <v>294</v>
      </c>
      <c r="AL118" s="893"/>
      <c r="AM118" s="893"/>
      <c r="AN118" s="893"/>
      <c r="AO118" s="894"/>
      <c r="AP118" s="970" t="s">
        <v>414</v>
      </c>
      <c r="AQ118" s="971"/>
      <c r="AR118" s="971"/>
      <c r="AS118" s="971"/>
      <c r="AT118" s="972"/>
      <c r="AU118" s="908"/>
      <c r="AV118" s="909"/>
      <c r="AW118" s="909"/>
      <c r="AX118" s="909"/>
      <c r="AY118" s="909"/>
      <c r="AZ118" s="973" t="s">
        <v>442</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443</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418</v>
      </c>
      <c r="B119" s="947"/>
      <c r="C119" s="929" t="s">
        <v>419</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444</v>
      </c>
      <c r="BP119" s="1005"/>
      <c r="BQ119" s="999">
        <v>86896587</v>
      </c>
      <c r="BR119" s="1000"/>
      <c r="BS119" s="1000"/>
      <c r="BT119" s="1000"/>
      <c r="BU119" s="1000"/>
      <c r="BV119" s="1000">
        <v>85866857</v>
      </c>
      <c r="BW119" s="1000"/>
      <c r="BX119" s="1000"/>
      <c r="BY119" s="1000"/>
      <c r="BZ119" s="1000"/>
      <c r="CA119" s="1000">
        <v>83711901</v>
      </c>
      <c r="CB119" s="1000"/>
      <c r="CC119" s="1000"/>
      <c r="CD119" s="1000"/>
      <c r="CE119" s="1000"/>
      <c r="CF119" s="1001"/>
      <c r="CG119" s="1002"/>
      <c r="CH119" s="1002"/>
      <c r="CI119" s="1002"/>
      <c r="CJ119" s="1003"/>
      <c r="CK119" s="950"/>
      <c r="CL119" s="951"/>
      <c r="CM119" s="973" t="s">
        <v>445</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7"/>
      <c r="B120" s="949"/>
      <c r="C120" s="922" t="s">
        <v>422</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446</v>
      </c>
      <c r="AV120" s="992"/>
      <c r="AW120" s="992"/>
      <c r="AX120" s="992"/>
      <c r="AY120" s="993"/>
      <c r="AZ120" s="929" t="s">
        <v>447</v>
      </c>
      <c r="BA120" s="897"/>
      <c r="BB120" s="897"/>
      <c r="BC120" s="897"/>
      <c r="BD120" s="897"/>
      <c r="BE120" s="897"/>
      <c r="BF120" s="897"/>
      <c r="BG120" s="897"/>
      <c r="BH120" s="897"/>
      <c r="BI120" s="897"/>
      <c r="BJ120" s="897"/>
      <c r="BK120" s="897"/>
      <c r="BL120" s="897"/>
      <c r="BM120" s="897"/>
      <c r="BN120" s="897"/>
      <c r="BO120" s="897"/>
      <c r="BP120" s="898"/>
      <c r="BQ120" s="930">
        <v>9388831</v>
      </c>
      <c r="BR120" s="931"/>
      <c r="BS120" s="931"/>
      <c r="BT120" s="931"/>
      <c r="BU120" s="931"/>
      <c r="BV120" s="931">
        <v>9199373</v>
      </c>
      <c r="BW120" s="931"/>
      <c r="BX120" s="931"/>
      <c r="BY120" s="931"/>
      <c r="BZ120" s="931"/>
      <c r="CA120" s="931">
        <v>9736494</v>
      </c>
      <c r="CB120" s="931"/>
      <c r="CC120" s="931"/>
      <c r="CD120" s="931"/>
      <c r="CE120" s="931"/>
      <c r="CF120" s="944">
        <v>41.7</v>
      </c>
      <c r="CG120" s="945"/>
      <c r="CH120" s="945"/>
      <c r="CI120" s="945"/>
      <c r="CJ120" s="945"/>
      <c r="CK120" s="1006" t="s">
        <v>448</v>
      </c>
      <c r="CL120" s="1007"/>
      <c r="CM120" s="1007"/>
      <c r="CN120" s="1007"/>
      <c r="CO120" s="1008"/>
      <c r="CP120" s="1014" t="s">
        <v>395</v>
      </c>
      <c r="CQ120" s="1015"/>
      <c r="CR120" s="1015"/>
      <c r="CS120" s="1015"/>
      <c r="CT120" s="1015"/>
      <c r="CU120" s="1015"/>
      <c r="CV120" s="1015"/>
      <c r="CW120" s="1015"/>
      <c r="CX120" s="1015"/>
      <c r="CY120" s="1015"/>
      <c r="CZ120" s="1015"/>
      <c r="DA120" s="1015"/>
      <c r="DB120" s="1015"/>
      <c r="DC120" s="1015"/>
      <c r="DD120" s="1015"/>
      <c r="DE120" s="1015"/>
      <c r="DF120" s="1016"/>
      <c r="DG120" s="930">
        <v>22944186</v>
      </c>
      <c r="DH120" s="931"/>
      <c r="DI120" s="931"/>
      <c r="DJ120" s="931"/>
      <c r="DK120" s="931"/>
      <c r="DL120" s="931">
        <v>22263842</v>
      </c>
      <c r="DM120" s="931"/>
      <c r="DN120" s="931"/>
      <c r="DO120" s="931"/>
      <c r="DP120" s="931"/>
      <c r="DQ120" s="931">
        <v>21713433</v>
      </c>
      <c r="DR120" s="931"/>
      <c r="DS120" s="931"/>
      <c r="DT120" s="931"/>
      <c r="DU120" s="931"/>
      <c r="DV120" s="932">
        <v>93.1</v>
      </c>
      <c r="DW120" s="932"/>
      <c r="DX120" s="932"/>
      <c r="DY120" s="932"/>
      <c r="DZ120" s="933"/>
    </row>
    <row r="121" spans="1:130" s="218" customFormat="1" ht="26.25" customHeight="1" x14ac:dyDescent="0.15">
      <c r="A121" s="1057"/>
      <c r="B121" s="949"/>
      <c r="C121" s="974" t="s">
        <v>449</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450</v>
      </c>
      <c r="BA121" s="923"/>
      <c r="BB121" s="923"/>
      <c r="BC121" s="923"/>
      <c r="BD121" s="923"/>
      <c r="BE121" s="923"/>
      <c r="BF121" s="923"/>
      <c r="BG121" s="923"/>
      <c r="BH121" s="923"/>
      <c r="BI121" s="923"/>
      <c r="BJ121" s="923"/>
      <c r="BK121" s="923"/>
      <c r="BL121" s="923"/>
      <c r="BM121" s="923"/>
      <c r="BN121" s="923"/>
      <c r="BO121" s="923"/>
      <c r="BP121" s="924"/>
      <c r="BQ121" s="925">
        <v>11638733</v>
      </c>
      <c r="BR121" s="926"/>
      <c r="BS121" s="926"/>
      <c r="BT121" s="926"/>
      <c r="BU121" s="926"/>
      <c r="BV121" s="926">
        <v>11604898</v>
      </c>
      <c r="BW121" s="926"/>
      <c r="BX121" s="926"/>
      <c r="BY121" s="926"/>
      <c r="BZ121" s="926"/>
      <c r="CA121" s="926">
        <v>11994298</v>
      </c>
      <c r="CB121" s="926"/>
      <c r="CC121" s="926"/>
      <c r="CD121" s="926"/>
      <c r="CE121" s="926"/>
      <c r="CF121" s="920">
        <v>51.4</v>
      </c>
      <c r="CG121" s="921"/>
      <c r="CH121" s="921"/>
      <c r="CI121" s="921"/>
      <c r="CJ121" s="921"/>
      <c r="CK121" s="1009"/>
      <c r="CL121" s="1010"/>
      <c r="CM121" s="1010"/>
      <c r="CN121" s="1010"/>
      <c r="CO121" s="1011"/>
      <c r="CP121" s="1019" t="s">
        <v>392</v>
      </c>
      <c r="CQ121" s="1020"/>
      <c r="CR121" s="1020"/>
      <c r="CS121" s="1020"/>
      <c r="CT121" s="1020"/>
      <c r="CU121" s="1020"/>
      <c r="CV121" s="1020"/>
      <c r="CW121" s="1020"/>
      <c r="CX121" s="1020"/>
      <c r="CY121" s="1020"/>
      <c r="CZ121" s="1020"/>
      <c r="DA121" s="1020"/>
      <c r="DB121" s="1020"/>
      <c r="DC121" s="1020"/>
      <c r="DD121" s="1020"/>
      <c r="DE121" s="1020"/>
      <c r="DF121" s="1021"/>
      <c r="DG121" s="925">
        <v>4851372</v>
      </c>
      <c r="DH121" s="926"/>
      <c r="DI121" s="926"/>
      <c r="DJ121" s="926"/>
      <c r="DK121" s="926"/>
      <c r="DL121" s="926">
        <v>4844591</v>
      </c>
      <c r="DM121" s="926"/>
      <c r="DN121" s="926"/>
      <c r="DO121" s="926"/>
      <c r="DP121" s="926"/>
      <c r="DQ121" s="926">
        <v>5206672</v>
      </c>
      <c r="DR121" s="926"/>
      <c r="DS121" s="926"/>
      <c r="DT121" s="926"/>
      <c r="DU121" s="926"/>
      <c r="DV121" s="927">
        <v>22.3</v>
      </c>
      <c r="DW121" s="927"/>
      <c r="DX121" s="927"/>
      <c r="DY121" s="927"/>
      <c r="DZ121" s="928"/>
    </row>
    <row r="122" spans="1:130" s="218" customFormat="1" ht="26.25" customHeight="1" x14ac:dyDescent="0.15">
      <c r="A122" s="1057"/>
      <c r="B122" s="949"/>
      <c r="C122" s="922" t="s">
        <v>432</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451</v>
      </c>
      <c r="BA122" s="965"/>
      <c r="BB122" s="965"/>
      <c r="BC122" s="965"/>
      <c r="BD122" s="965"/>
      <c r="BE122" s="965"/>
      <c r="BF122" s="965"/>
      <c r="BG122" s="965"/>
      <c r="BH122" s="965"/>
      <c r="BI122" s="965"/>
      <c r="BJ122" s="965"/>
      <c r="BK122" s="965"/>
      <c r="BL122" s="965"/>
      <c r="BM122" s="965"/>
      <c r="BN122" s="965"/>
      <c r="BO122" s="965"/>
      <c r="BP122" s="966"/>
      <c r="BQ122" s="999">
        <v>53548485</v>
      </c>
      <c r="BR122" s="1000"/>
      <c r="BS122" s="1000"/>
      <c r="BT122" s="1000"/>
      <c r="BU122" s="1000"/>
      <c r="BV122" s="1000">
        <v>51877571</v>
      </c>
      <c r="BW122" s="1000"/>
      <c r="BX122" s="1000"/>
      <c r="BY122" s="1000"/>
      <c r="BZ122" s="1000"/>
      <c r="CA122" s="1000">
        <v>49486641</v>
      </c>
      <c r="CB122" s="1000"/>
      <c r="CC122" s="1000"/>
      <c r="CD122" s="1000"/>
      <c r="CE122" s="1000"/>
      <c r="CF122" s="1017">
        <v>212.1</v>
      </c>
      <c r="CG122" s="1018"/>
      <c r="CH122" s="1018"/>
      <c r="CI122" s="1018"/>
      <c r="CJ122" s="1018"/>
      <c r="CK122" s="1009"/>
      <c r="CL122" s="1010"/>
      <c r="CM122" s="1010"/>
      <c r="CN122" s="1010"/>
      <c r="CO122" s="1011"/>
      <c r="CP122" s="1019" t="s">
        <v>394</v>
      </c>
      <c r="CQ122" s="1020"/>
      <c r="CR122" s="1020"/>
      <c r="CS122" s="1020"/>
      <c r="CT122" s="1020"/>
      <c r="CU122" s="1020"/>
      <c r="CV122" s="1020"/>
      <c r="CW122" s="1020"/>
      <c r="CX122" s="1020"/>
      <c r="CY122" s="1020"/>
      <c r="CZ122" s="1020"/>
      <c r="DA122" s="1020"/>
      <c r="DB122" s="1020"/>
      <c r="DC122" s="1020"/>
      <c r="DD122" s="1020"/>
      <c r="DE122" s="1020"/>
      <c r="DF122" s="1021"/>
      <c r="DG122" s="925">
        <v>154976</v>
      </c>
      <c r="DH122" s="926"/>
      <c r="DI122" s="926"/>
      <c r="DJ122" s="926"/>
      <c r="DK122" s="926"/>
      <c r="DL122" s="926">
        <v>146714</v>
      </c>
      <c r="DM122" s="926"/>
      <c r="DN122" s="926"/>
      <c r="DO122" s="926"/>
      <c r="DP122" s="926"/>
      <c r="DQ122" s="926">
        <v>134432</v>
      </c>
      <c r="DR122" s="926"/>
      <c r="DS122" s="926"/>
      <c r="DT122" s="926"/>
      <c r="DU122" s="926"/>
      <c r="DV122" s="927">
        <v>0.6</v>
      </c>
      <c r="DW122" s="927"/>
      <c r="DX122" s="927"/>
      <c r="DY122" s="927"/>
      <c r="DZ122" s="928"/>
    </row>
    <row r="123" spans="1:130" s="218" customFormat="1" ht="26.25" customHeight="1" x14ac:dyDescent="0.15">
      <c r="A123" s="1057"/>
      <c r="B123" s="949"/>
      <c r="C123" s="922" t="s">
        <v>438</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452</v>
      </c>
      <c r="BP123" s="1005"/>
      <c r="BQ123" s="1063">
        <v>74576049</v>
      </c>
      <c r="BR123" s="1064"/>
      <c r="BS123" s="1064"/>
      <c r="BT123" s="1064"/>
      <c r="BU123" s="1064"/>
      <c r="BV123" s="1064">
        <v>72681842</v>
      </c>
      <c r="BW123" s="1064"/>
      <c r="BX123" s="1064"/>
      <c r="BY123" s="1064"/>
      <c r="BZ123" s="1064"/>
      <c r="CA123" s="1064">
        <v>71217433</v>
      </c>
      <c r="CB123" s="1064"/>
      <c r="CC123" s="1064"/>
      <c r="CD123" s="1064"/>
      <c r="CE123" s="1064"/>
      <c r="CF123" s="1001"/>
      <c r="CG123" s="1002"/>
      <c r="CH123" s="1002"/>
      <c r="CI123" s="1002"/>
      <c r="CJ123" s="1003"/>
      <c r="CK123" s="1009"/>
      <c r="CL123" s="1010"/>
      <c r="CM123" s="1010"/>
      <c r="CN123" s="1010"/>
      <c r="CO123" s="1011"/>
      <c r="CP123" s="1019" t="s">
        <v>396</v>
      </c>
      <c r="CQ123" s="1020"/>
      <c r="CR123" s="1020"/>
      <c r="CS123" s="1020"/>
      <c r="CT123" s="1020"/>
      <c r="CU123" s="1020"/>
      <c r="CV123" s="1020"/>
      <c r="CW123" s="1020"/>
      <c r="CX123" s="1020"/>
      <c r="CY123" s="1020"/>
      <c r="CZ123" s="1020"/>
      <c r="DA123" s="1020"/>
      <c r="DB123" s="1020"/>
      <c r="DC123" s="1020"/>
      <c r="DD123" s="1020"/>
      <c r="DE123" s="1020"/>
      <c r="DF123" s="1021"/>
      <c r="DG123" s="958">
        <v>222593</v>
      </c>
      <c r="DH123" s="959"/>
      <c r="DI123" s="959"/>
      <c r="DJ123" s="959"/>
      <c r="DK123" s="960"/>
      <c r="DL123" s="961">
        <v>126322</v>
      </c>
      <c r="DM123" s="959"/>
      <c r="DN123" s="959"/>
      <c r="DO123" s="959"/>
      <c r="DP123" s="960"/>
      <c r="DQ123" s="961">
        <v>54505</v>
      </c>
      <c r="DR123" s="959"/>
      <c r="DS123" s="959"/>
      <c r="DT123" s="959"/>
      <c r="DU123" s="960"/>
      <c r="DV123" s="962">
        <v>0.2</v>
      </c>
      <c r="DW123" s="963"/>
      <c r="DX123" s="963"/>
      <c r="DY123" s="963"/>
      <c r="DZ123" s="964"/>
    </row>
    <row r="124" spans="1:130" s="218" customFormat="1" ht="26.25" customHeight="1" thickBot="1" x14ac:dyDescent="0.2">
      <c r="A124" s="1057"/>
      <c r="B124" s="949"/>
      <c r="C124" s="922" t="s">
        <v>441</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453</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56.1</v>
      </c>
      <c r="BR124" s="1027"/>
      <c r="BS124" s="1027"/>
      <c r="BT124" s="1027"/>
      <c r="BU124" s="1027"/>
      <c r="BV124" s="1027">
        <v>59</v>
      </c>
      <c r="BW124" s="1027"/>
      <c r="BX124" s="1027"/>
      <c r="BY124" s="1027"/>
      <c r="BZ124" s="1027"/>
      <c r="CA124" s="1027">
        <v>53.5</v>
      </c>
      <c r="CB124" s="1027"/>
      <c r="CC124" s="1027"/>
      <c r="CD124" s="1027"/>
      <c r="CE124" s="1027"/>
      <c r="CF124" s="1028"/>
      <c r="CG124" s="1029"/>
      <c r="CH124" s="1029"/>
      <c r="CI124" s="1029"/>
      <c r="CJ124" s="1030"/>
      <c r="CK124" s="1012"/>
      <c r="CL124" s="1012"/>
      <c r="CM124" s="1012"/>
      <c r="CN124" s="1012"/>
      <c r="CO124" s="1013"/>
      <c r="CP124" s="1019" t="s">
        <v>454</v>
      </c>
      <c r="CQ124" s="1020"/>
      <c r="CR124" s="1020"/>
      <c r="CS124" s="1020"/>
      <c r="CT124" s="1020"/>
      <c r="CU124" s="1020"/>
      <c r="CV124" s="1020"/>
      <c r="CW124" s="1020"/>
      <c r="CX124" s="1020"/>
      <c r="CY124" s="1020"/>
      <c r="CZ124" s="1020"/>
      <c r="DA124" s="1020"/>
      <c r="DB124" s="1020"/>
      <c r="DC124" s="1020"/>
      <c r="DD124" s="1020"/>
      <c r="DE124" s="1020"/>
      <c r="DF124" s="1021"/>
      <c r="DG124" s="1004">
        <v>11739</v>
      </c>
      <c r="DH124" s="986"/>
      <c r="DI124" s="986"/>
      <c r="DJ124" s="986"/>
      <c r="DK124" s="987"/>
      <c r="DL124" s="985">
        <v>10317</v>
      </c>
      <c r="DM124" s="986"/>
      <c r="DN124" s="986"/>
      <c r="DO124" s="986"/>
      <c r="DP124" s="987"/>
      <c r="DQ124" s="985">
        <v>8883</v>
      </c>
      <c r="DR124" s="986"/>
      <c r="DS124" s="986"/>
      <c r="DT124" s="986"/>
      <c r="DU124" s="987"/>
      <c r="DV124" s="988">
        <v>0</v>
      </c>
      <c r="DW124" s="989"/>
      <c r="DX124" s="989"/>
      <c r="DY124" s="989"/>
      <c r="DZ124" s="990"/>
    </row>
    <row r="125" spans="1:130" s="218" customFormat="1" ht="26.25" customHeight="1" x14ac:dyDescent="0.15">
      <c r="A125" s="1057"/>
      <c r="B125" s="949"/>
      <c r="C125" s="922" t="s">
        <v>443</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455</v>
      </c>
      <c r="CL125" s="1007"/>
      <c r="CM125" s="1007"/>
      <c r="CN125" s="1007"/>
      <c r="CO125" s="1008"/>
      <c r="CP125" s="929" t="s">
        <v>456</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445</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457</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458</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459</v>
      </c>
      <c r="AY127" s="1032"/>
      <c r="AZ127" s="1032"/>
      <c r="BA127" s="1032"/>
      <c r="BB127" s="1032"/>
      <c r="BC127" s="1032"/>
      <c r="BD127" s="1032"/>
      <c r="BE127" s="1033"/>
      <c r="BF127" s="1034" t="s">
        <v>460</v>
      </c>
      <c r="BG127" s="1032"/>
      <c r="BH127" s="1032"/>
      <c r="BI127" s="1032"/>
      <c r="BJ127" s="1032"/>
      <c r="BK127" s="1032"/>
      <c r="BL127" s="1033"/>
      <c r="BM127" s="1034" t="s">
        <v>461</v>
      </c>
      <c r="BN127" s="1032"/>
      <c r="BO127" s="1032"/>
      <c r="BP127" s="1032"/>
      <c r="BQ127" s="1032"/>
      <c r="BR127" s="1032"/>
      <c r="BS127" s="1033"/>
      <c r="BT127" s="1034" t="s">
        <v>462</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463</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464</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465</v>
      </c>
      <c r="X128" s="1043"/>
      <c r="Y128" s="1043"/>
      <c r="Z128" s="1044"/>
      <c r="AA128" s="1045">
        <v>1092716</v>
      </c>
      <c r="AB128" s="1046"/>
      <c r="AC128" s="1046"/>
      <c r="AD128" s="1046"/>
      <c r="AE128" s="1047"/>
      <c r="AF128" s="1048">
        <v>1130903</v>
      </c>
      <c r="AG128" s="1046"/>
      <c r="AH128" s="1046"/>
      <c r="AI128" s="1046"/>
      <c r="AJ128" s="1047"/>
      <c r="AK128" s="1048">
        <v>1111570</v>
      </c>
      <c r="AL128" s="1046"/>
      <c r="AM128" s="1046"/>
      <c r="AN128" s="1046"/>
      <c r="AO128" s="1047"/>
      <c r="AP128" s="1049"/>
      <c r="AQ128" s="1050"/>
      <c r="AR128" s="1050"/>
      <c r="AS128" s="1050"/>
      <c r="AT128" s="1051"/>
      <c r="AU128" s="220"/>
      <c r="AV128" s="220"/>
      <c r="AW128" s="220"/>
      <c r="AX128" s="896" t="s">
        <v>466</v>
      </c>
      <c r="AY128" s="897"/>
      <c r="AZ128" s="897"/>
      <c r="BA128" s="897"/>
      <c r="BB128" s="897"/>
      <c r="BC128" s="897"/>
      <c r="BD128" s="897"/>
      <c r="BE128" s="898"/>
      <c r="BF128" s="1052" t="s">
        <v>122</v>
      </c>
      <c r="BG128" s="1053"/>
      <c r="BH128" s="1053"/>
      <c r="BI128" s="1053"/>
      <c r="BJ128" s="1053"/>
      <c r="BK128" s="1053"/>
      <c r="BL128" s="1054"/>
      <c r="BM128" s="1052">
        <v>11.96</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467</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468</v>
      </c>
      <c r="X129" s="1071"/>
      <c r="Y129" s="1071"/>
      <c r="Z129" s="1072"/>
      <c r="AA129" s="958">
        <v>25831868</v>
      </c>
      <c r="AB129" s="959"/>
      <c r="AC129" s="959"/>
      <c r="AD129" s="959"/>
      <c r="AE129" s="960"/>
      <c r="AF129" s="961">
        <v>26380700</v>
      </c>
      <c r="AG129" s="959"/>
      <c r="AH129" s="959"/>
      <c r="AI129" s="959"/>
      <c r="AJ129" s="960"/>
      <c r="AK129" s="961">
        <v>27053410</v>
      </c>
      <c r="AL129" s="959"/>
      <c r="AM129" s="959"/>
      <c r="AN129" s="959"/>
      <c r="AO129" s="960"/>
      <c r="AP129" s="1073"/>
      <c r="AQ129" s="1074"/>
      <c r="AR129" s="1074"/>
      <c r="AS129" s="1074"/>
      <c r="AT129" s="1075"/>
      <c r="AU129" s="221"/>
      <c r="AV129" s="221"/>
      <c r="AW129" s="221"/>
      <c r="AX129" s="1065" t="s">
        <v>469</v>
      </c>
      <c r="AY129" s="923"/>
      <c r="AZ129" s="923"/>
      <c r="BA129" s="923"/>
      <c r="BB129" s="923"/>
      <c r="BC129" s="923"/>
      <c r="BD129" s="923"/>
      <c r="BE129" s="924"/>
      <c r="BF129" s="1066" t="s">
        <v>122</v>
      </c>
      <c r="BG129" s="1067"/>
      <c r="BH129" s="1067"/>
      <c r="BI129" s="1067"/>
      <c r="BJ129" s="1067"/>
      <c r="BK129" s="1067"/>
      <c r="BL129" s="1068"/>
      <c r="BM129" s="1066">
        <v>16.96</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470</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471</v>
      </c>
      <c r="X130" s="1071"/>
      <c r="Y130" s="1071"/>
      <c r="Z130" s="1072"/>
      <c r="AA130" s="958">
        <v>3906544</v>
      </c>
      <c r="AB130" s="959"/>
      <c r="AC130" s="959"/>
      <c r="AD130" s="959"/>
      <c r="AE130" s="960"/>
      <c r="AF130" s="961">
        <v>4065388</v>
      </c>
      <c r="AG130" s="959"/>
      <c r="AH130" s="959"/>
      <c r="AI130" s="959"/>
      <c r="AJ130" s="960"/>
      <c r="AK130" s="961">
        <v>3724415</v>
      </c>
      <c r="AL130" s="959"/>
      <c r="AM130" s="959"/>
      <c r="AN130" s="959"/>
      <c r="AO130" s="960"/>
      <c r="AP130" s="1073"/>
      <c r="AQ130" s="1074"/>
      <c r="AR130" s="1074"/>
      <c r="AS130" s="1074"/>
      <c r="AT130" s="1075"/>
      <c r="AU130" s="221"/>
      <c r="AV130" s="221"/>
      <c r="AW130" s="221"/>
      <c r="AX130" s="1065" t="s">
        <v>472</v>
      </c>
      <c r="AY130" s="923"/>
      <c r="AZ130" s="923"/>
      <c r="BA130" s="923"/>
      <c r="BB130" s="923"/>
      <c r="BC130" s="923"/>
      <c r="BD130" s="923"/>
      <c r="BE130" s="924"/>
      <c r="BF130" s="1101">
        <v>9.1999999999999993</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473</v>
      </c>
      <c r="X131" s="1108"/>
      <c r="Y131" s="1108"/>
      <c r="Z131" s="1109"/>
      <c r="AA131" s="1004">
        <v>21925324</v>
      </c>
      <c r="AB131" s="986"/>
      <c r="AC131" s="986"/>
      <c r="AD131" s="986"/>
      <c r="AE131" s="987"/>
      <c r="AF131" s="985">
        <v>22315312</v>
      </c>
      <c r="AG131" s="986"/>
      <c r="AH131" s="986"/>
      <c r="AI131" s="986"/>
      <c r="AJ131" s="987"/>
      <c r="AK131" s="985">
        <v>23328995</v>
      </c>
      <c r="AL131" s="986"/>
      <c r="AM131" s="986"/>
      <c r="AN131" s="986"/>
      <c r="AO131" s="987"/>
      <c r="AP131" s="1110"/>
      <c r="AQ131" s="1111"/>
      <c r="AR131" s="1111"/>
      <c r="AS131" s="1111"/>
      <c r="AT131" s="1112"/>
      <c r="AU131" s="221"/>
      <c r="AV131" s="221"/>
      <c r="AW131" s="221"/>
      <c r="AX131" s="1083" t="s">
        <v>474</v>
      </c>
      <c r="AY131" s="726"/>
      <c r="AZ131" s="726"/>
      <c r="BA131" s="726"/>
      <c r="BB131" s="726"/>
      <c r="BC131" s="726"/>
      <c r="BD131" s="726"/>
      <c r="BE131" s="1036"/>
      <c r="BF131" s="1084">
        <v>53.5</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475</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476</v>
      </c>
      <c r="W132" s="1094"/>
      <c r="X132" s="1094"/>
      <c r="Y132" s="1094"/>
      <c r="Z132" s="1095"/>
      <c r="AA132" s="1096">
        <v>8.2189709030000007</v>
      </c>
      <c r="AB132" s="1097"/>
      <c r="AC132" s="1097"/>
      <c r="AD132" s="1097"/>
      <c r="AE132" s="1098"/>
      <c r="AF132" s="1099">
        <v>8.403696279</v>
      </c>
      <c r="AG132" s="1097"/>
      <c r="AH132" s="1097"/>
      <c r="AI132" s="1097"/>
      <c r="AJ132" s="1098"/>
      <c r="AK132" s="1099">
        <v>11.05267072</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477</v>
      </c>
      <c r="W133" s="1077"/>
      <c r="X133" s="1077"/>
      <c r="Y133" s="1077"/>
      <c r="Z133" s="1078"/>
      <c r="AA133" s="1079">
        <v>6.9</v>
      </c>
      <c r="AB133" s="1080"/>
      <c r="AC133" s="1080"/>
      <c r="AD133" s="1080"/>
      <c r="AE133" s="1081"/>
      <c r="AF133" s="1079">
        <v>7.6</v>
      </c>
      <c r="AG133" s="1080"/>
      <c r="AH133" s="1080"/>
      <c r="AI133" s="1080"/>
      <c r="AJ133" s="1081"/>
      <c r="AK133" s="1079">
        <v>9.1999999999999993</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uHBsa84njWq36oeV/kcG0cEgSUucQCXVPT4VFDeIfBaqIzlp8JrqlRXPS8TBg4/Opa7deNPaeSVQFlOJ0mNY8w==" saltValue="wQz0aduaCuM6BSFS4rQEi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4" zoomScale="70" zoomScaleNormal="85" zoomScaleSheetLayoutView="70" workbookViewId="0">
      <selection activeCell="DE54" sqref="DE54"/>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478</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2c+kM0nBtFwQE/QT3eWFVpDXVMMVE3o1jYPPlQeqyZWzy076FfL4kYEljE2h1VZ86is6/tSDJhcsWKSSYzMpIQ==" saltValue="LcBBhrny5wUpufjOWszWh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25" zoomScale="70" zoomScaleNormal="7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IQ9umd6IHoNLqRpBAm7LZcs7nE9HJsLEYFx1JRXTWO25W+tUpk35Ms4RN+FxwOd8BpkbDjpw1Qh1A9RN+NoEtg==" saltValue="ZsitYz35/BHucaRyDIZE1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479</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480</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481</v>
      </c>
      <c r="AP7" s="260"/>
      <c r="AQ7" s="261" t="s">
        <v>482</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483</v>
      </c>
      <c r="AQ8" s="267" t="s">
        <v>484</v>
      </c>
      <c r="AR8" s="268" t="s">
        <v>485</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486</v>
      </c>
      <c r="AL9" s="1117"/>
      <c r="AM9" s="1117"/>
      <c r="AN9" s="1118"/>
      <c r="AO9" s="269">
        <v>9007588</v>
      </c>
      <c r="AP9" s="269">
        <v>81239</v>
      </c>
      <c r="AQ9" s="270">
        <v>74190</v>
      </c>
      <c r="AR9" s="271">
        <v>9.5</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487</v>
      </c>
      <c r="AL10" s="1117"/>
      <c r="AM10" s="1117"/>
      <c r="AN10" s="1118"/>
      <c r="AO10" s="272">
        <v>61533</v>
      </c>
      <c r="AP10" s="272">
        <v>555</v>
      </c>
      <c r="AQ10" s="273">
        <v>4494</v>
      </c>
      <c r="AR10" s="274">
        <v>-87.7</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488</v>
      </c>
      <c r="AL11" s="1117"/>
      <c r="AM11" s="1117"/>
      <c r="AN11" s="1118"/>
      <c r="AO11" s="272">
        <v>294581</v>
      </c>
      <c r="AP11" s="272">
        <v>2657</v>
      </c>
      <c r="AQ11" s="273">
        <v>2274</v>
      </c>
      <c r="AR11" s="274">
        <v>16.8</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489</v>
      </c>
      <c r="AL12" s="1117"/>
      <c r="AM12" s="1117"/>
      <c r="AN12" s="1118"/>
      <c r="AO12" s="272" t="s">
        <v>490</v>
      </c>
      <c r="AP12" s="272" t="s">
        <v>490</v>
      </c>
      <c r="AQ12" s="273">
        <v>23</v>
      </c>
      <c r="AR12" s="274" t="s">
        <v>490</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491</v>
      </c>
      <c r="AL13" s="1117"/>
      <c r="AM13" s="1117"/>
      <c r="AN13" s="1118"/>
      <c r="AO13" s="272">
        <v>94720</v>
      </c>
      <c r="AP13" s="272">
        <v>854</v>
      </c>
      <c r="AQ13" s="273">
        <v>2538</v>
      </c>
      <c r="AR13" s="274">
        <v>-66.400000000000006</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492</v>
      </c>
      <c r="AL14" s="1117"/>
      <c r="AM14" s="1117"/>
      <c r="AN14" s="1118"/>
      <c r="AO14" s="272">
        <v>89652</v>
      </c>
      <c r="AP14" s="272">
        <v>809</v>
      </c>
      <c r="AQ14" s="273">
        <v>2009</v>
      </c>
      <c r="AR14" s="274">
        <v>-59.7</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493</v>
      </c>
      <c r="AL15" s="1120"/>
      <c r="AM15" s="1120"/>
      <c r="AN15" s="1121"/>
      <c r="AO15" s="272">
        <v>-485593</v>
      </c>
      <c r="AP15" s="272">
        <v>-4380</v>
      </c>
      <c r="AQ15" s="273">
        <v>-4396</v>
      </c>
      <c r="AR15" s="274">
        <v>-0.4</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9062481</v>
      </c>
      <c r="AP16" s="272">
        <v>81734</v>
      </c>
      <c r="AQ16" s="273">
        <v>81133</v>
      </c>
      <c r="AR16" s="274">
        <v>0.7</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494</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495</v>
      </c>
      <c r="AP20" s="281" t="s">
        <v>496</v>
      </c>
      <c r="AQ20" s="282" t="s">
        <v>497</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498</v>
      </c>
      <c r="AL21" s="1123"/>
      <c r="AM21" s="1123"/>
      <c r="AN21" s="1124"/>
      <c r="AO21" s="285">
        <v>8.35</v>
      </c>
      <c r="AP21" s="286">
        <v>7.09</v>
      </c>
      <c r="AQ21" s="287">
        <v>1.26</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499</v>
      </c>
      <c r="AL22" s="1123"/>
      <c r="AM22" s="1123"/>
      <c r="AN22" s="1124"/>
      <c r="AO22" s="290">
        <v>98</v>
      </c>
      <c r="AP22" s="291">
        <v>99.1</v>
      </c>
      <c r="AQ22" s="292">
        <v>-1.1000000000000001</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500</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501</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502</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481</v>
      </c>
      <c r="AP30" s="260"/>
      <c r="AQ30" s="261" t="s">
        <v>482</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483</v>
      </c>
      <c r="AQ31" s="267" t="s">
        <v>484</v>
      </c>
      <c r="AR31" s="268" t="s">
        <v>485</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503</v>
      </c>
      <c r="AL32" s="1131"/>
      <c r="AM32" s="1131"/>
      <c r="AN32" s="1132"/>
      <c r="AO32" s="300">
        <v>4610219</v>
      </c>
      <c r="AP32" s="300">
        <v>41579</v>
      </c>
      <c r="AQ32" s="301">
        <v>38069</v>
      </c>
      <c r="AR32" s="302">
        <v>9.1999999999999993</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504</v>
      </c>
      <c r="AL33" s="1131"/>
      <c r="AM33" s="1131"/>
      <c r="AN33" s="1132"/>
      <c r="AO33" s="300" t="s">
        <v>490</v>
      </c>
      <c r="AP33" s="300" t="s">
        <v>490</v>
      </c>
      <c r="AQ33" s="301" t="s">
        <v>490</v>
      </c>
      <c r="AR33" s="302" t="s">
        <v>490</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505</v>
      </c>
      <c r="AL34" s="1131"/>
      <c r="AM34" s="1131"/>
      <c r="AN34" s="1132"/>
      <c r="AO34" s="300" t="s">
        <v>490</v>
      </c>
      <c r="AP34" s="300" t="s">
        <v>490</v>
      </c>
      <c r="AQ34" s="301" t="s">
        <v>490</v>
      </c>
      <c r="AR34" s="302" t="s">
        <v>490</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506</v>
      </c>
      <c r="AL35" s="1131"/>
      <c r="AM35" s="1131"/>
      <c r="AN35" s="1132"/>
      <c r="AO35" s="300">
        <v>2804168</v>
      </c>
      <c r="AP35" s="300">
        <v>25291</v>
      </c>
      <c r="AQ35" s="301">
        <v>11274</v>
      </c>
      <c r="AR35" s="302">
        <v>124.3</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507</v>
      </c>
      <c r="AL36" s="1131"/>
      <c r="AM36" s="1131"/>
      <c r="AN36" s="1132"/>
      <c r="AO36" s="300">
        <v>75</v>
      </c>
      <c r="AP36" s="300">
        <v>1</v>
      </c>
      <c r="AQ36" s="301">
        <v>1710</v>
      </c>
      <c r="AR36" s="302">
        <v>-99.9</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508</v>
      </c>
      <c r="AL37" s="1131"/>
      <c r="AM37" s="1131"/>
      <c r="AN37" s="1132"/>
      <c r="AO37" s="300" t="s">
        <v>490</v>
      </c>
      <c r="AP37" s="300" t="s">
        <v>490</v>
      </c>
      <c r="AQ37" s="301">
        <v>731</v>
      </c>
      <c r="AR37" s="302" t="s">
        <v>490</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509</v>
      </c>
      <c r="AL38" s="1134"/>
      <c r="AM38" s="1134"/>
      <c r="AN38" s="1135"/>
      <c r="AO38" s="303" t="s">
        <v>490</v>
      </c>
      <c r="AP38" s="303" t="s">
        <v>490</v>
      </c>
      <c r="AQ38" s="304">
        <v>1</v>
      </c>
      <c r="AR38" s="292" t="s">
        <v>490</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510</v>
      </c>
      <c r="AL39" s="1134"/>
      <c r="AM39" s="1134"/>
      <c r="AN39" s="1135"/>
      <c r="AO39" s="300">
        <v>-1111570</v>
      </c>
      <c r="AP39" s="300">
        <v>-10025</v>
      </c>
      <c r="AQ39" s="301">
        <v>-7408</v>
      </c>
      <c r="AR39" s="302">
        <v>35.299999999999997</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511</v>
      </c>
      <c r="AL40" s="1131"/>
      <c r="AM40" s="1131"/>
      <c r="AN40" s="1132"/>
      <c r="AO40" s="300">
        <v>-3724415</v>
      </c>
      <c r="AP40" s="300">
        <v>-33590</v>
      </c>
      <c r="AQ40" s="301">
        <v>-32910</v>
      </c>
      <c r="AR40" s="302">
        <v>2.1</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2578477</v>
      </c>
      <c r="AP41" s="300">
        <v>23255</v>
      </c>
      <c r="AQ41" s="301">
        <v>11466</v>
      </c>
      <c r="AR41" s="302">
        <v>102.8</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512</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513</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481</v>
      </c>
      <c r="AN49" s="1127" t="s">
        <v>514</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515</v>
      </c>
      <c r="AO50" s="317" t="s">
        <v>516</v>
      </c>
      <c r="AP50" s="318" t="s">
        <v>517</v>
      </c>
      <c r="AQ50" s="319" t="s">
        <v>518</v>
      </c>
      <c r="AR50" s="320" t="s">
        <v>519</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520</v>
      </c>
      <c r="AL51" s="313"/>
      <c r="AM51" s="321">
        <v>9870744</v>
      </c>
      <c r="AN51" s="322">
        <v>87704</v>
      </c>
      <c r="AO51" s="323">
        <v>77.400000000000006</v>
      </c>
      <c r="AP51" s="324">
        <v>56416</v>
      </c>
      <c r="AQ51" s="325">
        <v>-15</v>
      </c>
      <c r="AR51" s="326">
        <v>92.4</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521</v>
      </c>
      <c r="AM52" s="329">
        <v>6477068</v>
      </c>
      <c r="AN52" s="330">
        <v>57550</v>
      </c>
      <c r="AO52" s="331">
        <v>89.2</v>
      </c>
      <c r="AP52" s="332">
        <v>32623</v>
      </c>
      <c r="AQ52" s="333">
        <v>-5.5</v>
      </c>
      <c r="AR52" s="334">
        <v>94.7</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522</v>
      </c>
      <c r="AL53" s="313"/>
      <c r="AM53" s="321">
        <v>7601523</v>
      </c>
      <c r="AN53" s="322">
        <v>67988</v>
      </c>
      <c r="AO53" s="323">
        <v>-22.5</v>
      </c>
      <c r="AP53" s="324">
        <v>49217</v>
      </c>
      <c r="AQ53" s="325">
        <v>-12.8</v>
      </c>
      <c r="AR53" s="326">
        <v>-9.6999999999999993</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521</v>
      </c>
      <c r="AM54" s="329">
        <v>4606727</v>
      </c>
      <c r="AN54" s="330">
        <v>41202</v>
      </c>
      <c r="AO54" s="331">
        <v>-28.4</v>
      </c>
      <c r="AP54" s="332">
        <v>27232</v>
      </c>
      <c r="AQ54" s="333">
        <v>-16.5</v>
      </c>
      <c r="AR54" s="334">
        <v>-11.9</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523</v>
      </c>
      <c r="AL55" s="313"/>
      <c r="AM55" s="321">
        <v>7795773</v>
      </c>
      <c r="AN55" s="322">
        <v>69825</v>
      </c>
      <c r="AO55" s="323">
        <v>2.7</v>
      </c>
      <c r="AP55" s="324">
        <v>49211</v>
      </c>
      <c r="AQ55" s="325">
        <v>0</v>
      </c>
      <c r="AR55" s="326">
        <v>2.7</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521</v>
      </c>
      <c r="AM56" s="329">
        <v>4419396</v>
      </c>
      <c r="AN56" s="330">
        <v>39583</v>
      </c>
      <c r="AO56" s="331">
        <v>-3.9</v>
      </c>
      <c r="AP56" s="332">
        <v>28367</v>
      </c>
      <c r="AQ56" s="333">
        <v>4.2</v>
      </c>
      <c r="AR56" s="334">
        <v>-8.1</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524</v>
      </c>
      <c r="AL57" s="313"/>
      <c r="AM57" s="321">
        <v>5579984</v>
      </c>
      <c r="AN57" s="322">
        <v>50217</v>
      </c>
      <c r="AO57" s="323">
        <v>-28.1</v>
      </c>
      <c r="AP57" s="324">
        <v>51738</v>
      </c>
      <c r="AQ57" s="325">
        <v>5.0999999999999996</v>
      </c>
      <c r="AR57" s="326">
        <v>-33.200000000000003</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521</v>
      </c>
      <c r="AM58" s="329">
        <v>3213473</v>
      </c>
      <c r="AN58" s="330">
        <v>28919</v>
      </c>
      <c r="AO58" s="331">
        <v>-26.9</v>
      </c>
      <c r="AP58" s="332">
        <v>30360</v>
      </c>
      <c r="AQ58" s="333">
        <v>7</v>
      </c>
      <c r="AR58" s="334">
        <v>-33.9</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525</v>
      </c>
      <c r="AL59" s="313"/>
      <c r="AM59" s="321">
        <v>3980499</v>
      </c>
      <c r="AN59" s="322">
        <v>35900</v>
      </c>
      <c r="AO59" s="323">
        <v>-28.5</v>
      </c>
      <c r="AP59" s="324">
        <v>67158</v>
      </c>
      <c r="AQ59" s="325">
        <v>29.8</v>
      </c>
      <c r="AR59" s="326">
        <v>-58.3</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521</v>
      </c>
      <c r="AM60" s="329">
        <v>2218305</v>
      </c>
      <c r="AN60" s="330">
        <v>20007</v>
      </c>
      <c r="AO60" s="331">
        <v>-30.8</v>
      </c>
      <c r="AP60" s="332">
        <v>42077</v>
      </c>
      <c r="AQ60" s="333">
        <v>38.6</v>
      </c>
      <c r="AR60" s="334">
        <v>-69.400000000000006</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526</v>
      </c>
      <c r="AL61" s="335"/>
      <c r="AM61" s="336">
        <v>6965705</v>
      </c>
      <c r="AN61" s="337">
        <v>62327</v>
      </c>
      <c r="AO61" s="338">
        <v>0.2</v>
      </c>
      <c r="AP61" s="339">
        <v>54748</v>
      </c>
      <c r="AQ61" s="340">
        <v>1.4</v>
      </c>
      <c r="AR61" s="326">
        <v>-1.2</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521</v>
      </c>
      <c r="AM62" s="329">
        <v>4186994</v>
      </c>
      <c r="AN62" s="330">
        <v>37452</v>
      </c>
      <c r="AO62" s="331">
        <v>-0.2</v>
      </c>
      <c r="AP62" s="332">
        <v>32132</v>
      </c>
      <c r="AQ62" s="333">
        <v>5.6</v>
      </c>
      <c r="AR62" s="334">
        <v>-5.8</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kpDmK1hkAuBny7iMyCdfKnVS7NwGmMnJLVk8R3YH92hdH2EEtoNjJGV/wwtjqMNR4sz6gw/VDNnJLBU6NBU1Ew==" saltValue="t8HskZzKmyLqO+zxzfR4w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1" zoomScale="85" zoomScaleNormal="85" zoomScaleSheetLayoutView="55" workbookViewId="0">
      <selection activeCell="BI85" sqref="BI85"/>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478</v>
      </c>
    </row>
    <row r="121" spans="125:125" ht="13.5" hidden="1" customHeight="1" x14ac:dyDescent="0.15">
      <c r="DU121" s="247"/>
    </row>
  </sheetData>
  <sheetProtection algorithmName="SHA-512" hashValue="h8pla+GYj2VjouRQLBSpDTkGjSCMaB99hmVHszYBEx1De7GZZ0BKdVP+IjDc+XduPThr6mYqbD1mebpKetmF+g==" saltValue="favr4cmIrLEvcrfLOiLkD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0" zoomScaleNormal="8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478</v>
      </c>
    </row>
  </sheetData>
  <sheetProtection algorithmName="SHA-512" hashValue="iZwOT8QWDMoMBYiJr3kuY6ocNNnPjZzyvMsiqrXAkRi5Kt5pSFvUN6X7zQg9j9qPt0zaCSLGIoIU2FFdj5RSPw==" saltValue="VVubRXzqnim3T9cGen5jH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election activeCell="O45" sqref="O45"/>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s="1" customFormat="1" ht="16.5" customHeight="1" x14ac:dyDescent="0.15"/>
    <row r="12" s="1" customFormat="1" ht="16.5" customHeight="1" x14ac:dyDescent="0.15"/>
    <row r="13" s="1" customFormat="1" ht="16.5" customHeight="1" x14ac:dyDescent="0.15"/>
    <row r="14" s="1" customFormat="1" ht="16.5" customHeight="1" x14ac:dyDescent="0.15"/>
    <row r="15" s="1" customFormat="1" ht="16.5" customHeight="1" x14ac:dyDescent="0.15"/>
    <row r="16" s="1" customFormat="1" ht="16.5" customHeight="1" x14ac:dyDescent="0.15"/>
    <row r="17" s="1" customFormat="1" ht="16.5" customHeight="1" x14ac:dyDescent="0.15"/>
    <row r="18" s="1" customFormat="1" ht="16.5" customHeight="1" x14ac:dyDescent="0.15"/>
    <row r="19" s="1" customFormat="1" ht="16.5" customHeight="1" x14ac:dyDescent="0.15"/>
    <row r="20" s="1" customFormat="1" ht="16.5" customHeight="1" x14ac:dyDescent="0.15"/>
    <row r="21" s="1" customFormat="1" ht="16.5" customHeight="1" x14ac:dyDescent="0.15"/>
    <row r="22" s="1" customFormat="1"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39" t="s">
        <v>3</v>
      </c>
      <c r="D47" s="1139"/>
      <c r="E47" s="1140"/>
      <c r="F47" s="11">
        <v>10.54</v>
      </c>
      <c r="G47" s="12">
        <v>10.19</v>
      </c>
      <c r="H47" s="12">
        <v>12.24</v>
      </c>
      <c r="I47" s="12">
        <v>11.63</v>
      </c>
      <c r="J47" s="13">
        <v>12.36</v>
      </c>
    </row>
    <row r="48" spans="2:10" ht="57.75" customHeight="1" x14ac:dyDescent="0.15">
      <c r="B48" s="14"/>
      <c r="C48" s="1141" t="s">
        <v>4</v>
      </c>
      <c r="D48" s="1141"/>
      <c r="E48" s="1142"/>
      <c r="F48" s="15">
        <v>2.62</v>
      </c>
      <c r="G48" s="16">
        <v>8.4499999999999993</v>
      </c>
      <c r="H48" s="16">
        <v>9.1</v>
      </c>
      <c r="I48" s="16">
        <v>8.6300000000000008</v>
      </c>
      <c r="J48" s="17">
        <v>8.9499999999999993</v>
      </c>
    </row>
    <row r="49" spans="2:10" ht="57.75" customHeight="1" thickBot="1" x14ac:dyDescent="0.2">
      <c r="B49" s="18"/>
      <c r="C49" s="1143" t="s">
        <v>5</v>
      </c>
      <c r="D49" s="1143"/>
      <c r="E49" s="1144"/>
      <c r="F49" s="19" t="s">
        <v>533</v>
      </c>
      <c r="G49" s="20">
        <v>6.11</v>
      </c>
      <c r="H49" s="20">
        <v>2.1</v>
      </c>
      <c r="I49" s="20" t="s">
        <v>534</v>
      </c>
      <c r="J49" s="21">
        <v>1.54</v>
      </c>
    </row>
    <row r="50" spans="2:10" x14ac:dyDescent="0.15"/>
  </sheetData>
  <sheetProtection algorithmName="SHA-512" hashValue="70J5+v9rLgtk+BwHOYhir8GMdr4TzePIwDr4Mzk0LK504Y2caD0keYOTYltmzGKBU5V9vLhg/xmAKZZUBRvQCQ==" saltValue="94e7kzp4yTBZYS4HBLFfs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高村 佳吾</cp:lastModifiedBy>
  <cp:lastPrinted>2026-03-19T05:23:12Z</cp:lastPrinted>
  <dcterms:created xsi:type="dcterms:W3CDTF">2026-02-23T07:24:37Z</dcterms:created>
  <dcterms:modified xsi:type="dcterms:W3CDTF">2026-03-19T05:23:19Z</dcterms:modified>
  <cp:category/>
</cp:coreProperties>
</file>