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7予算関係\R7年12補正予算\介護施設等に対するサービス継続支援事業\WEB説明会\"/>
    </mc:Choice>
  </mc:AlternateContent>
  <xr:revisionPtr revIDLastSave="0" documentId="13_ncr:1_{AA69E808-5D6F-42E4-AFB0-C0F49592D8FC}" xr6:coauthVersionLast="47" xr6:coauthVersionMax="47" xr10:uidLastSave="{00000000-0000-0000-0000-000000000000}"/>
  <bookViews>
    <workbookView xWindow="-120" yWindow="-120" windowWidth="29040" windowHeight="15720" activeTab="1" xr2:uid="{00000000-000D-0000-FFFF-FFFF00000000}"/>
  </bookViews>
  <sheets>
    <sheet name="(はじめにお読み下さい)申請書の使い方" sheetId="30" r:id="rId1"/>
    <sheet name="申請書" sheetId="20" r:id="rId2"/>
    <sheet name="申請額一覧" sheetId="29" r:id="rId3"/>
    <sheet name="個票1" sheetId="19" r:id="rId4"/>
    <sheet name="個票2" sheetId="36" r:id="rId5"/>
    <sheet name="個票３" sheetId="35" r:id="rId6"/>
    <sheet name="口座振込依頼書" sheetId="33" r:id="rId7"/>
    <sheet name="単価表" sheetId="28" state="hidden" r:id="rId8"/>
    <sheet name="リスト" sheetId="31" state="hidden" r:id="rId9"/>
  </sheets>
  <externalReferences>
    <externalReference r:id="rId10"/>
  </externalReferences>
  <definedNames>
    <definedName name="_xlnm.Print_Area" localSheetId="3">個票1!$A$1:$AM$57</definedName>
    <definedName name="_xlnm.Print_Area" localSheetId="4">個票2!$A$1:$AM$57</definedName>
    <definedName name="_xlnm.Print_Area" localSheetId="5">個票３!$A$1:$AM$53</definedName>
    <definedName name="_xlnm.Print_Area" localSheetId="2">申請額一覧!$A$1:$K$22</definedName>
    <definedName name="_xlnm.Print_Area" localSheetId="1">申請書!$A$1:$AM$38</definedName>
    <definedName name="_xlnm.Print_Area" localSheetId="7">単価表!$A$1:$K$103</definedName>
    <definedName name="事業分類">[1]事業分類・区分!$B$2:$H$2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5" i="36" l="1"/>
  <c r="AD47" i="36"/>
  <c r="AI47" i="36" s="1"/>
  <c r="H44" i="36"/>
  <c r="H35" i="36"/>
  <c r="AD27" i="36"/>
  <c r="AI27" i="36" s="1"/>
  <c r="H51" i="35"/>
  <c r="AD47" i="35"/>
  <c r="AI47" i="35" s="1"/>
  <c r="H44" i="35"/>
  <c r="H35" i="35"/>
  <c r="AD27" i="35"/>
  <c r="AD47" i="19"/>
  <c r="AD27" i="19"/>
  <c r="H55" i="19"/>
  <c r="H10" i="29"/>
  <c r="I8" i="29"/>
  <c r="I16" i="29"/>
  <c r="I6" i="29"/>
  <c r="H15" i="29"/>
  <c r="H12" i="29"/>
  <c r="H11" i="29"/>
  <c r="I10" i="29"/>
  <c r="H9" i="29"/>
  <c r="H18" i="29"/>
  <c r="I7" i="29"/>
  <c r="H14" i="29"/>
  <c r="H13" i="29"/>
  <c r="I15" i="29"/>
  <c r="I11" i="29"/>
  <c r="H16" i="29"/>
  <c r="I9" i="29"/>
  <c r="I18" i="29"/>
  <c r="I19" i="29"/>
  <c r="I14" i="29"/>
  <c r="H8" i="29"/>
  <c r="H19" i="29"/>
  <c r="H17" i="29"/>
  <c r="I13" i="29"/>
  <c r="I17" i="29"/>
  <c r="I12" i="29"/>
  <c r="AI27" i="35" l="1"/>
  <c r="AI47" i="19"/>
  <c r="H44" i="19"/>
  <c r="A19" i="29"/>
  <c r="A18" i="29"/>
  <c r="A17" i="29"/>
  <c r="A16" i="29"/>
  <c r="A15" i="29"/>
  <c r="A14" i="29"/>
  <c r="A13" i="29"/>
  <c r="A12" i="29"/>
  <c r="A11" i="29"/>
  <c r="A10" i="29"/>
  <c r="A9" i="29"/>
  <c r="A8" i="29"/>
  <c r="A7" i="29"/>
  <c r="A6" i="29"/>
  <c r="A5" i="29"/>
  <c r="D9" i="29"/>
  <c r="F11" i="29"/>
  <c r="F16" i="29"/>
  <c r="D16" i="29"/>
  <c r="D13" i="29"/>
  <c r="F18" i="29"/>
  <c r="D12" i="29"/>
  <c r="F15" i="29"/>
  <c r="F13" i="29"/>
  <c r="D11" i="29"/>
  <c r="F6" i="29"/>
  <c r="D15" i="29"/>
  <c r="H7" i="29"/>
  <c r="D18" i="29"/>
  <c r="F14" i="29"/>
  <c r="I5" i="29"/>
  <c r="F9" i="29"/>
  <c r="D14" i="29"/>
  <c r="F5" i="29"/>
  <c r="F7" i="29"/>
  <c r="F10" i="29"/>
  <c r="D8" i="29"/>
  <c r="F19" i="29"/>
  <c r="F12" i="29"/>
  <c r="D6" i="29"/>
  <c r="D17" i="29"/>
  <c r="H6" i="29"/>
  <c r="F17" i="29"/>
  <c r="D7" i="29"/>
  <c r="D19" i="29"/>
  <c r="D10" i="29"/>
  <c r="F8" i="29"/>
  <c r="J6" i="29" l="1"/>
  <c r="X19" i="20"/>
  <c r="J19" i="29"/>
  <c r="J11" i="29"/>
  <c r="J12" i="29"/>
  <c r="J13" i="29"/>
  <c r="J9" i="29"/>
  <c r="J7" i="29"/>
  <c r="J8" i="29"/>
  <c r="J16" i="29"/>
  <c r="J18" i="29"/>
  <c r="J14" i="29"/>
  <c r="J17" i="29"/>
  <c r="J10" i="29"/>
  <c r="J15" i="29"/>
  <c r="A6" i="30"/>
  <c r="A7" i="30" s="1"/>
  <c r="A8" i="30" s="1"/>
  <c r="A9" i="30" s="1"/>
  <c r="A10" i="30" s="1"/>
  <c r="H35" i="19" l="1"/>
  <c r="AI27" i="19" s="1"/>
  <c r="C16" i="29"/>
  <c r="B16" i="29"/>
  <c r="B15" i="29"/>
  <c r="H5" i="29"/>
  <c r="E13" i="29"/>
  <c r="C12" i="29"/>
  <c r="C7" i="29"/>
  <c r="B12" i="29"/>
  <c r="B18" i="29"/>
  <c r="C14" i="29"/>
  <c r="E7" i="29"/>
  <c r="B19" i="29"/>
  <c r="E15" i="29"/>
  <c r="E10" i="29"/>
  <c r="E19" i="29"/>
  <c r="E5" i="29"/>
  <c r="B13" i="29"/>
  <c r="C5" i="29"/>
  <c r="B6" i="29"/>
  <c r="B10" i="29"/>
  <c r="C10" i="29"/>
  <c r="C8" i="29"/>
  <c r="C11" i="29"/>
  <c r="D5" i="29"/>
  <c r="B9" i="29"/>
  <c r="C17" i="29"/>
  <c r="E17" i="29"/>
  <c r="E9" i="29"/>
  <c r="C9" i="29"/>
  <c r="B14" i="29"/>
  <c r="C19" i="29"/>
  <c r="C15" i="29"/>
  <c r="C6" i="29"/>
  <c r="B17" i="29"/>
  <c r="B8" i="29"/>
  <c r="E16" i="29"/>
  <c r="E18" i="29"/>
  <c r="B5" i="29"/>
  <c r="C18" i="29"/>
  <c r="E11" i="29"/>
  <c r="E8" i="29"/>
  <c r="E14" i="29"/>
  <c r="B11" i="29"/>
  <c r="C13" i="29"/>
  <c r="E12" i="29"/>
  <c r="B7" i="29"/>
  <c r="E6" i="29"/>
  <c r="X18" i="20" l="1"/>
  <c r="K15" i="20" s="1"/>
  <c r="J5" i="29"/>
  <c r="G5" i="29" s="1"/>
  <c r="G12" i="29"/>
  <c r="G14" i="29"/>
  <c r="G7" i="29"/>
  <c r="G8" i="29"/>
  <c r="G18" i="29"/>
  <c r="G19" i="29"/>
  <c r="G15" i="29"/>
  <c r="G11" i="29"/>
  <c r="G6" i="29"/>
  <c r="G10" i="29"/>
  <c r="G13" i="29"/>
  <c r="G17" i="29"/>
  <c r="G16" i="29"/>
  <c r="G9" i="29"/>
  <c r="N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2F8E5FD6-7FC5-4147-8E80-A0C73A9356B1}">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3" authorId="0" shapeId="0" xr:uid="{0F942FF5-ACA6-46D8-A2DF-1F1441E9E99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C520FFE6-065C-4459-BF5A-3FFE86EC02E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46A1E392-94AB-4F68-A214-4091ABD495C2}">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19ECEE3B-3FE2-4320-BC98-3E8A31343D2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C5D28D49-9156-475B-96DE-EB1FA44D14E2}">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BB4A2575-61DF-4394-869E-AF7F22E86B4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7A941E3F-FDA7-45E1-A608-786259EAE86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3" authorId="0" shapeId="0" xr:uid="{46E3F539-015C-4BEA-A574-C34DE133FEBE}">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F0C79911-DB19-4457-95B1-AE854CF136A7}">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5B62DC0A-21A1-48BE-86C4-B773E65663DB}">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6ECEDA26-97C2-4BF3-9195-483789B38B6D}">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61592A4C-C345-4A6D-8424-41C78F4B4FED}">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0B772EF5-A87C-42BA-AFB7-8F6A068ABCDA}">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5B5CD263-98E8-4AEE-B730-EA1EB4A7F49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List>
</comments>
</file>

<file path=xl/sharedStrings.xml><?xml version="1.0" encoding="utf-8"?>
<sst xmlns="http://schemas.openxmlformats.org/spreadsheetml/2006/main" count="648" uniqueCount="298">
  <si>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</si>
  <si>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</si>
  <si>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</si>
  <si>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</si>
  <si>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</si>
  <si>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</si>
  <si>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</si>
  <si>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</si>
  <si>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</si>
  <si>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</si>
  <si>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</si>
  <si>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　　申　請　額　：　</t>
    <rPh sb="2" eb="3">
      <t>サル</t>
    </rPh>
    <rPh sb="4" eb="5">
      <t>ショウ</t>
    </rPh>
    <rPh sb="6" eb="7">
      <t>ガク</t>
    </rPh>
    <phoneticPr fontId="4"/>
  </si>
  <si>
    <t>千円</t>
    <rPh sb="0" eb="2">
      <t>センエン</t>
    </rPh>
    <phoneticPr fontId="4"/>
  </si>
  <si>
    <t>（添付書類）</t>
    <rPh sb="1" eb="3">
      <t>テンプ</t>
    </rPh>
    <rPh sb="3" eb="5">
      <t>ショルイ</t>
    </rPh>
    <phoneticPr fontId="4"/>
  </si>
  <si>
    <t>１　事業所・施設別申請額一覧（様式１）</t>
    <rPh sb="15" eb="17">
      <t>ヨウシキ</t>
    </rPh>
    <phoneticPr fontId="4"/>
  </si>
  <si>
    <t>（事業所単位）（様式２）</t>
    <rPh sb="8" eb="10">
      <t>ヨウシキ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</si>
  <si>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</si>
  <si>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</si>
  <si>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</si>
  <si>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</si>
  <si>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</si>
  <si>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</si>
  <si>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（様式１）事業所・施設別申請額一覧</t>
    <rPh sb="1" eb="3">
      <t>ヨウシキ</t>
    </rPh>
    <rPh sb="5" eb="8">
      <t>ジギョウショ</t>
    </rPh>
    <rPh sb="9" eb="11">
      <t>シセツ</t>
    </rPh>
    <rPh sb="11" eb="12">
      <t>ベツ</t>
    </rPh>
    <rPh sb="12" eb="15">
      <t>シンセイガク</t>
    </rPh>
    <rPh sb="15" eb="17">
      <t>イチラン</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</si>
  <si>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</si>
  <si>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</si>
  <si>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</si>
  <si>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</si>
  <si>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</si>
  <si>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</si>
  <si>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</si>
  <si>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</si>
  <si>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</si>
  <si>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</si>
  <si>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</si>
  <si>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</si>
  <si>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</si>
  <si>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（様式２）</t>
    <rPh sb="1" eb="3">
      <t>ヨウシキ</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</si>
  <si>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</si>
  <si>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</si>
  <si>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</si>
  <si>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</si>
  <si>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</si>
  <si>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</si>
  <si>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</si>
  <si>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</si>
  <si>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</si>
  <si>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</si>
  <si>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</si>
  <si>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</si>
  <si>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</si>
  <si>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</si>
  <si>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</si>
  <si>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</si>
  <si>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</si>
  <si>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</si>
  <si>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</si>
  <si>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</si>
  <si>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</si>
  <si>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</si>
  <si>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</si>
  <si>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</si>
  <si>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</si>
  <si>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</si>
  <si>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</si>
  <si>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</si>
  <si>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</si>
  <si>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</si>
  <si>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</si>
  <si>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</si>
  <si>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</si>
  <si>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</si>
  <si>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</si>
  <si>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</si>
  <si>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</si>
  <si>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</si>
  <si>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</si>
  <si>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</si>
  <si>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</si>
  <si>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</si>
  <si>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</si>
  <si>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</si>
  <si>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</si>
  <si>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</si>
  <si>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</si>
  <si>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</si>
  <si>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</si>
  <si>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</si>
  <si>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</si>
  <si>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</si>
  <si>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</si>
  <si>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</si>
  <si>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</si>
  <si>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</si>
  <si>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</si>
  <si>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</si>
  <si>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</si>
  <si>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</si>
  <si>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</si>
  <si>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</si>
  <si>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</si>
  <si>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</si>
  <si>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</si>
  <si>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</si>
  <si>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</si>
  <si>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</si>
  <si>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</si>
  <si>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</si>
  <si>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</si>
  <si>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</si>
  <si>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</si>
  <si>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</si>
  <si>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</si>
  <si>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</si>
  <si>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</si>
  <si>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</si>
  <si>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</si>
  <si>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</si>
  <si>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</si>
  <si>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</si>
  <si>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</si>
  <si>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</si>
  <si>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</si>
  <si>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</si>
  <si>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</si>
  <si>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</si>
  <si>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</si>
  <si>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</si>
  <si>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</si>
  <si>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</si>
  <si>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</si>
  <si>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</si>
  <si>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</si>
  <si>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</si>
  <si>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</si>
  <si>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</si>
  <si>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</si>
  <si>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</si>
  <si>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</si>
  <si>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</si>
  <si>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</si>
  <si>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</si>
  <si>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</si>
  <si>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</si>
  <si>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</si>
  <si>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</si>
  <si>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</si>
  <si>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</si>
  <si>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</si>
  <si>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</si>
  <si>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</si>
  <si>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短期入所生活介護事業所</t>
  </si>
  <si>
    <t>/定員</t>
    <rPh sb="1" eb="3">
      <t>テイイン</t>
    </rPh>
    <phoneticPr fontId="2"/>
  </si>
  <si>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</si>
  <si>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</si>
  <si>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</si>
  <si>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</si>
  <si>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</si>
  <si>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</si>
  <si>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</si>
  <si>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</si>
  <si>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</si>
  <si>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</si>
  <si>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</si>
  <si>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</si>
  <si>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</si>
  <si>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</si>
  <si>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</si>
  <si>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</si>
  <si>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</si>
  <si>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</si>
  <si>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</si>
  <si>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</si>
  <si>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</si>
  <si>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</si>
  <si>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</si>
  <si>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</si>
  <si>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</si>
  <si>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</si>
  <si>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</si>
  <si>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</si>
  <si>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</si>
  <si>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</si>
  <si>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</si>
  <si>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</si>
  <si>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</si>
  <si>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</si>
  <si>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</si>
  <si>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　介護施設等に対するサービス継続支援事業</t>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</si>
  <si>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</si>
  <si>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</si>
  <si>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</si>
  <si>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</si>
  <si>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</si>
  <si>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</si>
  <si>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</si>
  <si>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</si>
  <si>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</si>
  <si>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</si>
  <si>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</si>
  <si>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</si>
  <si>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</si>
  <si>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</si>
  <si>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</si>
  <si>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</si>
  <si>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</si>
  <si>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</si>
  <si>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</si>
  <si>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</si>
  <si>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</si>
  <si>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</si>
  <si>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</si>
  <si>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</si>
  <si>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</si>
  <si>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</si>
  <si>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</si>
  <si>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</si>
  <si>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</si>
  <si>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</si>
  <si>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</si>
  <si>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</si>
  <si>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</si>
  <si>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</si>
  <si>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見積書等の根拠資料は事業所において適切に保管している。</t>
    <rPh sb="0" eb="3">
      <t>ミツモリショ</t>
    </rPh>
    <phoneticPr fontId="4"/>
  </si>
  <si>
    <t>介護施設等に対するサービス継続支援事業に関する事業実施計画書（事業所単位）</t>
    <rPh sb="31" eb="34">
      <t>ジギョウショ</t>
    </rPh>
    <rPh sb="34" eb="36">
      <t>タンイ</t>
    </rPh>
    <phoneticPr fontId="4"/>
  </si>
  <si>
    <t>令和７年度介護施設等に対するサービス継続支援事業に係る交付申請書</t>
    <rPh sb="0" eb="2">
      <t>レイワ</t>
    </rPh>
    <rPh sb="3" eb="5">
      <t>ネンド</t>
    </rPh>
    <rPh sb="5" eb="7">
      <t>カイゴ</t>
    </rPh>
    <rPh sb="7" eb="9">
      <t>シセツ</t>
    </rPh>
    <rPh sb="9" eb="10">
      <t>トウ</t>
    </rPh>
    <rPh sb="11" eb="12">
      <t>タイ</t>
    </rPh>
    <phoneticPr fontId="4"/>
  </si>
  <si>
    <t>滋賀県知事</t>
    <rPh sb="0" eb="2">
      <t>シガ</t>
    </rPh>
    <rPh sb="2" eb="3">
      <t>ケン</t>
    </rPh>
    <rPh sb="3" eb="5">
      <t>チジ</t>
    </rPh>
    <phoneticPr fontId="4"/>
  </si>
  <si>
    <t>完成したExcelファイルを滋賀県に送付</t>
    <rPh sb="14" eb="17">
      <t>シガケン</t>
    </rPh>
    <phoneticPr fontId="4"/>
  </si>
  <si>
    <t>（別記様式第１号）</t>
    <rPh sb="1" eb="3">
      <t>ベッキ</t>
    </rPh>
    <rPh sb="3" eb="5">
      <t>ヨウシキ</t>
    </rPh>
    <rPh sb="5" eb="6">
      <t>ダイ</t>
    </rPh>
    <rPh sb="7" eb="8">
      <t>ゴウ</t>
    </rPh>
    <phoneticPr fontId="4"/>
  </si>
  <si>
    <t>（県様式）</t>
    <rPh sb="1" eb="2">
      <t>ケン</t>
    </rPh>
    <rPh sb="2" eb="4">
      <t>ヨウシキ</t>
    </rPh>
    <phoneticPr fontId="17"/>
  </si>
  <si>
    <t>口 座 振 込 依 頼 書</t>
    <rPh sb="0" eb="1">
      <t>クチ</t>
    </rPh>
    <rPh sb="2" eb="3">
      <t>ザ</t>
    </rPh>
    <rPh sb="4" eb="5">
      <t>オサム</t>
    </rPh>
    <rPh sb="6" eb="7">
      <t>コ</t>
    </rPh>
    <rPh sb="8" eb="9">
      <t>ヤスシ</t>
    </rPh>
    <rPh sb="10" eb="11">
      <t>ヨリ</t>
    </rPh>
    <rPh sb="12" eb="13">
      <t>ショ</t>
    </rPh>
    <phoneticPr fontId="17"/>
  </si>
  <si>
    <t>年</t>
    <rPh sb="0" eb="1">
      <t>ネン</t>
    </rPh>
    <phoneticPr fontId="17"/>
  </si>
  <si>
    <t>月</t>
    <rPh sb="0" eb="1">
      <t>ガツ</t>
    </rPh>
    <phoneticPr fontId="17"/>
  </si>
  <si>
    <t>日</t>
    <rPh sb="0" eb="1">
      <t>ヒ</t>
    </rPh>
    <phoneticPr fontId="17"/>
  </si>
  <si>
    <t>（あて先）</t>
    <rPh sb="3" eb="4">
      <t>サキ</t>
    </rPh>
    <phoneticPr fontId="37"/>
  </si>
  <si>
    <t>滋賀県知事</t>
    <rPh sb="0" eb="3">
      <t>シガケン</t>
    </rPh>
    <rPh sb="3" eb="5">
      <t>チジ</t>
    </rPh>
    <phoneticPr fontId="37"/>
  </si>
  <si>
    <t>住　　所</t>
    <rPh sb="0" eb="1">
      <t>ジュウ</t>
    </rPh>
    <rPh sb="3" eb="4">
      <t>ショ</t>
    </rPh>
    <phoneticPr fontId="17"/>
  </si>
  <si>
    <t>〒</t>
    <phoneticPr fontId="17"/>
  </si>
  <si>
    <t>電話番号</t>
    <rPh sb="0" eb="2">
      <t>デンワ</t>
    </rPh>
    <rPh sb="2" eb="4">
      <t>バンゴウ</t>
    </rPh>
    <phoneticPr fontId="17"/>
  </si>
  <si>
    <t>法人名</t>
    <rPh sb="0" eb="2">
      <t>ホウジン</t>
    </rPh>
    <rPh sb="2" eb="3">
      <t>メイ</t>
    </rPh>
    <phoneticPr fontId="37"/>
  </si>
  <si>
    <t>代表者職・氏名</t>
    <rPh sb="0" eb="2">
      <t>ダイヒョウ</t>
    </rPh>
    <rPh sb="2" eb="3">
      <t>シャ</t>
    </rPh>
    <rPh sb="3" eb="4">
      <t>ショク</t>
    </rPh>
    <rPh sb="5" eb="7">
      <t>シメイ</t>
    </rPh>
    <phoneticPr fontId="37"/>
  </si>
  <si>
    <t>受領する補助金については、下記の口座に振り込んでください。</t>
    <rPh sb="4" eb="7">
      <t>ホジョキン</t>
    </rPh>
    <phoneticPr fontId="37"/>
  </si>
  <si>
    <t>金融機関名</t>
    <rPh sb="0" eb="2">
      <t>キンユウ</t>
    </rPh>
    <rPh sb="2" eb="4">
      <t>キカン</t>
    </rPh>
    <rPh sb="4" eb="5">
      <t>メイ</t>
    </rPh>
    <phoneticPr fontId="17"/>
  </si>
  <si>
    <t>銀行・信用金庫</t>
    <rPh sb="0" eb="2">
      <t>ギンコウ</t>
    </rPh>
    <rPh sb="3" eb="5">
      <t>シンヨウ</t>
    </rPh>
    <rPh sb="5" eb="7">
      <t>キンコ</t>
    </rPh>
    <phoneticPr fontId="17"/>
  </si>
  <si>
    <t>本店・支店</t>
    <rPh sb="0" eb="2">
      <t>ホンテン</t>
    </rPh>
    <rPh sb="3" eb="5">
      <t>シテン</t>
    </rPh>
    <phoneticPr fontId="17"/>
  </si>
  <si>
    <t>信用組合・農協</t>
    <rPh sb="0" eb="2">
      <t>シンヨウ</t>
    </rPh>
    <rPh sb="2" eb="4">
      <t>クミアイ</t>
    </rPh>
    <rPh sb="5" eb="7">
      <t>ノウキョウ</t>
    </rPh>
    <phoneticPr fontId="17"/>
  </si>
  <si>
    <t>本所・支所・出張所</t>
    <rPh sb="0" eb="1">
      <t>ホン</t>
    </rPh>
    <rPh sb="1" eb="2">
      <t>ショ</t>
    </rPh>
    <rPh sb="3" eb="5">
      <t>シショ</t>
    </rPh>
    <rPh sb="6" eb="8">
      <t>シュッチョウ</t>
    </rPh>
    <rPh sb="8" eb="9">
      <t>ショ</t>
    </rPh>
    <phoneticPr fontId="17"/>
  </si>
  <si>
    <t>預金の種類</t>
    <rPh sb="0" eb="2">
      <t>ヨキン</t>
    </rPh>
    <rPh sb="3" eb="5">
      <t>シュルイ</t>
    </rPh>
    <phoneticPr fontId="17"/>
  </si>
  <si>
    <t>１．　普　通（総合口座）　　　　　２．当　座
※どちらか一方に〇印をお願いします。</t>
    <rPh sb="3" eb="4">
      <t>ススム</t>
    </rPh>
    <rPh sb="5" eb="6">
      <t>ツウ</t>
    </rPh>
    <rPh sb="7" eb="9">
      <t>ソウゴウ</t>
    </rPh>
    <rPh sb="9" eb="11">
      <t>コウザ</t>
    </rPh>
    <rPh sb="19" eb="20">
      <t>トウ</t>
    </rPh>
    <rPh sb="21" eb="22">
      <t>ザ</t>
    </rPh>
    <rPh sb="29" eb="31">
      <t>イッポウ</t>
    </rPh>
    <rPh sb="33" eb="34">
      <t>イン</t>
    </rPh>
    <rPh sb="36" eb="37">
      <t>ネガ</t>
    </rPh>
    <phoneticPr fontId="17"/>
  </si>
  <si>
    <t>口 座 番 号</t>
    <rPh sb="0" eb="1">
      <t>クチ</t>
    </rPh>
    <rPh sb="2" eb="3">
      <t>ザ</t>
    </rPh>
    <rPh sb="4" eb="5">
      <t>バン</t>
    </rPh>
    <rPh sb="6" eb="7">
      <t>ゴウ</t>
    </rPh>
    <phoneticPr fontId="17"/>
  </si>
  <si>
    <t xml:space="preserve"> 番号は右づめで
 ご記入ください。</t>
    <rPh sb="1" eb="3">
      <t>バンゴウ</t>
    </rPh>
    <rPh sb="4" eb="5">
      <t>ミギ</t>
    </rPh>
    <rPh sb="11" eb="13">
      <t>キニュウ</t>
    </rPh>
    <phoneticPr fontId="17"/>
  </si>
  <si>
    <t>口 座 名 義</t>
    <rPh sb="0" eb="1">
      <t>クチ</t>
    </rPh>
    <rPh sb="2" eb="3">
      <t>ザ</t>
    </rPh>
    <rPh sb="4" eb="5">
      <t>メイ</t>
    </rPh>
    <rPh sb="6" eb="7">
      <t>ギ</t>
    </rPh>
    <phoneticPr fontId="17"/>
  </si>
  <si>
    <t>フリガナ</t>
    <phoneticPr fontId="17"/>
  </si>
  <si>
    <t xml:space="preserve"> 預金通帳に記載さ　
 れているとおりに
 ご記入ください。
 30文字まで登録
 できます。</t>
    <rPh sb="1" eb="3">
      <t>ヨキン</t>
    </rPh>
    <rPh sb="3" eb="5">
      <t>ツウチョウ</t>
    </rPh>
    <rPh sb="6" eb="8">
      <t>キサイ</t>
    </rPh>
    <rPh sb="23" eb="25">
      <t>キニュウ</t>
    </rPh>
    <rPh sb="34" eb="36">
      <t>モジ</t>
    </rPh>
    <rPh sb="38" eb="40">
      <t>トウロク</t>
    </rPh>
    <phoneticPr fontId="17"/>
  </si>
  <si>
    <t>※口座は、申請法人と同一名義に限ります。</t>
    <rPh sb="1" eb="3">
      <t>コウザ</t>
    </rPh>
    <rPh sb="5" eb="7">
      <t>シンセイ</t>
    </rPh>
    <rPh sb="7" eb="9">
      <t>ホウジン</t>
    </rPh>
    <rPh sb="10" eb="12">
      <t>ドウイツ</t>
    </rPh>
    <rPh sb="12" eb="14">
      <t>メイギ</t>
    </rPh>
    <rPh sb="15" eb="16">
      <t>カギ</t>
    </rPh>
    <phoneticPr fontId="37"/>
  </si>
  <si>
    <t>連絡先電話番号</t>
  </si>
  <si>
    <t>担当者氏名</t>
  </si>
  <si>
    <t>【問い合わせ先(発行者責任者)】</t>
    <rPh sb="1" eb="2">
      <t>ト</t>
    </rPh>
    <rPh sb="3" eb="4">
      <t>ア</t>
    </rPh>
    <rPh sb="6" eb="7">
      <t>サキ</t>
    </rPh>
    <rPh sb="8" eb="11">
      <t>ハッコウシャ</t>
    </rPh>
    <rPh sb="11" eb="14">
      <t>セキニンシャ</t>
    </rPh>
    <phoneticPr fontId="4"/>
  </si>
  <si>
    <t>請求書発行責任者氏名</t>
    <phoneticPr fontId="4"/>
  </si>
  <si>
    <t>請求書発行責任者氏名</t>
    <rPh sb="0" eb="3">
      <t>セイキュウショ</t>
    </rPh>
    <rPh sb="3" eb="5">
      <t>ハッコウ</t>
    </rPh>
    <rPh sb="5" eb="7">
      <t>セキニン</t>
    </rPh>
    <rPh sb="7" eb="8">
      <t>シャ</t>
    </rPh>
    <rPh sb="8" eb="10">
      <t>シメイシャシメイ</t>
    </rPh>
    <phoneticPr fontId="4"/>
  </si>
  <si>
    <t>３　口座振込依頼書（県様式）</t>
    <rPh sb="2" eb="4">
      <t>コウザ</t>
    </rPh>
    <rPh sb="4" eb="5">
      <t>フ</t>
    </rPh>
    <rPh sb="5" eb="6">
      <t>コ</t>
    </rPh>
    <rPh sb="6" eb="9">
      <t>イライショ</t>
    </rPh>
    <rPh sb="10" eb="11">
      <t>ケン</t>
    </rPh>
    <rPh sb="11" eb="13">
      <t>ヨウシキ</t>
    </rPh>
    <phoneticPr fontId="4"/>
  </si>
  <si>
    <t>令和</t>
    <rPh sb="0" eb="2">
      <t>レイワ</t>
    </rPh>
    <phoneticPr fontId="4"/>
  </si>
  <si>
    <t>申請書の緑色セル（申請者の法人名、代表者名、日付等）を入力</t>
    <rPh sb="0" eb="3">
      <t>シンセイショ</t>
    </rPh>
    <rPh sb="4" eb="6">
      <t>ミドリイロ</t>
    </rPh>
    <rPh sb="9" eb="12">
      <t>シンセイシャ</t>
    </rPh>
    <rPh sb="13" eb="15">
      <t>ホウジン</t>
    </rPh>
    <rPh sb="15" eb="16">
      <t>メイ</t>
    </rPh>
    <rPh sb="17" eb="20">
      <t>ダイヒョウシャ</t>
    </rPh>
    <rPh sb="20" eb="21">
      <t>メイ</t>
    </rPh>
    <rPh sb="22" eb="24">
      <t>ヒヅケ</t>
    </rPh>
    <rPh sb="24" eb="25">
      <t>ナド</t>
    </rPh>
    <rPh sb="27" eb="29">
      <t>ニュウリョク</t>
    </rPh>
    <phoneticPr fontId="4"/>
  </si>
  <si>
    <t>本Excelを各事業所に配布し、様式２（個票）への記入を依頼</t>
    <rPh sb="16" eb="18">
      <t>ヨウシキ</t>
    </rPh>
    <rPh sb="20" eb="22">
      <t>コヒョウ</t>
    </rPh>
    <rPh sb="25" eb="27">
      <t>キニュウ</t>
    </rPh>
    <rPh sb="28" eb="30">
      <t>イライ</t>
    </rPh>
    <phoneticPr fontId="4"/>
  </si>
  <si>
    <t>以下の作業を行った上で、事業者（法人本部）へ返送
【様式２（個票）】
・緑色セルに必要情報を入力</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ミドリイロ</t>
    </rPh>
    <rPh sb="41" eb="43">
      <t>ヒツヨウ</t>
    </rPh>
    <rPh sb="43" eb="45">
      <t>ジョウホウ</t>
    </rPh>
    <rPh sb="46" eb="48">
      <t>ニュウリョク</t>
    </rPh>
    <phoneticPr fontId="4"/>
  </si>
  <si>
    <t>2579999999</t>
    <phoneticPr fontId="4"/>
  </si>
  <si>
    <t>特別養護老人ホーム滋賀県</t>
    <rPh sb="0" eb="2">
      <t>トクベツ</t>
    </rPh>
    <rPh sb="2" eb="4">
      <t>ヨウゴ</t>
    </rPh>
    <rPh sb="4" eb="6">
      <t>ロウジン</t>
    </rPh>
    <rPh sb="9" eb="12">
      <t>シガケン</t>
    </rPh>
    <phoneticPr fontId="4"/>
  </si>
  <si>
    <t>077-528-3523</t>
    <phoneticPr fontId="4"/>
  </si>
  <si>
    <t>医療福祉推進課</t>
    <rPh sb="0" eb="2">
      <t>イリョウ</t>
    </rPh>
    <rPh sb="2" eb="4">
      <t>フクシ</t>
    </rPh>
    <rPh sb="4" eb="6">
      <t>スイシン</t>
    </rPh>
    <rPh sb="6" eb="7">
      <t>カ</t>
    </rPh>
    <phoneticPr fontId="4"/>
  </si>
  <si>
    <t>大津市京町４－１－１</t>
    <rPh sb="0" eb="3">
      <t>オオツシ</t>
    </rPh>
    <rPh sb="3" eb="5">
      <t>キョウマチ</t>
    </rPh>
    <phoneticPr fontId="4"/>
  </si>
  <si>
    <t>介護老人保健施設滋賀県</t>
    <rPh sb="0" eb="2">
      <t>カイゴ</t>
    </rPh>
    <rPh sb="2" eb="4">
      <t>ロウジン</t>
    </rPh>
    <rPh sb="4" eb="6">
      <t>ホケン</t>
    </rPh>
    <rPh sb="6" eb="8">
      <t>シセツ</t>
    </rPh>
    <rPh sb="8" eb="11">
      <t>シガケン</t>
    </rPh>
    <phoneticPr fontId="4"/>
  </si>
  <si>
    <t>社会福祉法人滋賀県</t>
    <rPh sb="0" eb="2">
      <t>シャカイ</t>
    </rPh>
    <rPh sb="2" eb="4">
      <t>フクシ</t>
    </rPh>
    <rPh sb="4" eb="6">
      <t>ホウジン</t>
    </rPh>
    <rPh sb="6" eb="9">
      <t>シガケン</t>
    </rPh>
    <phoneticPr fontId="4"/>
  </si>
  <si>
    <t>食材料費等</t>
    <rPh sb="0" eb="1">
      <t>ショク</t>
    </rPh>
    <rPh sb="1" eb="4">
      <t>ザイリョウヒ</t>
    </rPh>
    <rPh sb="4" eb="5">
      <t>ナド</t>
    </rPh>
    <phoneticPr fontId="4"/>
  </si>
  <si>
    <t>口座振込依頼書に本事業の振込に使用する口座情報を記入</t>
    <rPh sb="0" eb="2">
      <t>コウザ</t>
    </rPh>
    <rPh sb="2" eb="4">
      <t>フリコミ</t>
    </rPh>
    <rPh sb="4" eb="7">
      <t>イライショ</t>
    </rPh>
    <rPh sb="8" eb="9">
      <t>ホン</t>
    </rPh>
    <rPh sb="9" eb="11">
      <t>ジギョウ</t>
    </rPh>
    <rPh sb="12" eb="14">
      <t>フリコミ</t>
    </rPh>
    <rPh sb="15" eb="17">
      <t>シヨウ</t>
    </rPh>
    <rPh sb="19" eb="21">
      <t>コウザ</t>
    </rPh>
    <rPh sb="21" eb="23">
      <t>ジョウホウ</t>
    </rPh>
    <rPh sb="24" eb="26">
      <t>キニュウ</t>
    </rPh>
    <phoneticPr fontId="4"/>
  </si>
  <si>
    <t>食材料費等　一式</t>
    <rPh sb="0" eb="1">
      <t>ショク</t>
    </rPh>
    <rPh sb="1" eb="4">
      <t>ザイリョウヒ</t>
    </rPh>
    <rPh sb="4" eb="5">
      <t>ナド</t>
    </rPh>
    <rPh sb="6" eb="8">
      <t>イッシキ</t>
    </rPh>
    <phoneticPr fontId="4"/>
  </si>
  <si>
    <t>代表理事　滋賀県　花子</t>
    <rPh sb="0" eb="2">
      <t>ダイヒョウ</t>
    </rPh>
    <rPh sb="2" eb="4">
      <t>リジ</t>
    </rPh>
    <rPh sb="5" eb="8">
      <t>シガケン</t>
    </rPh>
    <rPh sb="9" eb="11">
      <t>ハナコ</t>
    </rPh>
    <phoneticPr fontId="4"/>
  </si>
  <si>
    <t>滋賀県　太郎</t>
    <rPh sb="0" eb="3">
      <t>シガケン</t>
    </rPh>
    <rPh sb="4" eb="6">
      <t>タロウ</t>
    </rPh>
    <phoneticPr fontId="4"/>
  </si>
  <si>
    <t>077－528-3523</t>
    <phoneticPr fontId="4"/>
  </si>
  <si>
    <t>kaigo@pref.shiga.lg.jp</t>
    <phoneticPr fontId="4"/>
  </si>
  <si>
    <t>2579999997</t>
    <phoneticPr fontId="4"/>
  </si>
  <si>
    <t>520-8577</t>
    <phoneticPr fontId="4"/>
  </si>
  <si>
    <t>滋賀県大津市京町四丁目1番1号</t>
    <phoneticPr fontId="4"/>
  </si>
  <si>
    <t>０７７－５２８－３５２３</t>
    <phoneticPr fontId="4"/>
  </si>
  <si>
    <t>滋賀県</t>
    <rPh sb="0" eb="3">
      <t>シガケン</t>
    </rPh>
    <phoneticPr fontId="4"/>
  </si>
  <si>
    <t>県庁</t>
    <rPh sb="0" eb="2">
      <t>ケンチョウ</t>
    </rPh>
    <phoneticPr fontId="4"/>
  </si>
  <si>
    <t>カ</t>
    <phoneticPr fontId="4"/>
  </si>
  <si>
    <t>イ</t>
    <phoneticPr fontId="4"/>
  </si>
  <si>
    <t>フ</t>
    <phoneticPr fontId="4"/>
  </si>
  <si>
    <t>ク</t>
    <phoneticPr fontId="4"/>
  </si>
  <si>
    <t>シ</t>
    <phoneticPr fontId="4"/>
  </si>
  <si>
    <t>ホ</t>
    <phoneticPr fontId="4"/>
  </si>
  <si>
    <t>ジ　ン</t>
    <phoneticPr fontId="4"/>
  </si>
  <si>
    <t>ン</t>
    <phoneticPr fontId="4"/>
  </si>
  <si>
    <t>ガ</t>
    <phoneticPr fontId="4"/>
  </si>
  <si>
    <t>ケ</t>
    <phoneticPr fontId="4"/>
  </si>
  <si>
    <t>ャ</t>
    <phoneticPr fontId="4"/>
  </si>
  <si>
    <t>社会福祉法人滋賀県</t>
    <rPh sb="0" eb="6">
      <t>シャカイフクシホウジン</t>
    </rPh>
    <rPh sb="6" eb="9">
      <t>シガケン</t>
    </rPh>
    <phoneticPr fontId="4"/>
  </si>
  <si>
    <t>2579999998</t>
    <phoneticPr fontId="4"/>
  </si>
  <si>
    <t>介護医療院滋賀県</t>
    <rPh sb="0" eb="2">
      <t>カイゴ</t>
    </rPh>
    <rPh sb="2" eb="4">
      <t>イリョウ</t>
    </rPh>
    <rPh sb="4" eb="5">
      <t>イン</t>
    </rPh>
    <rPh sb="5" eb="8">
      <t>シガケン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</si>
</sst>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sz val="9"/>
      <name val="MS UI Gothic"/>
      <family val="3"/>
      <charset val="128"/>
    </font>
    <font>
      <sz val="10.5"/>
      <color theme="1"/>
      <name val="ＭＳ 明朝"/>
      <family val="1"/>
      <charset val="128"/>
    </font>
    <font>
      <sz val="18"/>
      <color theme="1"/>
      <name val="ＭＳ 明朝"/>
      <family val="1"/>
      <charset val="128"/>
    </font>
    <font>
      <sz val="6"/>
      <name val="MS UI Gothic"/>
      <family val="3"/>
      <charset val="128"/>
    </font>
    <font>
      <sz val="7"/>
      <color theme="1"/>
      <name val="ＭＳ 明朝"/>
      <family val="1"/>
      <charset val="128"/>
    </font>
    <font>
      <sz val="10"/>
      <color theme="1"/>
      <name val="ＭＳ 明朝"/>
      <family val="1"/>
      <charset val="128"/>
    </font>
    <font>
      <sz val="9"/>
      <color theme="1"/>
      <name val="ＭＳ 明朝"/>
      <family val="1"/>
      <charset val="128"/>
    </font>
    <font>
      <sz val="10.5"/>
      <color rgb="FFFF0000"/>
      <name val="ＭＳ 明朝"/>
      <family val="1"/>
      <charset val="128"/>
    </font>
    <font>
      <sz val="9"/>
      <name val="ＭＳ 明朝"/>
      <family val="1"/>
      <charset val="128"/>
    </font>
    <font>
      <sz val="11"/>
      <name val="ＭＳ Ｐゴシック"/>
      <family val="3"/>
      <charset val="128"/>
      <scheme val="major"/>
    </font>
    <font>
      <sz val="10"/>
      <name val="ＭＳ Ｐゴシック"/>
      <family val="3"/>
      <charset val="128"/>
      <scheme val="major"/>
    </font>
    <font>
      <u/>
      <sz val="11"/>
      <color theme="10"/>
      <name val="ＭＳ Ｐゴシック"/>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CCFFCC"/>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s>
  <cellStyleXfs count="10">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34" fillId="0" borderId="0">
      <alignment vertical="center"/>
    </xf>
    <xf numFmtId="0" fontId="5" fillId="0" borderId="0"/>
    <xf numFmtId="0" fontId="45" fillId="0" borderId="0" applyNumberFormat="0" applyFill="0" applyBorder="0" applyAlignment="0" applyProtection="0">
      <alignment vertical="center"/>
    </xf>
  </cellStyleXfs>
  <cellXfs count="423">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6" xfId="0" applyNumberFormat="1" applyFont="1" applyFill="1" applyBorder="1">
      <alignment vertical="center"/>
    </xf>
    <xf numFmtId="49" fontId="12"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0" fontId="27" fillId="0" borderId="28" xfId="0" applyFont="1" applyBorder="1" applyAlignment="1">
      <alignment horizontal="lef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2" fillId="4" borderId="19" xfId="0" applyNumberFormat="1" applyFont="1" applyFill="1" applyBorder="1">
      <alignment vertical="center"/>
    </xf>
    <xf numFmtId="49" fontId="12"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2" fillId="2" borderId="28" xfId="0" applyFont="1" applyFill="1" applyBorder="1" applyAlignment="1">
      <alignment horizontal="center" vertical="center"/>
    </xf>
    <xf numFmtId="0" fontId="14" fillId="5" borderId="28" xfId="0" applyFont="1" applyFill="1" applyBorder="1" applyAlignment="1">
      <alignment horizontal="center" vertical="center"/>
    </xf>
    <xf numFmtId="0" fontId="27" fillId="5" borderId="28" xfId="0" applyFont="1" applyFill="1" applyBorder="1" applyAlignment="1">
      <alignment horizontal="center" vertical="top"/>
    </xf>
    <xf numFmtId="0" fontId="14" fillId="0" borderId="9" xfId="0" applyFont="1" applyBorder="1">
      <alignment vertical="center"/>
    </xf>
    <xf numFmtId="0" fontId="8" fillId="0" borderId="31" xfId="0" applyFont="1" applyBorder="1">
      <alignment vertical="center"/>
    </xf>
    <xf numFmtId="178" fontId="12" fillId="2" borderId="3" xfId="4" applyNumberFormat="1" applyFont="1" applyFill="1" applyBorder="1" applyAlignment="1">
      <alignment horizontal="center" vertical="center" shrinkToFit="1"/>
    </xf>
    <xf numFmtId="0" fontId="31" fillId="0" borderId="0" xfId="0" applyFont="1">
      <alignment vertical="center"/>
    </xf>
    <xf numFmtId="0" fontId="29" fillId="8" borderId="29" xfId="0" applyFont="1" applyFill="1" applyBorder="1">
      <alignment vertical="center"/>
    </xf>
    <xf numFmtId="0" fontId="8" fillId="8" borderId="30" xfId="0" applyFont="1" applyFill="1" applyBorder="1">
      <alignment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12"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7" fillId="4" borderId="0" xfId="0" applyFont="1" applyFill="1" applyAlignment="1">
      <alignment horizontal="left" vertical="center"/>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32" fillId="0" borderId="28" xfId="0" applyFont="1" applyBorder="1" applyAlignment="1">
      <alignment horizontal="center" vertical="center"/>
    </xf>
    <xf numFmtId="0" fontId="33" fillId="0" borderId="28" xfId="0" applyFont="1" applyBorder="1" applyAlignment="1">
      <alignment horizontal="left" vertical="center" wrapText="1"/>
    </xf>
    <xf numFmtId="0" fontId="33" fillId="0" borderId="13" xfId="0" applyFont="1" applyBorder="1" applyAlignment="1">
      <alignment horizontal="left" vertical="center" wrapText="1"/>
    </xf>
    <xf numFmtId="0" fontId="9" fillId="0" borderId="5" xfId="0" applyFont="1" applyFill="1" applyBorder="1">
      <alignment vertical="center"/>
    </xf>
    <xf numFmtId="0" fontId="14" fillId="0" borderId="0" xfId="0" applyFont="1" applyFill="1" applyAlignment="1">
      <alignment horizontal="right" vertical="center"/>
    </xf>
    <xf numFmtId="0" fontId="35" fillId="0" borderId="0" xfId="7" applyFont="1">
      <alignment vertical="center"/>
    </xf>
    <xf numFmtId="0" fontId="27" fillId="0" borderId="0" xfId="7" applyFont="1">
      <alignment vertical="center"/>
    </xf>
    <xf numFmtId="0" fontId="35" fillId="0" borderId="0" xfId="7" applyFont="1" applyAlignment="1">
      <alignment horizontal="center" vertical="center"/>
    </xf>
    <xf numFmtId="0" fontId="35" fillId="0" borderId="5" xfId="7" applyFont="1" applyBorder="1">
      <alignment vertical="center"/>
    </xf>
    <xf numFmtId="0" fontId="35" fillId="0" borderId="6" xfId="7" applyFont="1" applyBorder="1">
      <alignment vertical="center"/>
    </xf>
    <xf numFmtId="0" fontId="39" fillId="0" borderId="0" xfId="7" applyFont="1">
      <alignment vertical="center"/>
    </xf>
    <xf numFmtId="0" fontId="39" fillId="0" borderId="9" xfId="7" applyFont="1" applyBorder="1">
      <alignment vertical="center"/>
    </xf>
    <xf numFmtId="0" fontId="39" fillId="0" borderId="0" xfId="7" applyFont="1" applyAlignment="1">
      <alignment horizontal="left" vertical="center"/>
    </xf>
    <xf numFmtId="0" fontId="39" fillId="0" borderId="9" xfId="7" applyFont="1" applyBorder="1" applyAlignment="1">
      <alignment horizontal="left" vertical="center"/>
    </xf>
    <xf numFmtId="0" fontId="35" fillId="0" borderId="7" xfId="7" applyFont="1" applyBorder="1">
      <alignment vertical="center"/>
    </xf>
    <xf numFmtId="0" fontId="39" fillId="0" borderId="7" xfId="7" applyFont="1" applyBorder="1">
      <alignment vertical="center"/>
    </xf>
    <xf numFmtId="0" fontId="39" fillId="0" borderId="11" xfId="7" applyFont="1" applyBorder="1">
      <alignment vertical="center"/>
    </xf>
    <xf numFmtId="0" fontId="41" fillId="0" borderId="0" xfId="7" applyFont="1">
      <alignment vertical="center"/>
    </xf>
    <xf numFmtId="0" fontId="14" fillId="0" borderId="0" xfId="0" applyFont="1" applyFill="1" applyAlignment="1">
      <alignment horizontal="right" vertical="center"/>
    </xf>
    <xf numFmtId="0" fontId="14" fillId="0" borderId="0" xfId="0" applyFont="1" applyFill="1" applyAlignment="1">
      <alignment horizontal="center" vertical="center"/>
    </xf>
    <xf numFmtId="0" fontId="35" fillId="0" borderId="0" xfId="7" applyFont="1" applyFill="1">
      <alignment vertical="center"/>
    </xf>
    <xf numFmtId="0" fontId="35" fillId="9" borderId="0" xfId="7" applyFont="1" applyFill="1">
      <alignment vertical="center"/>
    </xf>
    <xf numFmtId="0" fontId="35" fillId="9" borderId="51" xfId="7" applyFont="1" applyFill="1" applyBorder="1">
      <alignment vertical="center"/>
    </xf>
    <xf numFmtId="0" fontId="35" fillId="9" borderId="52" xfId="7" applyFont="1" applyFill="1" applyBorder="1">
      <alignment vertical="center"/>
    </xf>
    <xf numFmtId="0" fontId="35" fillId="9" borderId="53" xfId="7" applyFont="1" applyFill="1" applyBorder="1">
      <alignment vertical="center"/>
    </xf>
    <xf numFmtId="0" fontId="35" fillId="9" borderId="54" xfId="7" applyFont="1" applyFill="1" applyBorder="1">
      <alignment vertical="center"/>
    </xf>
    <xf numFmtId="0" fontId="35" fillId="9" borderId="55" xfId="7" applyFont="1" applyFill="1" applyBorder="1">
      <alignment vertical="center"/>
    </xf>
    <xf numFmtId="0" fontId="35" fillId="9" borderId="56" xfId="7" applyFont="1" applyFill="1" applyBorder="1">
      <alignment vertical="center"/>
    </xf>
    <xf numFmtId="0" fontId="14" fillId="9" borderId="0" xfId="0" applyFont="1" applyFill="1" applyAlignment="1">
      <alignment horizontal="center" vertical="center"/>
    </xf>
    <xf numFmtId="0" fontId="43" fillId="0" borderId="0" xfId="0" applyFont="1">
      <alignment vertical="center"/>
    </xf>
    <xf numFmtId="0" fontId="12" fillId="0" borderId="0" xfId="0" applyFont="1" applyFill="1" applyBorder="1" applyAlignment="1">
      <alignment horizontal="center" vertical="center"/>
    </xf>
    <xf numFmtId="0" fontId="13" fillId="0" borderId="0" xfId="0" applyFont="1" applyFill="1" applyAlignment="1">
      <alignment vertical="center" wrapText="1"/>
    </xf>
    <xf numFmtId="0" fontId="9" fillId="0" borderId="5" xfId="0" applyFont="1" applyFill="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Fill="1" applyAlignment="1">
      <alignment vertical="center" wrapText="1"/>
    </xf>
    <xf numFmtId="0" fontId="26" fillId="0" borderId="0" xfId="0" applyFont="1" applyAlignment="1">
      <alignment horizontal="center" vertical="center"/>
    </xf>
    <xf numFmtId="0" fontId="14" fillId="9" borderId="0" xfId="0" applyFont="1" applyFill="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9" borderId="28" xfId="0" applyFont="1" applyFill="1" applyBorder="1" applyAlignment="1">
      <alignment vertical="center" shrinkToFit="1"/>
    </xf>
    <xf numFmtId="176" fontId="14" fillId="0" borderId="0" xfId="0" applyNumberFormat="1" applyFont="1" applyFill="1" applyAlignment="1">
      <alignment vertical="center"/>
    </xf>
    <xf numFmtId="0" fontId="14" fillId="9" borderId="0" xfId="0" applyFont="1" applyFill="1" applyAlignment="1">
      <alignment horizontal="center" vertical="center"/>
    </xf>
    <xf numFmtId="0" fontId="14" fillId="0" borderId="0" xfId="0" applyFont="1" applyFill="1" applyAlignment="1">
      <alignment horizontal="center" vertical="center"/>
    </xf>
    <xf numFmtId="0" fontId="14" fillId="0" borderId="0" xfId="0" applyFont="1" applyFill="1" applyAlignment="1">
      <alignment horizontal="right" vertical="center"/>
    </xf>
    <xf numFmtId="0" fontId="45" fillId="9" borderId="28" xfId="9"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42" fillId="2" borderId="1" xfId="0" applyFont="1" applyFill="1" applyBorder="1" applyAlignment="1">
      <alignment vertical="center"/>
    </xf>
    <xf numFmtId="0" fontId="42" fillId="2" borderId="2" xfId="0" applyFont="1" applyFill="1" applyBorder="1" applyAlignment="1">
      <alignment vertical="center"/>
    </xf>
    <xf numFmtId="0" fontId="14" fillId="0" borderId="0" xfId="0" applyFont="1" applyFill="1" applyAlignment="1">
      <alignment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2" fillId="2" borderId="28"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2" fillId="2" borderId="7" xfId="0" applyFont="1" applyFill="1" applyBorder="1" applyAlignment="1">
      <alignment horizontal="center" vertical="center"/>
    </xf>
    <xf numFmtId="177" fontId="12" fillId="3" borderId="12"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177" fontId="12"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43" fillId="0" borderId="1" xfId="0" applyFont="1" applyFill="1" applyBorder="1" applyAlignment="1">
      <alignment horizontal="center" vertical="center"/>
    </xf>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9" borderId="1" xfId="0" applyFont="1" applyFill="1" applyBorder="1" applyAlignment="1">
      <alignment horizontal="left" vertical="center"/>
    </xf>
    <xf numFmtId="0" fontId="12" fillId="9" borderId="2" xfId="0" applyFont="1" applyFill="1" applyBorder="1" applyAlignment="1">
      <alignment horizontal="left" vertical="center"/>
    </xf>
    <xf numFmtId="0" fontId="12" fillId="9" borderId="3" xfId="0" applyFont="1" applyFill="1" applyBorder="1" applyAlignment="1">
      <alignment horizontal="left" vertical="center"/>
    </xf>
    <xf numFmtId="0" fontId="12" fillId="9" borderId="10" xfId="0" applyFont="1" applyFill="1" applyBorder="1" applyAlignment="1">
      <alignment vertical="center"/>
    </xf>
    <xf numFmtId="0" fontId="12" fillId="9" borderId="7" xfId="0" applyFont="1" applyFill="1" applyBorder="1" applyAlignment="1">
      <alignment vertical="center"/>
    </xf>
    <xf numFmtId="0" fontId="12" fillId="9" borderId="11" xfId="0" applyFont="1" applyFill="1" applyBorder="1" applyAlignment="1">
      <alignment vertical="center"/>
    </xf>
    <xf numFmtId="0" fontId="12" fillId="9" borderId="10" xfId="0" applyFont="1" applyFill="1" applyBorder="1" applyAlignment="1">
      <alignment vertical="center" shrinkToFit="1"/>
    </xf>
    <xf numFmtId="0" fontId="12" fillId="9" borderId="7" xfId="0" applyFont="1" applyFill="1" applyBorder="1" applyAlignment="1">
      <alignment vertical="center" shrinkToFit="1"/>
    </xf>
    <xf numFmtId="0" fontId="12" fillId="9" borderId="11" xfId="0" applyFont="1" applyFill="1" applyBorder="1" applyAlignment="1">
      <alignment vertical="center" shrinkToFit="1"/>
    </xf>
    <xf numFmtId="49" fontId="6" fillId="9" borderId="10" xfId="0" applyNumberFormat="1" applyFont="1" applyFill="1" applyBorder="1" applyAlignment="1">
      <alignment horizontal="center" vertical="center" shrinkToFit="1"/>
    </xf>
    <xf numFmtId="49" fontId="6" fillId="9" borderId="7" xfId="0" applyNumberFormat="1" applyFont="1" applyFill="1" applyBorder="1" applyAlignment="1">
      <alignment horizontal="center" vertical="center" shrinkToFit="1"/>
    </xf>
    <xf numFmtId="49" fontId="6" fillId="9" borderId="11" xfId="0" applyNumberFormat="1" applyFont="1" applyFill="1" applyBorder="1" applyAlignment="1">
      <alignment horizontal="center" vertical="center" shrinkToFit="1"/>
    </xf>
    <xf numFmtId="0" fontId="9" fillId="9" borderId="1" xfId="0" applyFont="1" applyFill="1" applyBorder="1" applyAlignment="1">
      <alignment vertical="center" shrinkToFit="1"/>
    </xf>
    <xf numFmtId="0" fontId="9" fillId="9" borderId="2" xfId="0" applyFont="1" applyFill="1" applyBorder="1" applyAlignment="1">
      <alignment vertical="center" shrinkToFit="1"/>
    </xf>
    <xf numFmtId="0" fontId="9" fillId="9" borderId="3" xfId="0" applyFont="1" applyFill="1" applyBorder="1" applyAlignment="1">
      <alignment vertical="center" shrinkToFi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9" borderId="1" xfId="0" applyFont="1" applyFill="1" applyBorder="1" applyAlignment="1">
      <alignment vertical="center" shrinkToFit="1"/>
    </xf>
    <xf numFmtId="0" fontId="12" fillId="9" borderId="2" xfId="0" applyFont="1" applyFill="1" applyBorder="1" applyAlignment="1">
      <alignment vertical="center" shrinkToFit="1"/>
    </xf>
    <xf numFmtId="0" fontId="12" fillId="9" borderId="3" xfId="0" applyFont="1" applyFill="1" applyBorder="1" applyAlignment="1">
      <alignment vertical="center" shrinkToFit="1"/>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40" xfId="0" applyFont="1" applyFill="1" applyBorder="1" applyAlignment="1">
      <alignment vertical="center"/>
    </xf>
    <xf numFmtId="0" fontId="12" fillId="4" borderId="35" xfId="0" applyFont="1" applyFill="1" applyBorder="1" applyAlignment="1">
      <alignment vertical="center"/>
    </xf>
    <xf numFmtId="0" fontId="12" fillId="4" borderId="42" xfId="0" applyFont="1" applyFill="1" applyBorder="1" applyAlignment="1">
      <alignment vertical="center"/>
    </xf>
    <xf numFmtId="178" fontId="12" fillId="0" borderId="39"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41" xfId="0" applyNumberFormat="1" applyFont="1" applyBorder="1" applyAlignment="1">
      <alignment vertical="center" shrinkToFit="1"/>
    </xf>
    <xf numFmtId="178" fontId="12" fillId="0" borderId="35" xfId="0" applyNumberFormat="1" applyFont="1" applyBorder="1" applyAlignment="1">
      <alignment vertical="center" shrinkToFit="1"/>
    </xf>
    <xf numFmtId="0" fontId="12" fillId="2" borderId="37"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38" xfId="0" applyFont="1" applyFill="1" applyBorder="1" applyAlignment="1">
      <alignment horizontal="center" vertical="center"/>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10"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pplyBorder="1" applyAlignment="1">
      <alignment vertical="center"/>
    </xf>
    <xf numFmtId="0" fontId="12" fillId="4" borderId="36" xfId="0" applyFont="1" applyFill="1" applyBorder="1" applyAlignment="1">
      <alignment vertical="center"/>
    </xf>
    <xf numFmtId="178" fontId="12" fillId="0" borderId="43"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4" xfId="0" applyNumberFormat="1" applyFont="1" applyBorder="1" applyAlignment="1">
      <alignment vertical="center" shrinkToFit="1"/>
    </xf>
    <xf numFmtId="178" fontId="12" fillId="0" borderId="7" xfId="0" applyNumberFormat="1" applyFont="1" applyBorder="1" applyAlignment="1">
      <alignment vertical="center" shrinkToFit="1"/>
    </xf>
    <xf numFmtId="0" fontId="12" fillId="0" borderId="0" xfId="0" applyFont="1" applyAlignment="1">
      <alignment horizontal="center" vertical="center"/>
    </xf>
    <xf numFmtId="177" fontId="12" fillId="9" borderId="12" xfId="4" applyNumberFormat="1" applyFont="1" applyFill="1" applyBorder="1" applyAlignment="1">
      <alignment vertical="center" shrinkToFit="1"/>
    </xf>
    <xf numFmtId="177" fontId="12" fillId="9" borderId="17" xfId="4" applyNumberFormat="1" applyFont="1" applyFill="1" applyBorder="1" applyAlignment="1">
      <alignment vertical="center" shrinkToFit="1"/>
    </xf>
    <xf numFmtId="0" fontId="10" fillId="0" borderId="19" xfId="0" applyFont="1" applyFill="1" applyBorder="1" applyAlignment="1">
      <alignment horizontal="center" vertical="center" shrinkToFit="1"/>
    </xf>
    <xf numFmtId="0" fontId="10" fillId="0" borderId="20" xfId="0" applyFont="1" applyFill="1" applyBorder="1" applyAlignment="1">
      <alignment horizontal="center" vertical="center" shrinkToFit="1"/>
    </xf>
    <xf numFmtId="0" fontId="10" fillId="0" borderId="21" xfId="0" applyFont="1" applyFill="1" applyBorder="1" applyAlignment="1">
      <alignment horizontal="center" vertical="center" shrinkToFit="1"/>
    </xf>
    <xf numFmtId="0" fontId="10" fillId="9" borderId="16" xfId="0" applyFont="1" applyFill="1" applyBorder="1" applyAlignment="1">
      <alignment vertical="center" shrinkToFit="1"/>
    </xf>
    <xf numFmtId="0" fontId="10" fillId="9" borderId="17" xfId="0" applyFont="1" applyFill="1" applyBorder="1" applyAlignment="1">
      <alignment vertical="center" shrinkToFit="1"/>
    </xf>
    <xf numFmtId="0" fontId="10" fillId="9" borderId="18" xfId="0" applyFont="1" applyFill="1" applyBorder="1" applyAlignment="1">
      <alignment vertical="center" shrinkToFit="1"/>
    </xf>
    <xf numFmtId="0" fontId="35" fillId="0" borderId="28" xfId="7" applyFont="1" applyBorder="1" applyAlignment="1">
      <alignment horizontal="center" vertical="center"/>
    </xf>
    <xf numFmtId="0" fontId="39" fillId="0" borderId="4" xfId="7" applyFont="1" applyBorder="1" applyAlignment="1">
      <alignment horizontal="center" vertical="center"/>
    </xf>
    <xf numFmtId="0" fontId="39" fillId="0" borderId="5" xfId="7" applyFont="1" applyBorder="1" applyAlignment="1">
      <alignment horizontal="center" vertical="center"/>
    </xf>
    <xf numFmtId="0" fontId="39" fillId="0" borderId="6" xfId="7" applyFont="1" applyBorder="1" applyAlignment="1">
      <alignment horizontal="center" vertical="center"/>
    </xf>
    <xf numFmtId="0" fontId="39" fillId="0" borderId="10" xfId="7" applyFont="1" applyBorder="1" applyAlignment="1">
      <alignment horizontal="center" vertical="center"/>
    </xf>
    <xf numFmtId="0" fontId="39" fillId="0" borderId="7" xfId="7" applyFont="1" applyBorder="1" applyAlignment="1">
      <alignment horizontal="center" vertical="center"/>
    </xf>
    <xf numFmtId="0" fontId="39" fillId="0" borderId="11" xfId="7" applyFont="1" applyBorder="1" applyAlignment="1">
      <alignment horizontal="center" vertical="center"/>
    </xf>
    <xf numFmtId="0" fontId="40" fillId="0" borderId="4" xfId="7" applyFont="1" applyBorder="1" applyAlignment="1">
      <alignment horizontal="left" vertical="center" wrapText="1"/>
    </xf>
    <xf numFmtId="0" fontId="40" fillId="0" borderId="5" xfId="7" applyFont="1" applyBorder="1" applyAlignment="1">
      <alignment horizontal="left" vertical="center"/>
    </xf>
    <xf numFmtId="0" fontId="40" fillId="0" borderId="6" xfId="7" applyFont="1" applyBorder="1" applyAlignment="1">
      <alignment horizontal="left" vertical="center"/>
    </xf>
    <xf numFmtId="0" fontId="40" fillId="0" borderId="8" xfId="7" applyFont="1" applyBorder="1" applyAlignment="1">
      <alignment horizontal="left" vertical="center"/>
    </xf>
    <xf numFmtId="0" fontId="40" fillId="0" borderId="0" xfId="7" applyFont="1" applyAlignment="1">
      <alignment horizontal="left" vertical="center"/>
    </xf>
    <xf numFmtId="0" fontId="40" fillId="0" borderId="9" xfId="7" applyFont="1" applyBorder="1" applyAlignment="1">
      <alignment horizontal="left" vertical="center"/>
    </xf>
    <xf numFmtId="0" fontId="40" fillId="0" borderId="10" xfId="7" applyFont="1" applyBorder="1" applyAlignment="1">
      <alignment horizontal="left" vertical="center"/>
    </xf>
    <xf numFmtId="0" fontId="40" fillId="0" borderId="7" xfId="7" applyFont="1" applyBorder="1" applyAlignment="1">
      <alignment horizontal="left" vertical="center"/>
    </xf>
    <xf numFmtId="0" fontId="40" fillId="0" borderId="11" xfId="7" applyFont="1" applyBorder="1" applyAlignment="1">
      <alignment horizontal="left" vertical="center"/>
    </xf>
    <xf numFmtId="0" fontId="35" fillId="9" borderId="4" xfId="7" applyFont="1" applyFill="1" applyBorder="1" applyAlignment="1">
      <alignment horizontal="center" vertical="center"/>
    </xf>
    <xf numFmtId="0" fontId="35" fillId="9" borderId="5" xfId="7" applyFont="1" applyFill="1" applyBorder="1" applyAlignment="1">
      <alignment horizontal="center" vertical="center"/>
    </xf>
    <xf numFmtId="0" fontId="35" fillId="9" borderId="6" xfId="7" applyFont="1" applyFill="1" applyBorder="1" applyAlignment="1">
      <alignment horizontal="center" vertical="center"/>
    </xf>
    <xf numFmtId="0" fontId="35" fillId="9" borderId="10" xfId="7" applyFont="1" applyFill="1" applyBorder="1" applyAlignment="1">
      <alignment horizontal="center" vertical="center"/>
    </xf>
    <xf numFmtId="0" fontId="35" fillId="9" borderId="7" xfId="7" applyFont="1" applyFill="1" applyBorder="1" applyAlignment="1">
      <alignment horizontal="center" vertical="center"/>
    </xf>
    <xf numFmtId="0" fontId="35" fillId="9" borderId="11" xfId="7" applyFont="1" applyFill="1" applyBorder="1" applyAlignment="1">
      <alignment horizontal="center" vertical="center"/>
    </xf>
    <xf numFmtId="0" fontId="26" fillId="0" borderId="0" xfId="7" applyFont="1" applyAlignment="1">
      <alignment horizontal="center" vertical="center"/>
    </xf>
    <xf numFmtId="0" fontId="35" fillId="0" borderId="0" xfId="7" applyFont="1" applyAlignment="1">
      <alignment horizontal="center" vertical="center"/>
    </xf>
    <xf numFmtId="0" fontId="40" fillId="0" borderId="0" xfId="8" applyFont="1" applyAlignment="1">
      <alignment horizontal="center" vertical="center"/>
    </xf>
    <xf numFmtId="0" fontId="40" fillId="0" borderId="9" xfId="8" applyFont="1" applyBorder="1" applyAlignment="1">
      <alignment horizontal="center" vertical="center"/>
    </xf>
    <xf numFmtId="0" fontId="27" fillId="9" borderId="28" xfId="8" applyFont="1" applyFill="1" applyBorder="1" applyAlignment="1">
      <alignment horizontal="center" vertical="center"/>
    </xf>
    <xf numFmtId="0" fontId="40" fillId="0" borderId="28" xfId="8" applyFont="1" applyBorder="1" applyAlignment="1">
      <alignment horizontal="center" vertical="center"/>
    </xf>
    <xf numFmtId="0" fontId="35" fillId="9" borderId="5" xfId="7" applyFont="1" applyFill="1" applyBorder="1" applyAlignment="1">
      <alignment horizontal="center" vertical="center" wrapText="1"/>
    </xf>
    <xf numFmtId="0" fontId="35" fillId="9" borderId="0" xfId="7" applyFont="1" applyFill="1" applyAlignment="1">
      <alignment horizontal="center" vertical="center"/>
    </xf>
    <xf numFmtId="0" fontId="35" fillId="9" borderId="9" xfId="7" applyFont="1" applyFill="1" applyBorder="1" applyAlignment="1">
      <alignment horizontal="center" vertical="center"/>
    </xf>
    <xf numFmtId="0" fontId="35" fillId="0" borderId="8" xfId="7" applyFont="1" applyBorder="1" applyAlignment="1">
      <alignment horizontal="center" vertical="center"/>
    </xf>
    <xf numFmtId="0" fontId="35" fillId="9" borderId="45" xfId="7" applyFont="1" applyFill="1" applyBorder="1" applyAlignment="1">
      <alignment horizontal="center" vertical="center"/>
    </xf>
    <xf numFmtId="0" fontId="35" fillId="9" borderId="46" xfId="7" applyFont="1" applyFill="1" applyBorder="1" applyAlignment="1">
      <alignment horizontal="center" vertical="center"/>
    </xf>
    <xf numFmtId="0" fontId="35" fillId="9" borderId="48" xfId="7" applyFont="1" applyFill="1" applyBorder="1" applyAlignment="1">
      <alignment horizontal="center" vertical="center"/>
    </xf>
    <xf numFmtId="0" fontId="35" fillId="9" borderId="49" xfId="7" applyFont="1" applyFill="1" applyBorder="1" applyAlignment="1">
      <alignment horizontal="center" vertical="center"/>
    </xf>
    <xf numFmtId="0" fontId="35" fillId="9" borderId="47" xfId="7" applyFont="1" applyFill="1" applyBorder="1" applyAlignment="1">
      <alignment horizontal="center" vertical="center"/>
    </xf>
    <xf numFmtId="0" fontId="35" fillId="9" borderId="50" xfId="7" applyFont="1" applyFill="1" applyBorder="1" applyAlignment="1">
      <alignment horizontal="center" vertical="center"/>
    </xf>
    <xf numFmtId="0" fontId="35" fillId="9" borderId="29" xfId="7" applyFont="1" applyFill="1" applyBorder="1" applyAlignment="1">
      <alignment horizontal="left" vertical="center" wrapText="1"/>
    </xf>
    <xf numFmtId="0" fontId="35" fillId="9" borderId="30" xfId="7" applyFont="1" applyFill="1" applyBorder="1" applyAlignment="1">
      <alignment horizontal="left" vertical="center" wrapText="1"/>
    </xf>
    <xf numFmtId="0" fontId="35" fillId="9" borderId="31" xfId="7" applyFont="1" applyFill="1" applyBorder="1" applyAlignment="1">
      <alignment horizontal="left" vertical="center" wrapText="1"/>
    </xf>
    <xf numFmtId="0" fontId="38" fillId="0" borderId="0" xfId="7" applyFont="1" applyAlignment="1">
      <alignment horizontal="center" vertical="center"/>
    </xf>
    <xf numFmtId="0" fontId="35" fillId="9" borderId="4" xfId="7" applyFont="1" applyFill="1" applyBorder="1" applyAlignment="1">
      <alignment horizontal="left" vertical="center" wrapText="1"/>
    </xf>
    <xf numFmtId="0" fontId="35" fillId="9" borderId="5" xfId="7" applyFont="1" applyFill="1" applyBorder="1" applyAlignment="1">
      <alignment horizontal="left" vertical="center" wrapText="1"/>
    </xf>
    <xf numFmtId="0" fontId="35" fillId="9" borderId="8" xfId="7" applyFont="1" applyFill="1" applyBorder="1" applyAlignment="1">
      <alignment horizontal="left" vertical="center" wrapText="1"/>
    </xf>
    <xf numFmtId="0" fontId="35" fillId="9" borderId="0" xfId="7" applyFont="1" applyFill="1" applyAlignment="1">
      <alignment horizontal="left" vertical="center" wrapText="1"/>
    </xf>
    <xf numFmtId="0" fontId="35" fillId="9" borderId="10" xfId="7" applyFont="1" applyFill="1" applyBorder="1" applyAlignment="1">
      <alignment horizontal="left" vertical="center" wrapText="1"/>
    </xf>
    <xf numFmtId="0" fontId="35" fillId="9" borderId="7" xfId="7" applyFont="1" applyFill="1" applyBorder="1" applyAlignment="1">
      <alignment horizontal="left" vertical="center" wrapText="1"/>
    </xf>
    <xf numFmtId="0" fontId="36" fillId="0" borderId="0" xfId="7" applyFont="1" applyAlignment="1">
      <alignment horizontal="center" vertical="center"/>
    </xf>
    <xf numFmtId="0" fontId="35" fillId="9" borderId="29" xfId="7" applyFont="1" applyFill="1" applyBorder="1" applyAlignment="1">
      <alignment horizontal="left" vertical="top"/>
    </xf>
    <xf numFmtId="0" fontId="35" fillId="9" borderId="30" xfId="7" applyFont="1" applyFill="1" applyBorder="1" applyAlignment="1">
      <alignment horizontal="left" vertical="top"/>
    </xf>
    <xf numFmtId="0" fontId="35" fillId="9" borderId="31" xfId="7" applyFont="1" applyFill="1" applyBorder="1" applyAlignment="1">
      <alignment horizontal="left" vertical="top"/>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cellXfs>
  <cellStyles count="10">
    <cellStyle name="パーセント 2" xfId="2" xr:uid="{00000000-0005-0000-0000-000000000000}"/>
    <cellStyle name="ハイパーリンク" xfId="9" builtinId="8"/>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2 2" xfId="8" xr:uid="{19C1EE9F-072D-4AD4-A9EC-72172614A2F3}"/>
    <cellStyle name="標準 3" xfId="5" xr:uid="{00000000-0005-0000-0000-000006000000}"/>
    <cellStyle name="標準 4" xfId="7" xr:uid="{261B8A5A-CDA3-4CDE-B1F4-A4A39116003F}"/>
  </cellStyles>
  <dxfs count="0"/>
  <tableStyles count="0" defaultTableStyle="TableStyleMedium2" defaultPivotStyle="PivotStyleLight16"/>
  <colors>
    <mruColors>
      <color rgb="FFCCFFCC"/>
      <color rgb="FF99FF99"/>
      <color rgb="FF99FF66"/>
      <color rgb="FFCCFF99"/>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4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57150</xdr:colOff>
          <xdr:row>11</xdr:row>
          <xdr:rowOff>38100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5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8</xdr:col>
      <xdr:colOff>142875</xdr:colOff>
      <xdr:row>26</xdr:row>
      <xdr:rowOff>152400</xdr:rowOff>
    </xdr:from>
    <xdr:to>
      <xdr:col>11</xdr:col>
      <xdr:colOff>85725</xdr:colOff>
      <xdr:row>29</xdr:row>
      <xdr:rowOff>0</xdr:rowOff>
    </xdr:to>
    <xdr:sp macro="" textlink="">
      <xdr:nvSpPr>
        <xdr:cNvPr id="2" name="楕円 1">
          <a:extLst>
            <a:ext uri="{FF2B5EF4-FFF2-40B4-BE49-F238E27FC236}">
              <a16:creationId xmlns:a16="http://schemas.microsoft.com/office/drawing/2014/main" id="{00000000-0008-0000-0600-000002000000}"/>
            </a:ext>
          </a:extLst>
        </xdr:cNvPr>
        <xdr:cNvSpPr/>
      </xdr:nvSpPr>
      <xdr:spPr>
        <a:xfrm>
          <a:off x="1514475" y="5191125"/>
          <a:ext cx="457200" cy="3333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3.office.pref.shiga.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aigo@pref.shiga.lg.jp"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
  <sheetViews>
    <sheetView showGridLines="0" zoomScaleNormal="100" zoomScaleSheetLayoutView="100" workbookViewId="0">
      <selection activeCell="C8" sqref="C8"/>
    </sheetView>
  </sheetViews>
  <sheetFormatPr defaultColWidth="9" defaultRowHeight="13.5"/>
  <cols>
    <col min="1" max="1" width="5.375" style="88" bestFit="1" customWidth="1"/>
    <col min="2" max="3" width="32.875" style="86" customWidth="1"/>
    <col min="4" max="4" width="4.25" style="88" customWidth="1"/>
    <col min="5" max="16384" width="9" style="88"/>
  </cols>
  <sheetData>
    <row r="2" spans="1:3" ht="17.25">
      <c r="A2" s="186" t="s">
        <v>0</v>
      </c>
      <c r="B2" s="186"/>
      <c r="C2" s="186"/>
    </row>
    <row r="3" spans="1:3" ht="14.25">
      <c r="B3" s="87"/>
    </row>
    <row r="4" spans="1:3" ht="14.25">
      <c r="A4" s="100" t="s">
        <v>1</v>
      </c>
      <c r="B4" s="101" t="s">
        <v>2</v>
      </c>
      <c r="C4" s="101" t="s">
        <v>3</v>
      </c>
    </row>
    <row r="5" spans="1:3" ht="63.75" customHeight="1">
      <c r="A5" s="89">
        <v>1</v>
      </c>
      <c r="B5" s="90" t="s">
        <v>262</v>
      </c>
      <c r="C5" s="90"/>
    </row>
    <row r="6" spans="1:3" ht="90" customHeight="1">
      <c r="A6" s="89">
        <f t="shared" ref="A6:A10" si="0">A5+1</f>
        <v>2</v>
      </c>
      <c r="B6" s="90"/>
      <c r="C6" s="90" t="s">
        <v>263</v>
      </c>
    </row>
    <row r="7" spans="1:3" ht="63.75" customHeight="1">
      <c r="A7" s="151">
        <f t="shared" si="0"/>
        <v>3</v>
      </c>
      <c r="B7" s="152" t="s">
        <v>4</v>
      </c>
      <c r="C7" s="152"/>
    </row>
    <row r="8" spans="1:3" ht="120" customHeight="1">
      <c r="A8" s="89">
        <f t="shared" si="0"/>
        <v>4</v>
      </c>
      <c r="B8" s="153" t="s">
        <v>5</v>
      </c>
      <c r="C8" s="102"/>
    </row>
    <row r="9" spans="1:3" ht="63.75" customHeight="1">
      <c r="A9" s="89">
        <f t="shared" si="0"/>
        <v>5</v>
      </c>
      <c r="B9" s="152" t="s">
        <v>261</v>
      </c>
      <c r="C9" s="91"/>
    </row>
    <row r="10" spans="1:3" ht="75" customHeight="1">
      <c r="A10" s="89">
        <f t="shared" si="0"/>
        <v>6</v>
      </c>
      <c r="B10" s="90" t="s">
        <v>226</v>
      </c>
      <c r="C10" s="90"/>
    </row>
    <row r="11"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AM44"/>
  <sheetViews>
    <sheetView showGridLines="0" showZeros="0" tabSelected="1" zoomScale="85" zoomScaleNormal="85" zoomScaleSheetLayoutView="100" workbookViewId="0">
      <selection activeCell="W7" sqref="W7:AK7"/>
    </sheetView>
  </sheetViews>
  <sheetFormatPr defaultColWidth="2.25" defaultRowHeight="12"/>
  <cols>
    <col min="1" max="1" width="2.625" style="1" customWidth="1"/>
    <col min="2" max="2" width="2.5" style="1" bestFit="1" customWidth="1"/>
    <col min="3" max="37" width="2.25" style="1"/>
    <col min="38" max="39" width="2.25" style="146"/>
    <col min="40" max="16384" width="2.25" style="1"/>
  </cols>
  <sheetData>
    <row r="1" spans="1:39" ht="13.5">
      <c r="A1" s="146"/>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M1" s="155" t="s">
        <v>227</v>
      </c>
    </row>
    <row r="2" spans="1:39" ht="22.5" customHeight="1">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row>
    <row r="3" spans="1:39" ht="13.5">
      <c r="A3" s="145"/>
      <c r="B3" s="145"/>
      <c r="C3" s="148"/>
      <c r="D3" s="148"/>
      <c r="E3" s="145"/>
      <c r="F3" s="145"/>
      <c r="G3" s="145"/>
      <c r="H3" s="145"/>
      <c r="I3" s="145"/>
      <c r="J3" s="145"/>
      <c r="K3" s="145"/>
      <c r="L3" s="145"/>
      <c r="M3" s="145"/>
      <c r="N3" s="145"/>
      <c r="O3" s="145"/>
      <c r="P3" s="145"/>
      <c r="Q3" s="145"/>
      <c r="R3" s="145"/>
      <c r="S3" s="145"/>
      <c r="T3" s="145"/>
      <c r="U3" s="145"/>
      <c r="V3" s="145"/>
      <c r="W3" s="145"/>
      <c r="X3" s="145"/>
      <c r="Y3" s="145"/>
      <c r="Z3" s="145"/>
      <c r="AA3" s="145"/>
      <c r="AB3" s="145"/>
      <c r="AC3" s="169" t="s">
        <v>6</v>
      </c>
      <c r="AD3" s="193">
        <v>8</v>
      </c>
      <c r="AE3" s="193"/>
      <c r="AF3" s="170" t="s">
        <v>7</v>
      </c>
      <c r="AG3" s="192">
        <v>2</v>
      </c>
      <c r="AH3" s="192"/>
      <c r="AI3" s="179" t="s">
        <v>8</v>
      </c>
      <c r="AJ3" s="192">
        <v>2</v>
      </c>
      <c r="AK3" s="192"/>
      <c r="AL3" s="148" t="s">
        <v>9</v>
      </c>
      <c r="AM3" s="148"/>
    </row>
    <row r="4" spans="1:39" s="146" customFormat="1" ht="45" customHeight="1">
      <c r="A4" s="145"/>
      <c r="B4" s="145"/>
      <c r="C4" s="148"/>
      <c r="D4" s="148"/>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row>
    <row r="5" spans="1:39" ht="18" customHeight="1">
      <c r="A5" s="194" t="s">
        <v>225</v>
      </c>
      <c r="B5" s="194"/>
      <c r="C5" s="194"/>
      <c r="D5" s="194"/>
      <c r="E5" s="194"/>
      <c r="F5" s="194"/>
      <c r="G5" s="194"/>
      <c r="H5" s="145"/>
      <c r="I5" s="145" t="s">
        <v>10</v>
      </c>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row>
    <row r="6" spans="1:39" ht="45" customHeight="1">
      <c r="A6" s="144"/>
      <c r="B6" s="144"/>
      <c r="C6" s="144"/>
      <c r="D6" s="144"/>
      <c r="E6" s="144"/>
      <c r="F6" s="144"/>
      <c r="G6" s="144"/>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row>
    <row r="7" spans="1:39" ht="15.75" customHeight="1">
      <c r="A7" s="144"/>
      <c r="B7" s="144"/>
      <c r="C7" s="144"/>
      <c r="D7" s="144"/>
      <c r="E7" s="144"/>
      <c r="F7" s="144"/>
      <c r="G7" s="144"/>
      <c r="H7" s="145"/>
      <c r="I7" s="145"/>
      <c r="J7" s="145"/>
      <c r="K7" s="145"/>
      <c r="L7" s="145"/>
      <c r="M7" s="145"/>
      <c r="N7" s="145"/>
      <c r="O7" s="145"/>
      <c r="P7" s="145"/>
      <c r="Q7" s="145"/>
      <c r="R7" s="145"/>
      <c r="S7" s="145"/>
      <c r="T7" s="145"/>
      <c r="U7" s="145"/>
      <c r="V7" s="145"/>
      <c r="W7" s="187" t="s">
        <v>270</v>
      </c>
      <c r="X7" s="187"/>
      <c r="Y7" s="187"/>
      <c r="Z7" s="187"/>
      <c r="AA7" s="187"/>
      <c r="AB7" s="187"/>
      <c r="AC7" s="187"/>
      <c r="AD7" s="187"/>
      <c r="AE7" s="187"/>
      <c r="AF7" s="187"/>
      <c r="AG7" s="187"/>
      <c r="AH7" s="187"/>
      <c r="AI7" s="187"/>
      <c r="AJ7" s="187"/>
      <c r="AK7" s="187"/>
      <c r="AL7" s="144"/>
      <c r="AM7" s="145"/>
    </row>
    <row r="8" spans="1:39" ht="15.75" customHeight="1">
      <c r="A8" s="144"/>
      <c r="B8" s="144"/>
      <c r="C8" s="144"/>
      <c r="D8" s="144"/>
      <c r="E8" s="144"/>
      <c r="F8" s="144"/>
      <c r="G8" s="144"/>
      <c r="H8" s="145"/>
      <c r="I8" s="145"/>
      <c r="J8" s="145"/>
      <c r="K8" s="145"/>
      <c r="L8" s="145"/>
      <c r="M8" s="145"/>
      <c r="N8" s="145"/>
      <c r="O8" s="145"/>
      <c r="P8" s="145"/>
      <c r="Q8" s="145"/>
      <c r="R8" s="145"/>
      <c r="S8" s="145"/>
      <c r="T8" s="145"/>
      <c r="U8" s="145"/>
      <c r="V8" s="145"/>
      <c r="W8" s="187" t="s">
        <v>274</v>
      </c>
      <c r="X8" s="187"/>
      <c r="Y8" s="187"/>
      <c r="Z8" s="187"/>
      <c r="AA8" s="187"/>
      <c r="AB8" s="187"/>
      <c r="AC8" s="187"/>
      <c r="AD8" s="187"/>
      <c r="AE8" s="187"/>
      <c r="AF8" s="187"/>
      <c r="AG8" s="187"/>
      <c r="AH8" s="187"/>
      <c r="AI8" s="187"/>
      <c r="AJ8" s="187"/>
      <c r="AK8" s="187"/>
      <c r="AL8" s="150"/>
      <c r="AM8" s="145"/>
    </row>
    <row r="9" spans="1:39" s="146" customFormat="1" ht="60" customHeight="1">
      <c r="A9" s="144"/>
      <c r="B9" s="144"/>
      <c r="C9" s="144"/>
      <c r="D9" s="144"/>
      <c r="E9" s="144"/>
      <c r="F9" s="144"/>
      <c r="G9" s="144"/>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row>
    <row r="10" spans="1:39" s="146" customFormat="1" ht="18" customHeight="1">
      <c r="A10" s="193" t="s">
        <v>224</v>
      </c>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row>
    <row r="11" spans="1:39" s="146" customFormat="1" ht="18" customHeight="1">
      <c r="A11" s="147"/>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pans="1:39" s="146" customFormat="1" ht="56.25" customHeight="1">
      <c r="A12" s="145"/>
      <c r="B12" s="145"/>
      <c r="C12" s="148"/>
      <c r="D12" s="148"/>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row>
    <row r="13" spans="1:39" s="146" customFormat="1" ht="13.5">
      <c r="A13" s="145" t="s">
        <v>185</v>
      </c>
      <c r="B13" s="145"/>
      <c r="C13" s="148"/>
      <c r="D13" s="148"/>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row>
    <row r="14" spans="1:39" s="146" customFormat="1" ht="57.75" customHeight="1">
      <c r="A14" s="145"/>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row>
    <row r="15" spans="1:39" s="146" customFormat="1" ht="14.25" customHeight="1">
      <c r="A15" s="145"/>
      <c r="B15" s="205" t="s">
        <v>11</v>
      </c>
      <c r="C15" s="205"/>
      <c r="D15" s="205"/>
      <c r="E15" s="205"/>
      <c r="F15" s="205"/>
      <c r="G15" s="205"/>
      <c r="H15" s="205"/>
      <c r="I15" s="205"/>
      <c r="J15" s="205"/>
      <c r="K15" s="191">
        <f ca="1">SUM(X18:AB19)</f>
        <v>3600</v>
      </c>
      <c r="L15" s="205"/>
      <c r="M15" s="205"/>
      <c r="N15" s="205"/>
      <c r="O15" s="205"/>
      <c r="P15" s="205"/>
      <c r="Q15" s="205"/>
      <c r="R15" s="205"/>
      <c r="S15" s="145" t="s">
        <v>12</v>
      </c>
      <c r="T15" s="145"/>
      <c r="U15" s="145"/>
      <c r="V15" s="145"/>
      <c r="W15" s="145"/>
      <c r="X15" s="145"/>
      <c r="Y15" s="145"/>
      <c r="Z15" s="145"/>
      <c r="AA15" s="145"/>
      <c r="AB15" s="145"/>
      <c r="AC15" s="145"/>
      <c r="AD15" s="145"/>
      <c r="AE15" s="145"/>
      <c r="AF15" s="145"/>
      <c r="AG15" s="145"/>
      <c r="AH15" s="145"/>
      <c r="AI15" s="145"/>
      <c r="AJ15" s="145"/>
      <c r="AK15" s="145"/>
      <c r="AL15" s="145"/>
      <c r="AM15" s="145"/>
    </row>
    <row r="16" spans="1:39" s="146" customFormat="1" ht="14.25" customHeight="1">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row>
    <row r="17" spans="1:39" s="146" customFormat="1" ht="14.25" customHeight="1">
      <c r="A17" s="145"/>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row>
    <row r="18" spans="1:39" s="146" customFormat="1" ht="14.25" customHeight="1">
      <c r="A18" s="145"/>
      <c r="B18" s="145"/>
      <c r="C18" s="205"/>
      <c r="D18" s="205"/>
      <c r="E18" s="205"/>
      <c r="F18" s="205"/>
      <c r="G18" s="205"/>
      <c r="H18" s="205"/>
      <c r="I18" s="205"/>
      <c r="J18" s="205"/>
      <c r="K18" s="205"/>
      <c r="L18" s="205"/>
      <c r="M18" s="205"/>
      <c r="N18" s="205"/>
      <c r="O18" s="205"/>
      <c r="P18" s="205"/>
      <c r="Q18" s="205"/>
      <c r="R18" s="205"/>
      <c r="S18" s="205"/>
      <c r="T18" s="205"/>
      <c r="U18" s="205"/>
      <c r="V18" s="205"/>
      <c r="W18" s="205"/>
      <c r="X18" s="191">
        <f ca="1">SUM(申請額一覧!H5:H19)</f>
        <v>0</v>
      </c>
      <c r="Y18" s="191"/>
      <c r="Z18" s="191"/>
      <c r="AA18" s="191"/>
      <c r="AB18" s="191"/>
      <c r="AC18" s="145"/>
      <c r="AD18" s="145"/>
      <c r="AE18" s="145"/>
      <c r="AF18" s="145"/>
      <c r="AG18" s="145"/>
      <c r="AH18" s="145"/>
      <c r="AI18" s="145"/>
      <c r="AJ18" s="145"/>
      <c r="AK18" s="145"/>
      <c r="AL18" s="145"/>
      <c r="AM18" s="145"/>
    </row>
    <row r="19" spans="1:39" s="146" customFormat="1" ht="14.25" customHeight="1">
      <c r="A19" s="145"/>
      <c r="B19" s="145"/>
      <c r="C19" s="205" t="s">
        <v>220</v>
      </c>
      <c r="D19" s="205"/>
      <c r="E19" s="205"/>
      <c r="F19" s="205"/>
      <c r="G19" s="205"/>
      <c r="H19" s="205"/>
      <c r="I19" s="205"/>
      <c r="J19" s="205"/>
      <c r="K19" s="205"/>
      <c r="L19" s="205"/>
      <c r="M19" s="205"/>
      <c r="N19" s="205"/>
      <c r="O19" s="205"/>
      <c r="P19" s="205"/>
      <c r="Q19" s="205"/>
      <c r="R19" s="205"/>
      <c r="S19" s="205"/>
      <c r="T19" s="205"/>
      <c r="U19" s="205"/>
      <c r="V19" s="205"/>
      <c r="W19" s="205"/>
      <c r="X19" s="191">
        <f ca="1">SUM(申請額一覧!I5:I19)</f>
        <v>3600</v>
      </c>
      <c r="Y19" s="191"/>
      <c r="Z19" s="191"/>
      <c r="AA19" s="191"/>
      <c r="AB19" s="191"/>
      <c r="AC19" s="145" t="s">
        <v>12</v>
      </c>
      <c r="AD19" s="145"/>
      <c r="AE19" s="145"/>
      <c r="AF19" s="145"/>
      <c r="AG19" s="145"/>
      <c r="AH19" s="145"/>
      <c r="AI19" s="145"/>
      <c r="AJ19" s="145"/>
      <c r="AK19" s="145"/>
      <c r="AL19" s="145"/>
      <c r="AM19" s="145"/>
    </row>
    <row r="20" spans="1:39" s="146" customFormat="1" ht="14.25" customHeight="1">
      <c r="A20" s="145"/>
      <c r="B20" s="145"/>
      <c r="C20" s="147"/>
      <c r="D20" s="147"/>
      <c r="E20" s="147"/>
      <c r="F20" s="147"/>
      <c r="G20" s="147"/>
      <c r="H20" s="147"/>
      <c r="I20" s="147"/>
      <c r="J20" s="147"/>
      <c r="K20" s="147"/>
      <c r="L20" s="147"/>
      <c r="M20" s="147"/>
      <c r="N20" s="147"/>
      <c r="O20" s="147"/>
      <c r="P20" s="147"/>
      <c r="Q20" s="147"/>
      <c r="R20" s="147"/>
      <c r="S20" s="147"/>
      <c r="T20" s="147"/>
      <c r="U20" s="147"/>
      <c r="V20" s="147"/>
      <c r="W20" s="147"/>
      <c r="X20" s="149"/>
      <c r="Y20" s="149"/>
      <c r="Z20" s="149"/>
      <c r="AA20" s="149"/>
      <c r="AB20" s="149"/>
      <c r="AC20" s="145"/>
      <c r="AD20" s="145"/>
      <c r="AE20" s="145"/>
      <c r="AF20" s="145"/>
      <c r="AG20" s="145"/>
      <c r="AH20" s="145"/>
      <c r="AI20" s="145"/>
      <c r="AJ20" s="145"/>
      <c r="AK20" s="145"/>
      <c r="AL20" s="145"/>
      <c r="AM20" s="145"/>
    </row>
    <row r="21" spans="1:39" s="146" customFormat="1" ht="14.25" customHeight="1">
      <c r="A21" s="145"/>
      <c r="B21" s="145"/>
      <c r="C21" s="147"/>
      <c r="D21" s="147"/>
      <c r="E21" s="147"/>
      <c r="F21" s="147"/>
      <c r="G21" s="147"/>
      <c r="H21" s="147"/>
      <c r="I21" s="147"/>
      <c r="J21" s="147"/>
      <c r="K21" s="147"/>
      <c r="L21" s="147"/>
      <c r="M21" s="147"/>
      <c r="N21" s="147"/>
      <c r="O21" s="147"/>
      <c r="P21" s="147"/>
      <c r="Q21" s="147"/>
      <c r="R21" s="147"/>
      <c r="S21" s="147"/>
      <c r="T21" s="147"/>
      <c r="U21" s="147"/>
      <c r="V21" s="147"/>
      <c r="W21" s="147"/>
      <c r="X21" s="149"/>
      <c r="Y21" s="149"/>
      <c r="Z21" s="149"/>
      <c r="AA21" s="149"/>
      <c r="AB21" s="149"/>
      <c r="AC21" s="145"/>
      <c r="AD21" s="145"/>
      <c r="AE21" s="145"/>
      <c r="AF21" s="145"/>
      <c r="AG21" s="145"/>
      <c r="AH21" s="145"/>
      <c r="AI21" s="145"/>
      <c r="AJ21" s="145"/>
      <c r="AK21" s="145"/>
      <c r="AL21" s="145"/>
      <c r="AM21" s="145"/>
    </row>
    <row r="22" spans="1:39" s="146" customFormat="1" ht="14.25" customHeight="1">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row>
    <row r="23" spans="1:39" s="146" customFormat="1" ht="14.25" customHeight="1">
      <c r="B23" s="145" t="s">
        <v>13</v>
      </c>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row>
    <row r="24" spans="1:39" s="146" customFormat="1" ht="14.25" customHeight="1">
      <c r="B24" s="145" t="s">
        <v>14</v>
      </c>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row>
    <row r="25" spans="1:39" s="146" customFormat="1" ht="14.25" customHeight="1">
      <c r="B25" s="145" t="s">
        <v>221</v>
      </c>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row>
    <row r="26" spans="1:39" s="146" customFormat="1" ht="14.25" customHeight="1">
      <c r="B26" s="145"/>
      <c r="C26" s="145"/>
      <c r="D26" s="145" t="s">
        <v>15</v>
      </c>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row>
    <row r="27" spans="1:39" s="146" customFormat="1" ht="14.25" customHeight="1">
      <c r="B27" s="145" t="s">
        <v>259</v>
      </c>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row>
    <row r="28" spans="1:39" s="146" customFormat="1"/>
    <row r="29" spans="1:39" s="146" customFormat="1"/>
    <row r="30" spans="1:39" s="146" customFormat="1"/>
    <row r="31" spans="1:39" s="146" customFormat="1">
      <c r="T31" s="146" t="s">
        <v>256</v>
      </c>
    </row>
    <row r="32" spans="1:39" s="146" customFormat="1" ht="6" customHeight="1"/>
    <row r="33" spans="1:37" ht="18" customHeight="1">
      <c r="A33" s="146"/>
      <c r="B33" s="146"/>
      <c r="C33" s="146"/>
      <c r="D33" s="146"/>
      <c r="E33" s="146"/>
      <c r="F33" s="146"/>
      <c r="G33" s="146"/>
      <c r="H33" s="146"/>
      <c r="I33" s="146"/>
      <c r="J33" s="146"/>
      <c r="K33" s="146"/>
      <c r="L33" s="146"/>
      <c r="M33" s="146"/>
      <c r="N33" s="146"/>
      <c r="O33" s="146"/>
      <c r="P33" s="146"/>
      <c r="Q33" s="146"/>
      <c r="R33" s="146"/>
      <c r="S33" s="146"/>
      <c r="T33" s="146"/>
      <c r="U33" s="188" t="s">
        <v>16</v>
      </c>
      <c r="V33" s="189"/>
      <c r="W33" s="189"/>
      <c r="X33" s="189"/>
      <c r="Y33" s="189"/>
      <c r="Z33" s="189"/>
      <c r="AA33" s="189"/>
      <c r="AB33" s="93"/>
      <c r="AC33" s="190" t="s">
        <v>268</v>
      </c>
      <c r="AD33" s="190"/>
      <c r="AE33" s="190"/>
      <c r="AF33" s="190"/>
      <c r="AG33" s="190"/>
      <c r="AH33" s="190"/>
      <c r="AI33" s="190"/>
      <c r="AJ33" s="190"/>
      <c r="AK33" s="190"/>
    </row>
    <row r="34" spans="1:37" ht="18.75" customHeight="1">
      <c r="A34" s="146"/>
      <c r="B34" s="146"/>
      <c r="C34" s="146"/>
      <c r="D34" s="146"/>
      <c r="E34" s="146"/>
      <c r="F34" s="146"/>
      <c r="G34" s="146"/>
      <c r="H34" s="146"/>
      <c r="I34" s="146"/>
      <c r="J34" s="146"/>
      <c r="K34" s="146"/>
      <c r="L34" s="146"/>
      <c r="M34" s="146"/>
      <c r="N34" s="146"/>
      <c r="O34" s="146"/>
      <c r="P34" s="146"/>
      <c r="Q34" s="146"/>
      <c r="R34" s="146"/>
      <c r="S34" s="146"/>
      <c r="T34" s="146"/>
      <c r="U34" s="188" t="s">
        <v>17</v>
      </c>
      <c r="V34" s="189"/>
      <c r="W34" s="189"/>
      <c r="X34" s="189"/>
      <c r="Y34" s="189"/>
      <c r="Z34" s="189"/>
      <c r="AA34" s="189"/>
      <c r="AB34" s="93"/>
      <c r="AC34" s="190" t="s">
        <v>267</v>
      </c>
      <c r="AD34" s="190"/>
      <c r="AE34" s="190"/>
      <c r="AF34" s="190"/>
      <c r="AG34" s="190"/>
      <c r="AH34" s="190"/>
      <c r="AI34" s="190"/>
      <c r="AJ34" s="190"/>
      <c r="AK34" s="190"/>
    </row>
    <row r="35" spans="1:37" ht="18.75" customHeight="1">
      <c r="A35" s="146"/>
      <c r="B35" s="146"/>
      <c r="C35" s="146"/>
      <c r="D35" s="146"/>
      <c r="E35" s="146"/>
      <c r="F35" s="146"/>
      <c r="G35" s="146"/>
      <c r="H35" s="146"/>
      <c r="I35" s="146"/>
      <c r="J35" s="146"/>
      <c r="K35" s="146"/>
      <c r="L35" s="146"/>
      <c r="M35" s="146"/>
      <c r="N35" s="146"/>
      <c r="O35" s="146"/>
      <c r="P35" s="146"/>
      <c r="Q35" s="146"/>
      <c r="R35" s="146"/>
      <c r="S35" s="146"/>
      <c r="T35" s="146"/>
      <c r="U35" s="203" t="s">
        <v>258</v>
      </c>
      <c r="V35" s="204"/>
      <c r="W35" s="204"/>
      <c r="X35" s="204"/>
      <c r="Y35" s="204"/>
      <c r="Z35" s="204"/>
      <c r="AA35" s="204"/>
      <c r="AB35" s="93"/>
      <c r="AC35" s="190" t="s">
        <v>275</v>
      </c>
      <c r="AD35" s="190"/>
      <c r="AE35" s="190"/>
      <c r="AF35" s="190"/>
      <c r="AG35" s="190"/>
      <c r="AH35" s="190"/>
      <c r="AI35" s="190"/>
      <c r="AJ35" s="190"/>
      <c r="AK35" s="190"/>
    </row>
    <row r="36" spans="1:37" ht="18.75" customHeight="1">
      <c r="A36" s="146"/>
      <c r="B36" s="146"/>
      <c r="C36" s="146"/>
      <c r="D36" s="146"/>
      <c r="E36" s="146"/>
      <c r="F36" s="146"/>
      <c r="G36" s="146"/>
      <c r="H36" s="146"/>
      <c r="I36" s="146"/>
      <c r="J36" s="146"/>
      <c r="K36" s="146"/>
      <c r="L36" s="146"/>
      <c r="M36" s="146"/>
      <c r="N36" s="146"/>
      <c r="O36" s="146"/>
      <c r="P36" s="146"/>
      <c r="Q36" s="146"/>
      <c r="R36" s="146"/>
      <c r="S36" s="146"/>
      <c r="T36" s="146"/>
      <c r="U36" s="188" t="s">
        <v>18</v>
      </c>
      <c r="V36" s="189"/>
      <c r="W36" s="189"/>
      <c r="X36" s="189"/>
      <c r="Y36" s="189"/>
      <c r="Z36" s="189"/>
      <c r="AA36" s="189"/>
      <c r="AB36" s="93"/>
      <c r="AC36" s="190" t="s">
        <v>275</v>
      </c>
      <c r="AD36" s="190"/>
      <c r="AE36" s="190"/>
      <c r="AF36" s="190"/>
      <c r="AG36" s="190"/>
      <c r="AH36" s="190"/>
      <c r="AI36" s="190"/>
      <c r="AJ36" s="190"/>
      <c r="AK36" s="190"/>
    </row>
    <row r="37" spans="1:37" ht="18.75" customHeight="1">
      <c r="A37" s="146"/>
      <c r="B37" s="146"/>
      <c r="C37" s="146"/>
      <c r="D37" s="146"/>
      <c r="E37" s="146"/>
      <c r="F37" s="146"/>
      <c r="G37" s="146"/>
      <c r="H37" s="146"/>
      <c r="I37" s="146"/>
      <c r="J37" s="146"/>
      <c r="K37" s="146"/>
      <c r="L37" s="146"/>
      <c r="M37" s="146"/>
      <c r="N37" s="146"/>
      <c r="O37" s="146"/>
      <c r="P37" s="146"/>
      <c r="Q37" s="146"/>
      <c r="R37" s="146"/>
      <c r="S37" s="146"/>
      <c r="T37" s="146"/>
      <c r="U37" s="196" t="s">
        <v>19</v>
      </c>
      <c r="V37" s="197"/>
      <c r="W37" s="197"/>
      <c r="X37" s="92"/>
      <c r="Y37" s="200" t="s">
        <v>20</v>
      </c>
      <c r="Z37" s="201"/>
      <c r="AA37" s="201"/>
      <c r="AB37" s="202"/>
      <c r="AC37" s="190" t="s">
        <v>276</v>
      </c>
      <c r="AD37" s="190"/>
      <c r="AE37" s="190"/>
      <c r="AF37" s="190"/>
      <c r="AG37" s="190"/>
      <c r="AH37" s="190"/>
      <c r="AI37" s="190"/>
      <c r="AJ37" s="190"/>
      <c r="AK37" s="190"/>
    </row>
    <row r="38" spans="1:37" ht="18.75" customHeight="1">
      <c r="A38" s="146"/>
      <c r="B38" s="146"/>
      <c r="C38" s="146"/>
      <c r="D38" s="146"/>
      <c r="E38" s="146"/>
      <c r="F38" s="146"/>
      <c r="G38" s="146"/>
      <c r="H38" s="146"/>
      <c r="I38" s="146"/>
      <c r="J38" s="146"/>
      <c r="K38" s="146"/>
      <c r="L38" s="146"/>
      <c r="M38" s="146"/>
      <c r="N38" s="146"/>
      <c r="O38" s="146"/>
      <c r="P38" s="146"/>
      <c r="Q38" s="146"/>
      <c r="R38" s="146"/>
      <c r="S38" s="146"/>
      <c r="T38" s="146"/>
      <c r="U38" s="198"/>
      <c r="V38" s="199"/>
      <c r="W38" s="199"/>
      <c r="X38" s="94"/>
      <c r="Y38" s="200" t="s">
        <v>21</v>
      </c>
      <c r="Z38" s="201"/>
      <c r="AA38" s="201"/>
      <c r="AB38" s="202"/>
      <c r="AC38" s="195" t="s">
        <v>277</v>
      </c>
      <c r="AD38" s="190"/>
      <c r="AE38" s="190"/>
      <c r="AF38" s="190"/>
      <c r="AG38" s="190"/>
      <c r="AH38" s="190"/>
      <c r="AI38" s="190"/>
      <c r="AJ38" s="190"/>
      <c r="AK38" s="190"/>
    </row>
    <row r="39" spans="1:37" ht="18.75" customHeight="1">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1:37">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sheetData>
  <mergeCells count="26">
    <mergeCell ref="AC38:AK38"/>
    <mergeCell ref="U37:W38"/>
    <mergeCell ref="Y37:AB37"/>
    <mergeCell ref="Y38:AB38"/>
    <mergeCell ref="A10:AM10"/>
    <mergeCell ref="U34:AA34"/>
    <mergeCell ref="U35:AA35"/>
    <mergeCell ref="AC34:AK34"/>
    <mergeCell ref="AC35:AK35"/>
    <mergeCell ref="AC37:AK37"/>
    <mergeCell ref="B15:J15"/>
    <mergeCell ref="K15:R15"/>
    <mergeCell ref="C19:W19"/>
    <mergeCell ref="C18:W18"/>
    <mergeCell ref="AJ3:AK3"/>
    <mergeCell ref="AG3:AH3"/>
    <mergeCell ref="AD3:AE3"/>
    <mergeCell ref="A5:G5"/>
    <mergeCell ref="W7:AK7"/>
    <mergeCell ref="W8:AK8"/>
    <mergeCell ref="U36:AA36"/>
    <mergeCell ref="AC36:AK36"/>
    <mergeCell ref="U33:AA33"/>
    <mergeCell ref="AC33:AK33"/>
    <mergeCell ref="X18:AB18"/>
    <mergeCell ref="X19:AB19"/>
  </mergeCells>
  <phoneticPr fontId="4"/>
  <hyperlinks>
    <hyperlink ref="AC38" r:id="rId1" xr:uid="{45261811-45E6-4A21-8444-7B87BE885452}"/>
  </hyperlinks>
  <printOptions horizontalCentered="1"/>
  <pageMargins left="0.70866141732283472" right="0.70866141732283472" top="0.94488188976377963" bottom="0.74803149606299213" header="0.31496062992125984" footer="0.31496062992125984"/>
  <pageSetup paperSize="9"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6"/>
  <sheetViews>
    <sheetView showGridLines="0" showZeros="0" zoomScaleNormal="100" zoomScaleSheetLayoutView="100" workbookViewId="0">
      <selection activeCell="K5" sqref="K5"/>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8" width="7.625" style="2" hidden="1" customWidth="1"/>
    <col min="9" max="9" width="7.375" style="2" bestFit="1" customWidth="1"/>
    <col min="10" max="10" width="7.625" style="2" customWidth="1"/>
    <col min="11" max="11" width="4.375" style="2" bestFit="1" customWidth="1"/>
    <col min="12" max="13" width="2.25" style="2"/>
    <col min="14" max="14" width="4.375" style="2" bestFit="1" customWidth="1"/>
    <col min="15" max="16384" width="2.25" style="2"/>
  </cols>
  <sheetData>
    <row r="1" spans="1:33">
      <c r="A1" s="2" t="s">
        <v>22</v>
      </c>
    </row>
    <row r="2" spans="1:33">
      <c r="A2" s="81"/>
    </row>
    <row r="3" spans="1:33" ht="18" customHeight="1">
      <c r="A3" s="211" t="s">
        <v>23</v>
      </c>
      <c r="B3" s="208" t="s">
        <v>24</v>
      </c>
      <c r="C3" s="212" t="s">
        <v>25</v>
      </c>
      <c r="D3" s="208" t="s">
        <v>26</v>
      </c>
      <c r="E3" s="208" t="s">
        <v>20</v>
      </c>
      <c r="F3" s="215" t="s">
        <v>27</v>
      </c>
      <c r="G3" s="213" t="s">
        <v>28</v>
      </c>
      <c r="H3" s="209" t="s">
        <v>29</v>
      </c>
      <c r="I3" s="209"/>
      <c r="J3" s="210"/>
      <c r="K3" s="206" t="s">
        <v>30</v>
      </c>
    </row>
    <row r="4" spans="1:33" ht="57" thickBot="1">
      <c r="A4" s="211"/>
      <c r="B4" s="208"/>
      <c r="C4" s="212"/>
      <c r="D4" s="208"/>
      <c r="E4" s="208"/>
      <c r="F4" s="216"/>
      <c r="G4" s="214"/>
      <c r="H4" s="80" t="s">
        <v>219</v>
      </c>
      <c r="I4" s="80" t="s">
        <v>220</v>
      </c>
      <c r="J4" s="99" t="s">
        <v>31</v>
      </c>
      <c r="K4" s="207"/>
    </row>
    <row r="5" spans="1:33" ht="22.5" customHeight="1" thickBot="1">
      <c r="A5" s="82">
        <f>ROW()-4</f>
        <v>1</v>
      </c>
      <c r="B5" s="108" t="str">
        <f ca="1">IFERROR(INDIRECT("個票"&amp;$A5&amp;"！$t$7"),"")</f>
        <v>特別養護老人ホーム滋賀県</v>
      </c>
      <c r="C5" s="108" t="str">
        <f ca="1">IFERROR(INDIRECT("個票"&amp;$A5&amp;"！$h$7"),"")</f>
        <v>2579999999</v>
      </c>
      <c r="D5" s="108" t="str">
        <f ca="1">IFERROR(INDIRECT("個票"&amp;$A5&amp;"！$l$10"),"")</f>
        <v>介護老人福祉施設</v>
      </c>
      <c r="E5" s="108" t="str">
        <f ca="1">IFERROR(INDIRECT("個票"&amp;$A5&amp;"！$w$9"),"")</f>
        <v>077-528-3523</v>
      </c>
      <c r="F5" s="108" t="str">
        <f ca="1">IFERROR(INDIRECT("個票"&amp;$A5&amp;"！$ｄ$9")&amp;INDIRECT("個票"&amp;$A5&amp;"！$ｈ$9"),"")</f>
        <v>滋賀県大津市京町４－１－１</v>
      </c>
      <c r="G5" s="108" t="str">
        <f ca="1">IF(J5&gt;0,申請書!$W$7,"")</f>
        <v>社会福祉法人滋賀県</v>
      </c>
      <c r="H5" s="85">
        <f t="shared" ref="H5:H19" ca="1" si="0">IFERROR(INDIRECT("個票"&amp;$A5&amp;"！$ai$27"),"")</f>
        <v>0</v>
      </c>
      <c r="I5" s="143">
        <f t="shared" ref="I5:I19" ca="1" si="1">IFERROR(INDIRECT("個票"&amp;$A5&amp;"！$ai$47"),"")</f>
        <v>900</v>
      </c>
      <c r="J5" s="85">
        <f ca="1">SUM(H5,I5)</f>
        <v>900</v>
      </c>
      <c r="K5" s="104"/>
      <c r="N5" s="106" t="str">
        <f ca="1">IF(_xlfn.SHEETS()-6=COUNTIF(J5:J22,"&gt;0"),"○","！（本表の事業所数と個票の枚数が一致しません）")</f>
        <v>○</v>
      </c>
      <c r="O5" s="107"/>
      <c r="P5" s="107"/>
      <c r="Q5" s="107"/>
      <c r="R5" s="107"/>
      <c r="S5" s="107"/>
      <c r="T5" s="107"/>
      <c r="U5" s="107"/>
      <c r="V5" s="107"/>
      <c r="W5" s="107"/>
      <c r="X5" s="107"/>
      <c r="Y5" s="107"/>
      <c r="Z5" s="107"/>
      <c r="AA5" s="107"/>
      <c r="AB5" s="107"/>
      <c r="AC5" s="107"/>
      <c r="AD5" s="107"/>
      <c r="AE5" s="107"/>
      <c r="AF5" s="107"/>
      <c r="AG5" s="103"/>
    </row>
    <row r="6" spans="1:33" ht="22.5" customHeight="1">
      <c r="A6" s="82">
        <f t="shared" ref="A6:A19" si="2">ROW()-4</f>
        <v>2</v>
      </c>
      <c r="B6" s="108" t="str">
        <f t="shared" ref="B6:B19" ca="1" si="3">IFERROR(INDIRECT("個票"&amp;$A6&amp;"！$t$7"),"")</f>
        <v>介護医療院滋賀県</v>
      </c>
      <c r="C6" s="108" t="str">
        <f t="shared" ref="C6:C19" ca="1" si="4">IFERROR(INDIRECT("個票"&amp;$A6&amp;"！$h$7"),"")</f>
        <v>2579999998</v>
      </c>
      <c r="D6" s="108" t="str">
        <f t="shared" ref="D6:D19" ca="1" si="5">IFERROR(INDIRECT("個票"&amp;$A6&amp;"！$l$10"),"")</f>
        <v>介護医療院</v>
      </c>
      <c r="E6" s="108" t="str">
        <f t="shared" ref="E6:E19" ca="1" si="6">IFERROR(INDIRECT("個票"&amp;$A6&amp;"！$w$9"),"")</f>
        <v>077-528-3523</v>
      </c>
      <c r="F6" s="108" t="str">
        <f t="shared" ref="F6:F19" ca="1" si="7">IFERROR(INDIRECT("個票"&amp;$A6&amp;"！$ｄ$9")&amp;INDIRECT("個票"&amp;$A6&amp;"！$ｈ$9"),"")</f>
        <v>滋賀県大津市京町４－１－１</v>
      </c>
      <c r="G6" s="108" t="str">
        <f ca="1">IF(J6&gt;0,申請書!$W$7,"")</f>
        <v>社会福祉法人滋賀県</v>
      </c>
      <c r="H6" s="85">
        <f t="shared" ca="1" si="0"/>
        <v>0</v>
      </c>
      <c r="I6" s="143">
        <f t="shared" ca="1" si="1"/>
        <v>1080</v>
      </c>
      <c r="J6" s="85">
        <f ca="1">SUM(H6,I6)</f>
        <v>1080</v>
      </c>
      <c r="K6" s="104"/>
      <c r="N6" s="105" t="s">
        <v>32</v>
      </c>
    </row>
    <row r="7" spans="1:33" ht="22.5" customHeight="1">
      <c r="A7" s="82">
        <f t="shared" si="2"/>
        <v>3</v>
      </c>
      <c r="B7" s="108" t="str">
        <f t="shared" ca="1" si="3"/>
        <v>介護老人保健施設滋賀県</v>
      </c>
      <c r="C7" s="108" t="str">
        <f t="shared" ca="1" si="4"/>
        <v>2579999997</v>
      </c>
      <c r="D7" s="108" t="str">
        <f t="shared" ca="1" si="5"/>
        <v>介護老人保健施設</v>
      </c>
      <c r="E7" s="108" t="str">
        <f t="shared" ca="1" si="6"/>
        <v>077-528-3523</v>
      </c>
      <c r="F7" s="108" t="str">
        <f t="shared" ca="1" si="7"/>
        <v>滋賀県大津市京町４－１－１</v>
      </c>
      <c r="G7" s="108" t="str">
        <f ca="1">IF(J7&gt;0,申請書!$W$7,"")</f>
        <v>社会福祉法人滋賀県</v>
      </c>
      <c r="H7" s="85">
        <f t="shared" ca="1" si="0"/>
        <v>0</v>
      </c>
      <c r="I7" s="143">
        <f t="shared" ca="1" si="1"/>
        <v>1620</v>
      </c>
      <c r="J7" s="85">
        <f t="shared" ref="J7:J19" ca="1" si="8">SUM(H7,I7)</f>
        <v>1620</v>
      </c>
      <c r="K7" s="104"/>
      <c r="N7" s="105" t="s">
        <v>33</v>
      </c>
    </row>
    <row r="8" spans="1:33" ht="22.5" customHeight="1">
      <c r="A8" s="82">
        <f t="shared" si="2"/>
        <v>4</v>
      </c>
      <c r="B8" s="108" t="str">
        <f t="shared" ca="1" si="3"/>
        <v/>
      </c>
      <c r="C8" s="108" t="str">
        <f t="shared" ca="1" si="4"/>
        <v/>
      </c>
      <c r="D8" s="108" t="str">
        <f t="shared" ca="1" si="5"/>
        <v/>
      </c>
      <c r="E8" s="108" t="str">
        <f t="shared" ca="1" si="6"/>
        <v/>
      </c>
      <c r="F8" s="108" t="str">
        <f t="shared" ca="1" si="7"/>
        <v/>
      </c>
      <c r="G8" s="108" t="str">
        <f ca="1">IF(J8&gt;0,申請書!$W$7,"")</f>
        <v/>
      </c>
      <c r="H8" s="85" t="str">
        <f t="shared" ca="1" si="0"/>
        <v/>
      </c>
      <c r="I8" s="143" t="str">
        <f t="shared" ca="1" si="1"/>
        <v/>
      </c>
      <c r="J8" s="85">
        <f t="shared" ca="1" si="8"/>
        <v>0</v>
      </c>
      <c r="K8" s="104"/>
    </row>
    <row r="9" spans="1:33" ht="22.5" customHeight="1">
      <c r="A9" s="82">
        <f t="shared" si="2"/>
        <v>5</v>
      </c>
      <c r="B9" s="108" t="str">
        <f t="shared" ca="1" si="3"/>
        <v/>
      </c>
      <c r="C9" s="108" t="str">
        <f t="shared" ca="1" si="4"/>
        <v/>
      </c>
      <c r="D9" s="108" t="str">
        <f t="shared" ca="1" si="5"/>
        <v/>
      </c>
      <c r="E9" s="108" t="str">
        <f t="shared" ca="1" si="6"/>
        <v/>
      </c>
      <c r="F9" s="108" t="str">
        <f t="shared" ca="1" si="7"/>
        <v/>
      </c>
      <c r="G9" s="108" t="str">
        <f ca="1">IF(J9&gt;0,申請書!$W$7,"")</f>
        <v/>
      </c>
      <c r="H9" s="85" t="str">
        <f t="shared" ca="1" si="0"/>
        <v/>
      </c>
      <c r="I9" s="143" t="str">
        <f t="shared" ca="1" si="1"/>
        <v/>
      </c>
      <c r="J9" s="85">
        <f t="shared" ca="1" si="8"/>
        <v>0</v>
      </c>
      <c r="K9" s="104"/>
    </row>
    <row r="10" spans="1:33" ht="22.5" customHeight="1">
      <c r="A10" s="82">
        <f t="shared" si="2"/>
        <v>6</v>
      </c>
      <c r="B10" s="108" t="str">
        <f t="shared" ca="1" si="3"/>
        <v/>
      </c>
      <c r="C10" s="108" t="str">
        <f t="shared" ca="1" si="4"/>
        <v/>
      </c>
      <c r="D10" s="108" t="str">
        <f t="shared" ca="1" si="5"/>
        <v/>
      </c>
      <c r="E10" s="108" t="str">
        <f t="shared" ca="1" si="6"/>
        <v/>
      </c>
      <c r="F10" s="108" t="str">
        <f t="shared" ca="1" si="7"/>
        <v/>
      </c>
      <c r="G10" s="108" t="str">
        <f ca="1">IF(J10&gt;0,申請書!$W$7,"")</f>
        <v/>
      </c>
      <c r="H10" s="85" t="str">
        <f t="shared" ca="1" si="0"/>
        <v/>
      </c>
      <c r="I10" s="143" t="str">
        <f t="shared" ca="1" si="1"/>
        <v/>
      </c>
      <c r="J10" s="85">
        <f t="shared" ca="1" si="8"/>
        <v>0</v>
      </c>
      <c r="K10" s="104"/>
    </row>
    <row r="11" spans="1:33" ht="22.5" customHeight="1">
      <c r="A11" s="82">
        <f t="shared" si="2"/>
        <v>7</v>
      </c>
      <c r="B11" s="108" t="str">
        <f t="shared" ca="1" si="3"/>
        <v/>
      </c>
      <c r="C11" s="108" t="str">
        <f t="shared" ca="1" si="4"/>
        <v/>
      </c>
      <c r="D11" s="108" t="str">
        <f t="shared" ca="1" si="5"/>
        <v/>
      </c>
      <c r="E11" s="108" t="str">
        <f t="shared" ca="1" si="6"/>
        <v/>
      </c>
      <c r="F11" s="108" t="str">
        <f t="shared" ca="1" si="7"/>
        <v/>
      </c>
      <c r="G11" s="108" t="str">
        <f ca="1">IF(J11&gt;0,申請書!$W$7,"")</f>
        <v/>
      </c>
      <c r="H11" s="85" t="str">
        <f t="shared" ca="1" si="0"/>
        <v/>
      </c>
      <c r="I11" s="143" t="str">
        <f t="shared" ca="1" si="1"/>
        <v/>
      </c>
      <c r="J11" s="85">
        <f t="shared" ca="1" si="8"/>
        <v>0</v>
      </c>
      <c r="K11" s="104"/>
    </row>
    <row r="12" spans="1:33" ht="22.5" customHeight="1">
      <c r="A12" s="82">
        <f t="shared" si="2"/>
        <v>8</v>
      </c>
      <c r="B12" s="108" t="str">
        <f t="shared" ca="1" si="3"/>
        <v/>
      </c>
      <c r="C12" s="108" t="str">
        <f t="shared" ca="1" si="4"/>
        <v/>
      </c>
      <c r="D12" s="108" t="str">
        <f t="shared" ca="1" si="5"/>
        <v/>
      </c>
      <c r="E12" s="108" t="str">
        <f t="shared" ca="1" si="6"/>
        <v/>
      </c>
      <c r="F12" s="108" t="str">
        <f t="shared" ca="1" si="7"/>
        <v/>
      </c>
      <c r="G12" s="108" t="str">
        <f ca="1">IF(J12&gt;0,申請書!$W$7,"")</f>
        <v/>
      </c>
      <c r="H12" s="85" t="str">
        <f t="shared" ca="1" si="0"/>
        <v/>
      </c>
      <c r="I12" s="143" t="str">
        <f t="shared" ca="1" si="1"/>
        <v/>
      </c>
      <c r="J12" s="85">
        <f t="shared" ca="1" si="8"/>
        <v>0</v>
      </c>
      <c r="K12" s="104"/>
    </row>
    <row r="13" spans="1:33" ht="22.5" customHeight="1">
      <c r="A13" s="82">
        <f t="shared" si="2"/>
        <v>9</v>
      </c>
      <c r="B13" s="108" t="str">
        <f t="shared" ca="1" si="3"/>
        <v/>
      </c>
      <c r="C13" s="108" t="str">
        <f t="shared" ca="1" si="4"/>
        <v/>
      </c>
      <c r="D13" s="108" t="str">
        <f t="shared" ca="1" si="5"/>
        <v/>
      </c>
      <c r="E13" s="108" t="str">
        <f t="shared" ca="1" si="6"/>
        <v/>
      </c>
      <c r="F13" s="108" t="str">
        <f t="shared" ca="1" si="7"/>
        <v/>
      </c>
      <c r="G13" s="108" t="str">
        <f ca="1">IF(J13&gt;0,申請書!$W$7,"")</f>
        <v/>
      </c>
      <c r="H13" s="85" t="str">
        <f t="shared" ca="1" si="0"/>
        <v/>
      </c>
      <c r="I13" s="143" t="str">
        <f t="shared" ca="1" si="1"/>
        <v/>
      </c>
      <c r="J13" s="85">
        <f t="shared" ca="1" si="8"/>
        <v>0</v>
      </c>
      <c r="K13" s="104"/>
    </row>
    <row r="14" spans="1:33" ht="22.5" customHeight="1">
      <c r="A14" s="82">
        <f t="shared" si="2"/>
        <v>10</v>
      </c>
      <c r="B14" s="108" t="str">
        <f t="shared" ca="1" si="3"/>
        <v/>
      </c>
      <c r="C14" s="108" t="str">
        <f t="shared" ca="1" si="4"/>
        <v/>
      </c>
      <c r="D14" s="108" t="str">
        <f t="shared" ca="1" si="5"/>
        <v/>
      </c>
      <c r="E14" s="108" t="str">
        <f t="shared" ca="1" si="6"/>
        <v/>
      </c>
      <c r="F14" s="108" t="str">
        <f t="shared" ca="1" si="7"/>
        <v/>
      </c>
      <c r="G14" s="108" t="str">
        <f ca="1">IF(J14&gt;0,申請書!$W$7,"")</f>
        <v/>
      </c>
      <c r="H14" s="85" t="str">
        <f t="shared" ca="1" si="0"/>
        <v/>
      </c>
      <c r="I14" s="143" t="str">
        <f t="shared" ca="1" si="1"/>
        <v/>
      </c>
      <c r="J14" s="85">
        <f t="shared" ca="1" si="8"/>
        <v>0</v>
      </c>
      <c r="K14" s="104"/>
    </row>
    <row r="15" spans="1:33" ht="22.5" customHeight="1">
      <c r="A15" s="82">
        <f t="shared" si="2"/>
        <v>11</v>
      </c>
      <c r="B15" s="108" t="str">
        <f t="shared" ca="1" si="3"/>
        <v/>
      </c>
      <c r="C15" s="108" t="str">
        <f t="shared" ca="1" si="4"/>
        <v/>
      </c>
      <c r="D15" s="108" t="str">
        <f t="shared" ca="1" si="5"/>
        <v/>
      </c>
      <c r="E15" s="108" t="str">
        <f t="shared" ca="1" si="6"/>
        <v/>
      </c>
      <c r="F15" s="108" t="str">
        <f t="shared" ca="1" si="7"/>
        <v/>
      </c>
      <c r="G15" s="108" t="str">
        <f ca="1">IF(J15&gt;0,申請書!$W$7,"")</f>
        <v/>
      </c>
      <c r="H15" s="85" t="str">
        <f t="shared" ca="1" si="0"/>
        <v/>
      </c>
      <c r="I15" s="143" t="str">
        <f t="shared" ca="1" si="1"/>
        <v/>
      </c>
      <c r="J15" s="85">
        <f t="shared" ca="1" si="8"/>
        <v>0</v>
      </c>
      <c r="K15" s="104"/>
    </row>
    <row r="16" spans="1:33" ht="22.5" customHeight="1">
      <c r="A16" s="82">
        <f t="shared" si="2"/>
        <v>12</v>
      </c>
      <c r="B16" s="108" t="str">
        <f t="shared" ca="1" si="3"/>
        <v/>
      </c>
      <c r="C16" s="108" t="str">
        <f t="shared" ca="1" si="4"/>
        <v/>
      </c>
      <c r="D16" s="108" t="str">
        <f t="shared" ca="1" si="5"/>
        <v/>
      </c>
      <c r="E16" s="108" t="str">
        <f t="shared" ca="1" si="6"/>
        <v/>
      </c>
      <c r="F16" s="108" t="str">
        <f t="shared" ca="1" si="7"/>
        <v/>
      </c>
      <c r="G16" s="108" t="str">
        <f ca="1">IF(J16&gt;0,申請書!$W$7,"")</f>
        <v/>
      </c>
      <c r="H16" s="85" t="str">
        <f t="shared" ca="1" si="0"/>
        <v/>
      </c>
      <c r="I16" s="143" t="str">
        <f t="shared" ca="1" si="1"/>
        <v/>
      </c>
      <c r="J16" s="85">
        <f t="shared" ca="1" si="8"/>
        <v>0</v>
      </c>
      <c r="K16" s="104"/>
    </row>
    <row r="17" spans="1:11" ht="22.5" customHeight="1">
      <c r="A17" s="82">
        <f t="shared" si="2"/>
        <v>13</v>
      </c>
      <c r="B17" s="108" t="str">
        <f t="shared" ca="1" si="3"/>
        <v/>
      </c>
      <c r="C17" s="108" t="str">
        <f t="shared" ca="1" si="4"/>
        <v/>
      </c>
      <c r="D17" s="108" t="str">
        <f t="shared" ca="1" si="5"/>
        <v/>
      </c>
      <c r="E17" s="108" t="str">
        <f t="shared" ca="1" si="6"/>
        <v/>
      </c>
      <c r="F17" s="108" t="str">
        <f t="shared" ca="1" si="7"/>
        <v/>
      </c>
      <c r="G17" s="108" t="str">
        <f ca="1">IF(J17&gt;0,申請書!$W$7,"")</f>
        <v/>
      </c>
      <c r="H17" s="85" t="str">
        <f t="shared" ca="1" si="0"/>
        <v/>
      </c>
      <c r="I17" s="143" t="str">
        <f t="shared" ca="1" si="1"/>
        <v/>
      </c>
      <c r="J17" s="85">
        <f t="shared" ca="1" si="8"/>
        <v>0</v>
      </c>
      <c r="K17" s="104"/>
    </row>
    <row r="18" spans="1:11" ht="22.5" customHeight="1">
      <c r="A18" s="82">
        <f t="shared" si="2"/>
        <v>14</v>
      </c>
      <c r="B18" s="108" t="str">
        <f t="shared" ca="1" si="3"/>
        <v/>
      </c>
      <c r="C18" s="108" t="str">
        <f t="shared" ca="1" si="4"/>
        <v/>
      </c>
      <c r="D18" s="108" t="str">
        <f t="shared" ca="1" si="5"/>
        <v/>
      </c>
      <c r="E18" s="108" t="str">
        <f t="shared" ca="1" si="6"/>
        <v/>
      </c>
      <c r="F18" s="108" t="str">
        <f t="shared" ca="1" si="7"/>
        <v/>
      </c>
      <c r="G18" s="108" t="str">
        <f ca="1">IF(J18&gt;0,申請書!$W$7,"")</f>
        <v/>
      </c>
      <c r="H18" s="85" t="str">
        <f t="shared" ca="1" si="0"/>
        <v/>
      </c>
      <c r="I18" s="143" t="str">
        <f t="shared" ca="1" si="1"/>
        <v/>
      </c>
      <c r="J18" s="85">
        <f t="shared" ca="1" si="8"/>
        <v>0</v>
      </c>
      <c r="K18" s="104"/>
    </row>
    <row r="19" spans="1:11" ht="22.5" customHeight="1">
      <c r="A19" s="82">
        <f t="shared" si="2"/>
        <v>15</v>
      </c>
      <c r="B19" s="108" t="str">
        <f t="shared" ca="1" si="3"/>
        <v/>
      </c>
      <c r="C19" s="108" t="str">
        <f t="shared" ca="1" si="4"/>
        <v/>
      </c>
      <c r="D19" s="108" t="str">
        <f t="shared" ca="1" si="5"/>
        <v/>
      </c>
      <c r="E19" s="108" t="str">
        <f t="shared" ca="1" si="6"/>
        <v/>
      </c>
      <c r="F19" s="108" t="str">
        <f t="shared" ca="1" si="7"/>
        <v/>
      </c>
      <c r="G19" s="108" t="str">
        <f ca="1">IF(J19&gt;0,申請書!$W$7,"")</f>
        <v/>
      </c>
      <c r="H19" s="85" t="str">
        <f t="shared" ca="1" si="0"/>
        <v/>
      </c>
      <c r="I19" s="143" t="str">
        <f t="shared" ca="1" si="1"/>
        <v/>
      </c>
      <c r="J19" s="85">
        <f t="shared" ca="1" si="8"/>
        <v>0</v>
      </c>
      <c r="K19" s="104"/>
    </row>
    <row r="20" spans="1:11" ht="11.25" customHeight="1"/>
    <row r="21" spans="1:11" customFormat="1">
      <c r="A21" s="3" t="s">
        <v>34</v>
      </c>
      <c r="B21" s="2"/>
      <c r="C21" s="2"/>
    </row>
    <row r="22" spans="1:11" customFormat="1" ht="16.5" customHeight="1">
      <c r="A22" s="83"/>
      <c r="B22" s="3" t="s">
        <v>35</v>
      </c>
      <c r="C22" s="2"/>
    </row>
    <row r="23" spans="1:11" customFormat="1" ht="16.5" customHeight="1">
      <c r="A23" s="83"/>
      <c r="B23" s="3"/>
      <c r="C23" s="2"/>
    </row>
    <row r="24" spans="1:11" customFormat="1" ht="16.5" customHeight="1">
      <c r="A24" s="5"/>
      <c r="B24" s="84"/>
      <c r="C24" s="2"/>
    </row>
    <row r="25" spans="1:11" customFormat="1" ht="16.5" customHeight="1">
      <c r="A25" s="5"/>
      <c r="B25" s="84"/>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A1:AV59"/>
  <sheetViews>
    <sheetView showGridLines="0" showZeros="0" zoomScale="115" zoomScaleNormal="115" zoomScaleSheetLayoutView="100" workbookViewId="0">
      <selection activeCell="T7" sqref="T7:AM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36</v>
      </c>
    </row>
    <row r="2" spans="1:48" ht="7.5" customHeight="1">
      <c r="U2" s="180"/>
    </row>
    <row r="3" spans="1:48">
      <c r="A3" s="245" t="s">
        <v>223</v>
      </c>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7"/>
    </row>
    <row r="4" spans="1:48" s="111" customFormat="1" ht="9" customHeight="1">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row>
    <row r="5" spans="1:48">
      <c r="A5" s="248" t="s">
        <v>37</v>
      </c>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50"/>
    </row>
    <row r="6" spans="1:48" s="111" customFormat="1" ht="4.5" customHeight="1">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1:48" ht="17.25" customHeight="1">
      <c r="A7" s="217" t="s">
        <v>38</v>
      </c>
      <c r="B7" s="218"/>
      <c r="C7" s="218"/>
      <c r="D7" s="218"/>
      <c r="E7" s="218"/>
      <c r="F7" s="218"/>
      <c r="G7" s="219"/>
      <c r="H7" s="270" t="s">
        <v>264</v>
      </c>
      <c r="I7" s="271"/>
      <c r="J7" s="271"/>
      <c r="K7" s="271"/>
      <c r="L7" s="271"/>
      <c r="M7" s="271"/>
      <c r="N7" s="272"/>
      <c r="O7" s="217" t="s">
        <v>39</v>
      </c>
      <c r="P7" s="218"/>
      <c r="Q7" s="218"/>
      <c r="R7" s="218"/>
      <c r="S7" s="219"/>
      <c r="T7" s="273" t="s">
        <v>265</v>
      </c>
      <c r="U7" s="274"/>
      <c r="V7" s="274"/>
      <c r="W7" s="274"/>
      <c r="X7" s="274"/>
      <c r="Y7" s="274"/>
      <c r="Z7" s="274"/>
      <c r="AA7" s="274"/>
      <c r="AB7" s="274"/>
      <c r="AC7" s="274"/>
      <c r="AD7" s="274"/>
      <c r="AE7" s="274"/>
      <c r="AF7" s="274"/>
      <c r="AG7" s="274"/>
      <c r="AH7" s="274"/>
      <c r="AI7" s="274"/>
      <c r="AJ7" s="274"/>
      <c r="AK7" s="274"/>
      <c r="AL7" s="274"/>
      <c r="AM7" s="275"/>
    </row>
    <row r="8" spans="1:48">
      <c r="A8" s="251" t="s">
        <v>40</v>
      </c>
      <c r="B8" s="252"/>
      <c r="C8" s="253"/>
      <c r="D8" s="217" t="s">
        <v>41</v>
      </c>
      <c r="E8" s="218"/>
      <c r="F8" s="218"/>
      <c r="G8" s="219"/>
      <c r="H8" s="217" t="s">
        <v>27</v>
      </c>
      <c r="I8" s="218"/>
      <c r="J8" s="218"/>
      <c r="K8" s="218"/>
      <c r="L8" s="218"/>
      <c r="M8" s="218"/>
      <c r="N8" s="218"/>
      <c r="O8" s="218"/>
      <c r="P8" s="218"/>
      <c r="Q8" s="218"/>
      <c r="R8" s="218"/>
      <c r="S8" s="219"/>
      <c r="T8" s="251" t="s">
        <v>42</v>
      </c>
      <c r="U8" s="252"/>
      <c r="V8" s="253"/>
      <c r="W8" s="217" t="s">
        <v>20</v>
      </c>
      <c r="X8" s="218"/>
      <c r="Y8" s="218"/>
      <c r="Z8" s="218"/>
      <c r="AA8" s="218"/>
      <c r="AB8" s="218"/>
      <c r="AC8" s="218"/>
      <c r="AD8" s="218"/>
      <c r="AE8" s="218"/>
      <c r="AF8" s="219"/>
      <c r="AG8" s="258" t="s">
        <v>43</v>
      </c>
      <c r="AH8" s="259"/>
      <c r="AI8" s="259"/>
      <c r="AJ8" s="259"/>
      <c r="AK8" s="259"/>
      <c r="AL8" s="259"/>
      <c r="AM8" s="260"/>
    </row>
    <row r="9" spans="1:48" ht="17.25" customHeight="1">
      <c r="A9" s="254"/>
      <c r="B9" s="223"/>
      <c r="C9" s="207"/>
      <c r="D9" s="255" t="s">
        <v>160</v>
      </c>
      <c r="E9" s="256"/>
      <c r="F9" s="256"/>
      <c r="G9" s="257"/>
      <c r="H9" s="261" t="s">
        <v>268</v>
      </c>
      <c r="I9" s="262"/>
      <c r="J9" s="262"/>
      <c r="K9" s="262"/>
      <c r="L9" s="262"/>
      <c r="M9" s="262"/>
      <c r="N9" s="262"/>
      <c r="O9" s="262"/>
      <c r="P9" s="262"/>
      <c r="Q9" s="262"/>
      <c r="R9" s="262"/>
      <c r="S9" s="263"/>
      <c r="T9" s="254"/>
      <c r="U9" s="223"/>
      <c r="V9" s="207"/>
      <c r="W9" s="264" t="s">
        <v>266</v>
      </c>
      <c r="X9" s="265"/>
      <c r="Y9" s="265"/>
      <c r="Z9" s="265"/>
      <c r="AA9" s="265"/>
      <c r="AB9" s="265"/>
      <c r="AC9" s="265"/>
      <c r="AD9" s="265"/>
      <c r="AE9" s="265"/>
      <c r="AF9" s="266"/>
      <c r="AG9" s="267" t="s">
        <v>267</v>
      </c>
      <c r="AH9" s="268"/>
      <c r="AI9" s="268"/>
      <c r="AJ9" s="268"/>
      <c r="AK9" s="268"/>
      <c r="AL9" s="268"/>
      <c r="AM9" s="269"/>
      <c r="AV9" s="3"/>
    </row>
    <row r="10" spans="1:48" s="3" customFormat="1" ht="20.25" customHeight="1">
      <c r="A10" s="217" t="s">
        <v>45</v>
      </c>
      <c r="B10" s="218"/>
      <c r="C10" s="218"/>
      <c r="D10" s="218"/>
      <c r="E10" s="218"/>
      <c r="F10" s="218"/>
      <c r="G10" s="218"/>
      <c r="H10" s="218"/>
      <c r="I10" s="218"/>
      <c r="J10" s="218"/>
      <c r="K10" s="219"/>
      <c r="L10" s="290" t="s">
        <v>152</v>
      </c>
      <c r="M10" s="291"/>
      <c r="N10" s="291"/>
      <c r="O10" s="291"/>
      <c r="P10" s="291"/>
      <c r="Q10" s="291"/>
      <c r="R10" s="291"/>
      <c r="S10" s="291"/>
      <c r="T10" s="291"/>
      <c r="U10" s="291"/>
      <c r="V10" s="291"/>
      <c r="W10" s="291"/>
      <c r="X10" s="291"/>
      <c r="Y10" s="291"/>
      <c r="Z10" s="291"/>
      <c r="AA10" s="291"/>
      <c r="AB10" s="291"/>
      <c r="AC10" s="291"/>
      <c r="AD10" s="291"/>
      <c r="AE10" s="291"/>
      <c r="AF10" s="292"/>
      <c r="AG10" s="277" t="s">
        <v>46</v>
      </c>
      <c r="AH10" s="259"/>
      <c r="AI10" s="260"/>
      <c r="AJ10" s="274">
        <v>50</v>
      </c>
      <c r="AK10" s="274"/>
      <c r="AL10" s="278" t="s">
        <v>47</v>
      </c>
      <c r="AM10" s="279"/>
      <c r="AP10" s="276"/>
      <c r="AQ10" s="276"/>
      <c r="AR10" s="276"/>
      <c r="AS10" s="276"/>
      <c r="AT10" s="276"/>
      <c r="AU10" s="276"/>
    </row>
    <row r="11" spans="1:48" s="3" customFormat="1" ht="18" customHeight="1">
      <c r="A11" s="280" t="s">
        <v>48</v>
      </c>
      <c r="B11" s="281"/>
      <c r="C11" s="281"/>
      <c r="D11" s="281"/>
      <c r="E11" s="281"/>
      <c r="F11" s="281"/>
      <c r="G11" s="281"/>
      <c r="H11" s="282"/>
      <c r="I11" s="154"/>
      <c r="J11" s="116"/>
      <c r="K11" s="64"/>
      <c r="L11" s="65"/>
      <c r="M11" s="65"/>
      <c r="N11" s="65"/>
      <c r="O11" s="65"/>
      <c r="P11" s="65"/>
      <c r="Q11" s="65"/>
      <c r="R11" s="65"/>
      <c r="S11" s="65"/>
      <c r="T11" s="65"/>
      <c r="U11" s="65"/>
      <c r="V11" s="65"/>
      <c r="W11" s="65"/>
      <c r="X11" s="65"/>
      <c r="Y11" s="154"/>
      <c r="Z11" s="116" t="s">
        <v>187</v>
      </c>
      <c r="AA11" s="64"/>
      <c r="AB11" s="65"/>
      <c r="AC11" s="65"/>
      <c r="AD11" s="65"/>
      <c r="AE11" s="65"/>
      <c r="AF11" s="65"/>
      <c r="AG11" s="65"/>
      <c r="AH11" s="65"/>
      <c r="AI11" s="65"/>
      <c r="AJ11" s="65"/>
      <c r="AK11" s="65"/>
      <c r="AL11" s="65"/>
      <c r="AM11" s="66"/>
    </row>
    <row r="12" spans="1:48" s="110" customFormat="1" ht="6" customHeight="1">
      <c r="A12" s="119"/>
      <c r="B12" s="119"/>
      <c r="C12" s="119"/>
      <c r="D12" s="119"/>
      <c r="E12" s="119"/>
      <c r="F12" s="119"/>
      <c r="G12" s="119"/>
      <c r="H12" s="119"/>
      <c r="I12" s="120"/>
      <c r="J12" s="121"/>
      <c r="K12" s="120"/>
      <c r="L12" s="118"/>
      <c r="M12" s="118"/>
      <c r="N12" s="118"/>
      <c r="O12" s="118"/>
      <c r="P12" s="118"/>
      <c r="Q12" s="118"/>
      <c r="R12" s="118"/>
      <c r="S12" s="118"/>
      <c r="T12" s="118"/>
      <c r="U12" s="120"/>
      <c r="V12" s="118"/>
      <c r="W12" s="118"/>
      <c r="X12" s="118"/>
      <c r="Y12" s="121"/>
      <c r="Z12" s="122"/>
      <c r="AA12" s="120"/>
      <c r="AB12" s="118"/>
      <c r="AC12" s="118"/>
      <c r="AD12" s="118"/>
      <c r="AE12" s="118"/>
      <c r="AF12" s="118"/>
      <c r="AG12" s="118"/>
      <c r="AH12" s="118"/>
      <c r="AI12" s="118"/>
      <c r="AJ12" s="118"/>
      <c r="AK12" s="118"/>
      <c r="AL12" s="118"/>
      <c r="AM12" s="118"/>
    </row>
    <row r="13" spans="1:48" s="3" customFormat="1" ht="12">
      <c r="A13" s="248" t="s">
        <v>49</v>
      </c>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50"/>
    </row>
    <row r="14" spans="1:48" s="110" customFormat="1" ht="3" customHeight="1">
      <c r="I14" s="123"/>
      <c r="J14" s="124"/>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row>
    <row r="15" spans="1:48" s="3" customFormat="1" ht="18" hidden="1" customHeight="1">
      <c r="A15" s="239" t="s">
        <v>214</v>
      </c>
      <c r="B15" s="240"/>
      <c r="C15" s="240"/>
      <c r="D15" s="240"/>
      <c r="E15" s="240"/>
      <c r="F15" s="240"/>
      <c r="G15" s="240"/>
      <c r="H15" s="240"/>
      <c r="I15" s="240"/>
      <c r="J15" s="240"/>
      <c r="K15" s="240"/>
      <c r="L15" s="240"/>
      <c r="M15" s="240"/>
      <c r="N15" s="240"/>
      <c r="O15" s="240"/>
      <c r="P15" s="240"/>
      <c r="Q15" s="240"/>
      <c r="R15" s="240"/>
      <c r="S15" s="240"/>
      <c r="T15" s="240"/>
      <c r="U15" s="240"/>
      <c r="V15" s="240"/>
      <c r="W15" s="241"/>
      <c r="X15" s="236" t="s">
        <v>50</v>
      </c>
      <c r="Y15" s="237"/>
      <c r="Z15" s="238"/>
      <c r="AA15" s="293" t="s">
        <v>192</v>
      </c>
      <c r="AB15" s="294"/>
      <c r="AC15" s="294"/>
      <c r="AD15" s="294"/>
      <c r="AE15" s="294"/>
      <c r="AF15" s="294"/>
      <c r="AG15" s="294"/>
      <c r="AH15" s="294"/>
      <c r="AI15" s="294"/>
      <c r="AJ15" s="294"/>
      <c r="AK15" s="294"/>
      <c r="AL15" s="294"/>
      <c r="AM15" s="294"/>
    </row>
    <row r="16" spans="1:48" s="3" customFormat="1" ht="18" hidden="1" customHeight="1">
      <c r="A16" s="239" t="s">
        <v>215</v>
      </c>
      <c r="B16" s="240"/>
      <c r="C16" s="240"/>
      <c r="D16" s="240"/>
      <c r="E16" s="240"/>
      <c r="F16" s="240"/>
      <c r="G16" s="240"/>
      <c r="H16" s="240"/>
      <c r="I16" s="240"/>
      <c r="J16" s="240"/>
      <c r="K16" s="240"/>
      <c r="L16" s="240"/>
      <c r="M16" s="240"/>
      <c r="N16" s="240"/>
      <c r="O16" s="240"/>
      <c r="P16" s="240"/>
      <c r="Q16" s="240"/>
      <c r="R16" s="240"/>
      <c r="S16" s="240"/>
      <c r="T16" s="240"/>
      <c r="U16" s="240"/>
      <c r="V16" s="240"/>
      <c r="W16" s="241"/>
      <c r="X16" s="236" t="s">
        <v>50</v>
      </c>
      <c r="Y16" s="237"/>
      <c r="Z16" s="238"/>
      <c r="AA16" s="293" t="s">
        <v>191</v>
      </c>
      <c r="AB16" s="294"/>
      <c r="AC16" s="294"/>
      <c r="AD16" s="294"/>
      <c r="AE16" s="294"/>
      <c r="AF16" s="294"/>
      <c r="AG16" s="294"/>
      <c r="AH16" s="294"/>
      <c r="AI16" s="294"/>
      <c r="AJ16" s="294"/>
      <c r="AK16" s="294"/>
      <c r="AL16" s="294"/>
      <c r="AM16" s="294"/>
    </row>
    <row r="17" spans="1:48" s="3" customFormat="1" ht="18" customHeight="1">
      <c r="A17" s="242" t="s">
        <v>272</v>
      </c>
      <c r="B17" s="243"/>
      <c r="C17" s="243"/>
      <c r="D17" s="243"/>
      <c r="E17" s="243"/>
      <c r="F17" s="243"/>
      <c r="G17" s="243"/>
      <c r="H17" s="243"/>
      <c r="I17" s="243"/>
      <c r="J17" s="243"/>
      <c r="K17" s="243"/>
      <c r="L17" s="243"/>
      <c r="M17" s="243"/>
      <c r="N17" s="243"/>
      <c r="O17" s="243"/>
      <c r="P17" s="243"/>
      <c r="Q17" s="243"/>
      <c r="R17" s="243"/>
      <c r="S17" s="243"/>
      <c r="T17" s="243"/>
      <c r="U17" s="243"/>
      <c r="V17" s="243"/>
      <c r="W17" s="244"/>
      <c r="X17" s="236" t="s">
        <v>50</v>
      </c>
      <c r="Y17" s="237"/>
      <c r="Z17" s="238"/>
      <c r="AA17" s="138"/>
      <c r="AB17" s="139"/>
      <c r="AC17" s="139"/>
      <c r="AD17" s="139"/>
      <c r="AE17" s="139"/>
      <c r="AF17" s="139"/>
      <c r="AG17" s="139"/>
      <c r="AH17" s="139"/>
      <c r="AI17" s="139"/>
      <c r="AJ17" s="139"/>
      <c r="AK17" s="139"/>
      <c r="AL17" s="139"/>
      <c r="AM17" s="139"/>
    </row>
    <row r="18" spans="1:48" s="110" customFormat="1" ht="6" customHeight="1">
      <c r="I18" s="123"/>
      <c r="J18" s="124"/>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row>
    <row r="19" spans="1:48" s="3" customFormat="1" ht="12">
      <c r="A19" s="248" t="s">
        <v>216</v>
      </c>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50"/>
    </row>
    <row r="20" spans="1:48" s="110" customFormat="1" ht="3" customHeight="1">
      <c r="I20" s="123"/>
      <c r="J20" s="124"/>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row>
    <row r="21" spans="1:48" s="3" customFormat="1" ht="18" customHeight="1">
      <c r="A21" s="239" t="s">
        <v>222</v>
      </c>
      <c r="B21" s="240"/>
      <c r="C21" s="240"/>
      <c r="D21" s="240"/>
      <c r="E21" s="240"/>
      <c r="F21" s="240"/>
      <c r="G21" s="240"/>
      <c r="H21" s="240"/>
      <c r="I21" s="240"/>
      <c r="J21" s="240"/>
      <c r="K21" s="240"/>
      <c r="L21" s="240"/>
      <c r="M21" s="240"/>
      <c r="N21" s="240"/>
      <c r="O21" s="240"/>
      <c r="P21" s="240"/>
      <c r="Q21" s="240"/>
      <c r="R21" s="240"/>
      <c r="S21" s="240"/>
      <c r="T21" s="240"/>
      <c r="U21" s="240"/>
      <c r="V21" s="240"/>
      <c r="W21" s="240"/>
      <c r="X21" s="236" t="s">
        <v>50</v>
      </c>
      <c r="Y21" s="237"/>
      <c r="Z21" s="238"/>
      <c r="AA21" s="141"/>
      <c r="AB21" s="141"/>
      <c r="AC21" s="141"/>
      <c r="AD21" s="141"/>
      <c r="AE21" s="141"/>
      <c r="AF21" s="141"/>
      <c r="AG21" s="141"/>
      <c r="AH21" s="142"/>
      <c r="AI21" s="142"/>
      <c r="AJ21" s="142"/>
      <c r="AK21" s="142"/>
      <c r="AL21" s="142"/>
      <c r="AM21" s="142"/>
    </row>
    <row r="22" spans="1:48" s="3" customFormat="1" ht="18" customHeight="1">
      <c r="A22" s="239" t="s">
        <v>218</v>
      </c>
      <c r="B22" s="240"/>
      <c r="C22" s="240"/>
      <c r="D22" s="240"/>
      <c r="E22" s="240"/>
      <c r="F22" s="240"/>
      <c r="G22" s="240"/>
      <c r="H22" s="240"/>
      <c r="I22" s="240"/>
      <c r="J22" s="240"/>
      <c r="K22" s="240"/>
      <c r="L22" s="240"/>
      <c r="M22" s="240"/>
      <c r="N22" s="240"/>
      <c r="O22" s="240"/>
      <c r="P22" s="240"/>
      <c r="Q22" s="240"/>
      <c r="R22" s="240"/>
      <c r="S22" s="240"/>
      <c r="T22" s="240"/>
      <c r="U22" s="240"/>
      <c r="V22" s="240"/>
      <c r="W22" s="240"/>
      <c r="X22" s="236" t="s">
        <v>50</v>
      </c>
      <c r="Y22" s="237"/>
      <c r="Z22" s="238"/>
      <c r="AA22" s="141"/>
      <c r="AB22" s="141"/>
      <c r="AC22" s="141"/>
      <c r="AD22" s="141"/>
      <c r="AE22" s="141"/>
      <c r="AF22" s="141"/>
      <c r="AG22" s="141"/>
      <c r="AH22" s="142"/>
      <c r="AI22" s="142"/>
      <c r="AJ22" s="142"/>
      <c r="AK22" s="142"/>
      <c r="AL22" s="142"/>
      <c r="AM22" s="142"/>
    </row>
    <row r="23" spans="1:48" s="110" customFormat="1" ht="6" customHeight="1">
      <c r="I23" s="123"/>
      <c r="J23" s="124"/>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row>
    <row r="24" spans="1:48" s="3" customFormat="1" ht="12">
      <c r="A24" s="248" t="s">
        <v>51</v>
      </c>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50"/>
    </row>
    <row r="25" spans="1:48" s="110" customFormat="1" ht="3" customHeight="1">
      <c r="I25" s="123"/>
      <c r="J25" s="124"/>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83"/>
      <c r="AI25" s="125"/>
      <c r="AJ25" s="125"/>
      <c r="AK25" s="125"/>
      <c r="AL25" s="125"/>
      <c r="AM25" s="125"/>
    </row>
    <row r="26" spans="1:48" ht="19.5" hidden="1" customHeight="1">
      <c r="A26" s="126" t="s">
        <v>186</v>
      </c>
      <c r="B26" s="110"/>
      <c r="C26" s="109"/>
      <c r="D26" s="110"/>
      <c r="E26" s="127"/>
      <c r="F26" s="110"/>
      <c r="G26" s="110"/>
      <c r="H26" s="110"/>
      <c r="I26" s="110"/>
      <c r="J26" s="128"/>
      <c r="K26" s="128"/>
      <c r="L26" s="128"/>
      <c r="M26" s="128"/>
      <c r="N26" s="128"/>
      <c r="O26" s="129"/>
      <c r="P26" s="109"/>
      <c r="Q26" s="111"/>
      <c r="R26" s="111"/>
      <c r="S26" s="128"/>
      <c r="T26" s="124"/>
      <c r="U26" s="128"/>
      <c r="V26" s="128"/>
      <c r="W26" s="109"/>
      <c r="AC26" s="286"/>
      <c r="AD26" s="283" t="s">
        <v>52</v>
      </c>
      <c r="AE26" s="284"/>
      <c r="AF26" s="284"/>
      <c r="AG26" s="284"/>
      <c r="AH26" s="285"/>
      <c r="AI26" s="303" t="s">
        <v>53</v>
      </c>
      <c r="AJ26" s="304"/>
      <c r="AK26" s="304"/>
      <c r="AL26" s="304"/>
      <c r="AM26" s="305"/>
      <c r="AV26" s="3"/>
    </row>
    <row r="27" spans="1:48" hidden="1">
      <c r="A27" s="126"/>
      <c r="B27" s="110"/>
      <c r="C27" s="109"/>
      <c r="D27" s="110"/>
      <c r="E27" s="127"/>
      <c r="F27" s="110"/>
      <c r="G27" s="110"/>
      <c r="H27" s="110"/>
      <c r="I27" s="110"/>
      <c r="J27" s="128"/>
      <c r="K27" s="128"/>
      <c r="L27" s="128"/>
      <c r="M27" s="128"/>
      <c r="N27" s="128"/>
      <c r="O27" s="129"/>
      <c r="P27" s="109"/>
      <c r="Q27" s="111"/>
      <c r="R27" s="111"/>
      <c r="S27" s="128"/>
      <c r="T27" s="124"/>
      <c r="U27" s="128"/>
      <c r="V27" s="128"/>
      <c r="W27" s="130"/>
      <c r="AC27" s="286"/>
      <c r="AD27" s="287">
        <f>IFERROR(VLOOKUP(L10,リスト!#REF!,2,FALSE),IFERROR(VLOOKUP(L10,リスト!B2:D8,2,FALSE)*AJ10,""))</f>
        <v>300</v>
      </c>
      <c r="AE27" s="288"/>
      <c r="AF27" s="288"/>
      <c r="AG27" s="289" t="s">
        <v>12</v>
      </c>
      <c r="AH27" s="289"/>
      <c r="AI27" s="299">
        <f>MIN(AD27,ROUNDDOWN((H35+H44)/1000,0))</f>
        <v>0</v>
      </c>
      <c r="AJ27" s="300"/>
      <c r="AK27" s="300"/>
      <c r="AL27" s="295" t="s">
        <v>12</v>
      </c>
      <c r="AM27" s="296"/>
    </row>
    <row r="28" spans="1:48" ht="14.25" hidden="1" thickBot="1">
      <c r="A28" s="109" t="s">
        <v>188</v>
      </c>
      <c r="B28" s="110"/>
      <c r="C28" s="109"/>
      <c r="D28" s="110"/>
      <c r="E28" s="127"/>
      <c r="F28" s="110"/>
      <c r="G28" s="110"/>
      <c r="H28" s="110"/>
      <c r="I28" s="110"/>
      <c r="J28" s="128"/>
      <c r="K28" s="128"/>
      <c r="L28" s="128"/>
      <c r="M28" s="128"/>
      <c r="N28" s="128"/>
      <c r="O28" s="129"/>
      <c r="P28" s="109"/>
      <c r="Q28" s="111"/>
      <c r="R28" s="111"/>
      <c r="S28" s="128"/>
      <c r="T28" s="124"/>
      <c r="U28" s="128"/>
      <c r="V28" s="128"/>
      <c r="W28" s="130"/>
      <c r="AC28" s="286"/>
      <c r="AD28" s="287"/>
      <c r="AE28" s="288"/>
      <c r="AF28" s="288"/>
      <c r="AG28" s="289"/>
      <c r="AH28" s="289"/>
      <c r="AI28" s="301"/>
      <c r="AJ28" s="302"/>
      <c r="AK28" s="302"/>
      <c r="AL28" s="297"/>
      <c r="AM28" s="298"/>
    </row>
    <row r="29" spans="1:48" ht="15" hidden="1" customHeight="1">
      <c r="A29" s="217" t="s">
        <v>54</v>
      </c>
      <c r="B29" s="218"/>
      <c r="C29" s="218"/>
      <c r="D29" s="218"/>
      <c r="E29" s="218"/>
      <c r="F29" s="218"/>
      <c r="G29" s="219"/>
      <c r="H29" s="218" t="s">
        <v>55</v>
      </c>
      <c r="I29" s="218"/>
      <c r="J29" s="218"/>
      <c r="K29" s="218"/>
      <c r="L29" s="218"/>
      <c r="M29" s="217" t="s">
        <v>56</v>
      </c>
      <c r="N29" s="218"/>
      <c r="O29" s="218"/>
      <c r="P29" s="218"/>
      <c r="Q29" s="218"/>
      <c r="R29" s="218"/>
      <c r="S29" s="218"/>
      <c r="T29" s="218"/>
      <c r="U29" s="218"/>
      <c r="V29" s="218"/>
      <c r="W29" s="218"/>
      <c r="X29" s="218"/>
      <c r="Y29" s="218"/>
      <c r="Z29" s="218"/>
      <c r="AA29" s="218"/>
      <c r="AB29" s="218"/>
      <c r="AC29" s="218"/>
      <c r="AD29" s="218"/>
      <c r="AE29" s="218"/>
      <c r="AF29" s="218"/>
      <c r="AG29" s="218"/>
      <c r="AH29" s="218"/>
      <c r="AI29" s="223"/>
      <c r="AJ29" s="223"/>
      <c r="AK29" s="223"/>
      <c r="AL29" s="223"/>
      <c r="AM29" s="207"/>
    </row>
    <row r="30" spans="1:48" ht="15" hidden="1" customHeight="1">
      <c r="A30" s="95" t="s">
        <v>57</v>
      </c>
      <c r="B30" s="96"/>
      <c r="C30" s="96"/>
      <c r="D30" s="96"/>
      <c r="E30" s="97"/>
      <c r="F30" s="97"/>
      <c r="G30" s="98"/>
      <c r="H30" s="224"/>
      <c r="I30" s="224"/>
      <c r="J30" s="224"/>
      <c r="K30" s="224"/>
      <c r="L30" s="224"/>
      <c r="M30" s="220"/>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2"/>
    </row>
    <row r="31" spans="1:48" ht="15" hidden="1" customHeight="1">
      <c r="A31" s="71" t="s">
        <v>58</v>
      </c>
      <c r="B31" s="72"/>
      <c r="C31" s="72"/>
      <c r="D31" s="72"/>
      <c r="E31" s="73"/>
      <c r="F31" s="73"/>
      <c r="G31" s="74"/>
      <c r="H31" s="232"/>
      <c r="I31" s="232"/>
      <c r="J31" s="232"/>
      <c r="K31" s="232"/>
      <c r="L31" s="232"/>
      <c r="M31" s="233"/>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5"/>
    </row>
    <row r="32" spans="1:48" ht="15" hidden="1" customHeight="1">
      <c r="A32" s="71" t="s">
        <v>59</v>
      </c>
      <c r="B32" s="72"/>
      <c r="C32" s="72"/>
      <c r="D32" s="72"/>
      <c r="E32" s="73"/>
      <c r="F32" s="73"/>
      <c r="G32" s="74"/>
      <c r="H32" s="232"/>
      <c r="I32" s="232"/>
      <c r="J32" s="232"/>
      <c r="K32" s="232"/>
      <c r="L32" s="232"/>
      <c r="M32" s="233"/>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5"/>
    </row>
    <row r="33" spans="1:48" ht="15" hidden="1" customHeight="1">
      <c r="A33" s="71" t="s">
        <v>60</v>
      </c>
      <c r="B33" s="72"/>
      <c r="C33" s="72"/>
      <c r="D33" s="72"/>
      <c r="E33" s="73"/>
      <c r="F33" s="73"/>
      <c r="G33" s="74"/>
      <c r="H33" s="232"/>
      <c r="I33" s="232"/>
      <c r="J33" s="232"/>
      <c r="K33" s="232"/>
      <c r="L33" s="232"/>
      <c r="M33" s="233"/>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5"/>
      <c r="AV33" s="3"/>
    </row>
    <row r="34" spans="1:48" ht="15" hidden="1" customHeight="1">
      <c r="A34" s="71" t="s">
        <v>61</v>
      </c>
      <c r="B34" s="72"/>
      <c r="C34" s="72"/>
      <c r="D34" s="72"/>
      <c r="E34" s="73"/>
      <c r="F34" s="73"/>
      <c r="G34" s="74"/>
      <c r="H34" s="232"/>
      <c r="I34" s="232"/>
      <c r="J34" s="232"/>
      <c r="K34" s="232"/>
      <c r="L34" s="232"/>
      <c r="M34" s="233"/>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5"/>
    </row>
    <row r="35" spans="1:48" ht="15" hidden="1" customHeight="1">
      <c r="A35" s="75" t="s">
        <v>31</v>
      </c>
      <c r="B35" s="76"/>
      <c r="C35" s="76"/>
      <c r="D35" s="76"/>
      <c r="E35" s="76"/>
      <c r="F35" s="76"/>
      <c r="G35" s="77"/>
      <c r="H35" s="225">
        <f>SUM(H30:L34)</f>
        <v>0</v>
      </c>
      <c r="I35" s="225"/>
      <c r="J35" s="225"/>
      <c r="K35" s="225"/>
      <c r="L35" s="226"/>
      <c r="M35" s="227"/>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9"/>
    </row>
    <row r="36" spans="1:48" s="111" customFormat="1" hidden="1">
      <c r="A36" s="126"/>
      <c r="B36" s="110"/>
      <c r="C36" s="109"/>
      <c r="D36" s="110"/>
      <c r="E36" s="127"/>
      <c r="F36" s="110"/>
      <c r="G36" s="110"/>
      <c r="H36" s="110"/>
      <c r="I36" s="110"/>
      <c r="J36" s="128"/>
      <c r="K36" s="128"/>
      <c r="L36" s="128"/>
      <c r="M36" s="128"/>
      <c r="N36" s="128"/>
      <c r="O36" s="129"/>
      <c r="P36" s="109"/>
      <c r="S36" s="128"/>
      <c r="T36" s="124"/>
      <c r="U36" s="128"/>
      <c r="V36" s="128"/>
      <c r="W36" s="130"/>
      <c r="X36" s="112"/>
      <c r="Y36" s="112"/>
      <c r="Z36" s="112"/>
      <c r="AA36" s="112"/>
      <c r="AB36" s="112"/>
      <c r="AC36" s="112"/>
      <c r="AD36" s="113"/>
      <c r="AE36" s="114"/>
      <c r="AF36" s="114"/>
      <c r="AG36" s="114"/>
      <c r="AH36" s="115"/>
      <c r="AI36" s="230"/>
      <c r="AJ36" s="230"/>
      <c r="AK36" s="230"/>
      <c r="AL36" s="231"/>
      <c r="AM36" s="231"/>
    </row>
    <row r="37" spans="1:48" s="111" customFormat="1" hidden="1">
      <c r="A37" s="109" t="s">
        <v>189</v>
      </c>
      <c r="B37" s="110"/>
      <c r="C37" s="109"/>
      <c r="D37" s="110"/>
      <c r="E37" s="127"/>
      <c r="F37" s="110"/>
      <c r="G37" s="110"/>
      <c r="H37" s="110"/>
      <c r="I37" s="110"/>
      <c r="J37" s="128"/>
      <c r="K37" s="128"/>
      <c r="L37" s="128"/>
      <c r="M37" s="128"/>
      <c r="N37" s="128"/>
      <c r="O37" s="129"/>
      <c r="P37" s="109"/>
      <c r="S37" s="128"/>
      <c r="T37" s="124"/>
      <c r="U37" s="128"/>
      <c r="V37" s="128"/>
      <c r="W37" s="130"/>
      <c r="X37" s="112"/>
      <c r="Y37" s="112"/>
      <c r="Z37" s="112"/>
      <c r="AA37" s="112"/>
      <c r="AB37" s="112"/>
      <c r="AC37" s="112"/>
      <c r="AD37" s="113"/>
      <c r="AE37" s="114"/>
      <c r="AF37" s="114"/>
      <c r="AG37" s="114"/>
      <c r="AH37" s="115"/>
      <c r="AI37" s="230"/>
      <c r="AJ37" s="230"/>
      <c r="AK37" s="230"/>
      <c r="AL37" s="231"/>
      <c r="AM37" s="231"/>
    </row>
    <row r="38" spans="1:48" ht="15" hidden="1" customHeight="1">
      <c r="A38" s="217" t="s">
        <v>54</v>
      </c>
      <c r="B38" s="218"/>
      <c r="C38" s="218"/>
      <c r="D38" s="218"/>
      <c r="E38" s="218"/>
      <c r="F38" s="218"/>
      <c r="G38" s="219"/>
      <c r="H38" s="218" t="s">
        <v>55</v>
      </c>
      <c r="I38" s="218"/>
      <c r="J38" s="218"/>
      <c r="K38" s="218"/>
      <c r="L38" s="218"/>
      <c r="M38" s="217" t="s">
        <v>56</v>
      </c>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9"/>
    </row>
    <row r="39" spans="1:48" ht="15" hidden="1" customHeight="1">
      <c r="A39" s="95" t="s">
        <v>57</v>
      </c>
      <c r="B39" s="96"/>
      <c r="C39" s="96"/>
      <c r="D39" s="96"/>
      <c r="E39" s="97"/>
      <c r="F39" s="97"/>
      <c r="G39" s="98"/>
      <c r="H39" s="224"/>
      <c r="I39" s="224"/>
      <c r="J39" s="224"/>
      <c r="K39" s="224"/>
      <c r="L39" s="224"/>
      <c r="M39" s="220"/>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2"/>
    </row>
    <row r="40" spans="1:48" ht="15" hidden="1" customHeight="1">
      <c r="A40" s="71" t="s">
        <v>58</v>
      </c>
      <c r="B40" s="72"/>
      <c r="C40" s="72"/>
      <c r="D40" s="72"/>
      <c r="E40" s="73"/>
      <c r="F40" s="73"/>
      <c r="G40" s="74"/>
      <c r="H40" s="232"/>
      <c r="I40" s="232"/>
      <c r="J40" s="232"/>
      <c r="K40" s="232"/>
      <c r="L40" s="232"/>
      <c r="M40" s="233"/>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4"/>
      <c r="AK40" s="234"/>
      <c r="AL40" s="234"/>
      <c r="AM40" s="235"/>
    </row>
    <row r="41" spans="1:48" ht="15" hidden="1" customHeight="1">
      <c r="A41" s="71" t="s">
        <v>59</v>
      </c>
      <c r="B41" s="72"/>
      <c r="C41" s="72"/>
      <c r="D41" s="72"/>
      <c r="E41" s="73"/>
      <c r="F41" s="73"/>
      <c r="G41" s="74"/>
      <c r="H41" s="232"/>
      <c r="I41" s="232"/>
      <c r="J41" s="232"/>
      <c r="K41" s="232"/>
      <c r="L41" s="232"/>
      <c r="M41" s="233"/>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5"/>
    </row>
    <row r="42" spans="1:48" ht="15" hidden="1" customHeight="1">
      <c r="A42" s="71" t="s">
        <v>60</v>
      </c>
      <c r="B42" s="72"/>
      <c r="C42" s="72"/>
      <c r="D42" s="72"/>
      <c r="E42" s="73"/>
      <c r="F42" s="73"/>
      <c r="G42" s="74"/>
      <c r="H42" s="232"/>
      <c r="I42" s="232"/>
      <c r="J42" s="232"/>
      <c r="K42" s="232"/>
      <c r="L42" s="232"/>
      <c r="M42" s="233"/>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5"/>
      <c r="AV42" s="3"/>
    </row>
    <row r="43" spans="1:48" ht="15" hidden="1" customHeight="1">
      <c r="A43" s="71" t="s">
        <v>61</v>
      </c>
      <c r="B43" s="72"/>
      <c r="C43" s="72"/>
      <c r="D43" s="72"/>
      <c r="E43" s="73"/>
      <c r="F43" s="73"/>
      <c r="G43" s="74"/>
      <c r="H43" s="232"/>
      <c r="I43" s="232"/>
      <c r="J43" s="232"/>
      <c r="K43" s="232"/>
      <c r="L43" s="232"/>
      <c r="M43" s="233"/>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5"/>
    </row>
    <row r="44" spans="1:48" ht="15" hidden="1" customHeight="1">
      <c r="A44" s="75" t="s">
        <v>31</v>
      </c>
      <c r="B44" s="76"/>
      <c r="C44" s="76"/>
      <c r="D44" s="76"/>
      <c r="E44" s="76"/>
      <c r="F44" s="76"/>
      <c r="G44" s="77"/>
      <c r="H44" s="225">
        <f>SUM(H39:L43)</f>
        <v>0</v>
      </c>
      <c r="I44" s="225"/>
      <c r="J44" s="225"/>
      <c r="K44" s="225"/>
      <c r="L44" s="226"/>
      <c r="M44" s="227"/>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9"/>
    </row>
    <row r="45" spans="1:48" s="111" customFormat="1" ht="6" customHeight="1" thickBot="1">
      <c r="A45" s="131"/>
      <c r="B45" s="131"/>
      <c r="C45" s="131"/>
      <c r="D45" s="131"/>
      <c r="E45" s="132"/>
      <c r="F45" s="132"/>
      <c r="G45" s="132"/>
      <c r="H45" s="132"/>
      <c r="I45" s="132"/>
      <c r="J45" s="133"/>
      <c r="K45" s="133"/>
      <c r="L45" s="133"/>
      <c r="M45" s="133"/>
      <c r="N45" s="133"/>
      <c r="AH45" s="137"/>
    </row>
    <row r="46" spans="1:48" s="3" customFormat="1" ht="19.5" customHeight="1">
      <c r="A46" s="140" t="s">
        <v>220</v>
      </c>
      <c r="B46" s="67"/>
      <c r="C46" s="67"/>
      <c r="D46" s="67"/>
      <c r="E46" s="67"/>
      <c r="F46" s="67"/>
      <c r="G46" s="67"/>
      <c r="H46" s="67"/>
      <c r="I46" s="68"/>
      <c r="J46" s="70"/>
      <c r="K46" s="67"/>
      <c r="L46" s="69"/>
      <c r="M46" s="69"/>
      <c r="N46" s="69"/>
      <c r="O46" s="67"/>
      <c r="P46" s="67"/>
      <c r="Q46" s="67"/>
      <c r="R46" s="67"/>
      <c r="S46" s="67"/>
      <c r="T46" s="78"/>
      <c r="U46" s="78"/>
      <c r="V46" s="78"/>
      <c r="W46" s="78"/>
      <c r="AC46" s="286"/>
      <c r="AD46" s="283" t="s">
        <v>52</v>
      </c>
      <c r="AE46" s="284"/>
      <c r="AF46" s="284"/>
      <c r="AG46" s="284"/>
      <c r="AH46" s="284"/>
      <c r="AI46" s="303" t="s">
        <v>53</v>
      </c>
      <c r="AJ46" s="304"/>
      <c r="AK46" s="304"/>
      <c r="AL46" s="304"/>
      <c r="AM46" s="305"/>
    </row>
    <row r="47" spans="1:48" s="3" customFormat="1" ht="13.5" customHeight="1">
      <c r="A47" s="67"/>
      <c r="B47" s="67"/>
      <c r="C47" s="67"/>
      <c r="D47" s="67"/>
      <c r="E47" s="67"/>
      <c r="F47" s="67"/>
      <c r="G47" s="67"/>
      <c r="H47" s="67"/>
      <c r="I47" s="67"/>
      <c r="J47" s="67"/>
      <c r="K47" s="67"/>
      <c r="L47" s="67"/>
      <c r="M47" s="67"/>
      <c r="N47" s="67"/>
      <c r="O47" s="67"/>
      <c r="P47" s="67"/>
      <c r="Q47" s="67"/>
      <c r="R47" s="67"/>
      <c r="S47" s="67"/>
      <c r="T47" s="67"/>
      <c r="U47" s="67"/>
      <c r="V47" s="67"/>
      <c r="W47" s="67"/>
      <c r="AC47" s="286"/>
      <c r="AD47" s="306">
        <f>IFERROR(VLOOKUP(L10,リスト!B2:E8,4,FALSE)*AJ10,"")</f>
        <v>900</v>
      </c>
      <c r="AE47" s="307"/>
      <c r="AF47" s="307"/>
      <c r="AG47" s="310" t="s">
        <v>12</v>
      </c>
      <c r="AH47" s="310"/>
      <c r="AI47" s="312">
        <f>IF(AD47="","",MIN(AD47,ROUNDDOWN(H55/1000,0)))</f>
        <v>900</v>
      </c>
      <c r="AJ47" s="313"/>
      <c r="AK47" s="313"/>
      <c r="AL47" s="310" t="s">
        <v>12</v>
      </c>
      <c r="AM47" s="311"/>
    </row>
    <row r="48" spans="1:48" s="3" customFormat="1" ht="12">
      <c r="A48" s="63"/>
      <c r="B48" s="67"/>
      <c r="C48" s="67"/>
      <c r="D48" s="67"/>
      <c r="E48" s="67"/>
      <c r="F48" s="67"/>
      <c r="G48" s="67"/>
      <c r="H48" s="67"/>
      <c r="I48" s="67"/>
      <c r="J48" s="67"/>
      <c r="K48" s="67"/>
      <c r="L48" s="67"/>
      <c r="M48" s="67"/>
      <c r="N48" s="67"/>
      <c r="O48" s="67"/>
      <c r="P48" s="67"/>
      <c r="Q48" s="67"/>
      <c r="R48" s="67"/>
      <c r="S48" s="67"/>
      <c r="T48" s="67"/>
      <c r="U48" s="67"/>
      <c r="V48" s="67"/>
      <c r="W48" s="67"/>
      <c r="AC48" s="286"/>
      <c r="AD48" s="308"/>
      <c r="AE48" s="309"/>
      <c r="AF48" s="309"/>
      <c r="AG48" s="310"/>
      <c r="AH48" s="310"/>
      <c r="AI48" s="314"/>
      <c r="AJ48" s="315"/>
      <c r="AK48" s="315"/>
      <c r="AL48" s="310"/>
      <c r="AM48" s="311"/>
      <c r="AT48" s="4"/>
    </row>
    <row r="49" spans="1:48" ht="15" customHeight="1">
      <c r="A49" s="217" t="s">
        <v>54</v>
      </c>
      <c r="B49" s="218"/>
      <c r="C49" s="218"/>
      <c r="D49" s="218"/>
      <c r="E49" s="218"/>
      <c r="F49" s="218"/>
      <c r="G49" s="219"/>
      <c r="H49" s="218" t="s">
        <v>55</v>
      </c>
      <c r="I49" s="218"/>
      <c r="J49" s="218"/>
      <c r="K49" s="218"/>
      <c r="L49" s="218"/>
      <c r="M49" s="217" t="s">
        <v>56</v>
      </c>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9"/>
    </row>
    <row r="50" spans="1:48" ht="15" customHeight="1">
      <c r="A50" s="95" t="s">
        <v>271</v>
      </c>
      <c r="B50" s="96"/>
      <c r="C50" s="96"/>
      <c r="D50" s="96"/>
      <c r="E50" s="97"/>
      <c r="F50" s="97"/>
      <c r="G50" s="98"/>
      <c r="H50" s="317">
        <v>2000000</v>
      </c>
      <c r="I50" s="317"/>
      <c r="J50" s="317"/>
      <c r="K50" s="317"/>
      <c r="L50" s="317"/>
      <c r="M50" s="319" t="s">
        <v>273</v>
      </c>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1"/>
    </row>
    <row r="51" spans="1:48" ht="15" hidden="1" customHeight="1">
      <c r="A51" s="71" t="s">
        <v>58</v>
      </c>
      <c r="B51" s="72"/>
      <c r="C51" s="72"/>
      <c r="D51" s="72"/>
      <c r="E51" s="73"/>
      <c r="F51" s="73"/>
      <c r="G51" s="74"/>
      <c r="H51" s="318"/>
      <c r="I51" s="318"/>
      <c r="J51" s="318"/>
      <c r="K51" s="318"/>
      <c r="L51" s="318"/>
      <c r="M51" s="322"/>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3"/>
      <c r="AL51" s="323"/>
      <c r="AM51" s="324"/>
    </row>
    <row r="52" spans="1:48" ht="15" hidden="1" customHeight="1">
      <c r="A52" s="71" t="s">
        <v>59</v>
      </c>
      <c r="B52" s="72"/>
      <c r="C52" s="72"/>
      <c r="D52" s="72"/>
      <c r="E52" s="73"/>
      <c r="F52" s="73"/>
      <c r="G52" s="74"/>
      <c r="H52" s="318"/>
      <c r="I52" s="318"/>
      <c r="J52" s="318"/>
      <c r="K52" s="318"/>
      <c r="L52" s="318"/>
      <c r="M52" s="322"/>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3"/>
      <c r="AL52" s="323"/>
      <c r="AM52" s="324"/>
    </row>
    <row r="53" spans="1:48" ht="15" hidden="1" customHeight="1">
      <c r="A53" s="71" t="s">
        <v>60</v>
      </c>
      <c r="B53" s="72"/>
      <c r="C53" s="72"/>
      <c r="D53" s="72"/>
      <c r="E53" s="73"/>
      <c r="F53" s="73"/>
      <c r="G53" s="74"/>
      <c r="H53" s="318"/>
      <c r="I53" s="318"/>
      <c r="J53" s="318"/>
      <c r="K53" s="318"/>
      <c r="L53" s="318"/>
      <c r="M53" s="322"/>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4"/>
    </row>
    <row r="54" spans="1:48" ht="15" hidden="1" customHeight="1">
      <c r="A54" s="71" t="s">
        <v>61</v>
      </c>
      <c r="B54" s="72"/>
      <c r="C54" s="72"/>
      <c r="D54" s="72"/>
      <c r="E54" s="73"/>
      <c r="F54" s="73"/>
      <c r="G54" s="74"/>
      <c r="H54" s="318"/>
      <c r="I54" s="318"/>
      <c r="J54" s="318"/>
      <c r="K54" s="318"/>
      <c r="L54" s="318"/>
      <c r="M54" s="322"/>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23"/>
      <c r="AM54" s="324"/>
    </row>
    <row r="55" spans="1:48" ht="15" customHeight="1">
      <c r="A55" s="75" t="s">
        <v>31</v>
      </c>
      <c r="B55" s="79"/>
      <c r="C55" s="79"/>
      <c r="D55" s="79"/>
      <c r="E55" s="76"/>
      <c r="F55" s="76"/>
      <c r="G55" s="77"/>
      <c r="H55" s="225">
        <f>SUM(H50:L54)</f>
        <v>2000000</v>
      </c>
      <c r="I55" s="225"/>
      <c r="J55" s="225"/>
      <c r="K55" s="225"/>
      <c r="L55" s="226"/>
      <c r="M55" s="227"/>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9"/>
    </row>
    <row r="56" spans="1:48" s="111" customFormat="1" ht="4.5" customHeight="1">
      <c r="A56" s="131"/>
      <c r="B56" s="131"/>
      <c r="C56" s="131"/>
      <c r="D56" s="131"/>
      <c r="E56" s="134"/>
      <c r="F56" s="134"/>
      <c r="G56" s="134"/>
      <c r="H56" s="134"/>
      <c r="I56" s="134"/>
      <c r="J56" s="135"/>
      <c r="K56" s="135"/>
      <c r="L56" s="135"/>
      <c r="M56" s="135"/>
      <c r="N56" s="135"/>
      <c r="O56" s="134"/>
      <c r="P56" s="134"/>
      <c r="Q56" s="134"/>
      <c r="R56" s="134"/>
      <c r="S56" s="134"/>
      <c r="T56" s="134"/>
      <c r="U56" s="134"/>
      <c r="V56" s="134"/>
      <c r="W56" s="134"/>
      <c r="X56" s="134"/>
      <c r="Y56" s="136"/>
      <c r="Z56" s="136"/>
      <c r="AA56" s="136"/>
      <c r="AB56" s="136"/>
      <c r="AC56" s="136"/>
      <c r="AD56" s="136"/>
      <c r="AE56" s="134"/>
      <c r="AF56" s="134"/>
      <c r="AG56" s="134"/>
      <c r="AH56" s="134"/>
      <c r="AI56" s="134"/>
      <c r="AJ56" s="134"/>
      <c r="AK56" s="134"/>
      <c r="AL56" s="134"/>
      <c r="AM56" s="134"/>
    </row>
    <row r="57" spans="1:48" s="111" customFormat="1">
      <c r="A57" s="109" t="s">
        <v>217</v>
      </c>
    </row>
    <row r="59" spans="1:48">
      <c r="AI59" s="316"/>
      <c r="AJ59" s="316"/>
      <c r="AK59" s="316"/>
      <c r="AL59" s="316"/>
      <c r="AM59" s="316"/>
    </row>
  </sheetData>
  <sheetProtection formatCells="0" formatColumns="0" formatRows="0" insertColumns="0" insertRows="0" autoFilter="0"/>
  <mergeCells count="102">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D47:AF48"/>
    <mergeCell ref="AG47:AH48"/>
    <mergeCell ref="AD46:AH46"/>
    <mergeCell ref="AC46:AC48"/>
    <mergeCell ref="AL47:AM48"/>
    <mergeCell ref="AI47:AK48"/>
    <mergeCell ref="AI46:AM46"/>
    <mergeCell ref="A49:G49"/>
    <mergeCell ref="H49:L49"/>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A24:AM24"/>
    <mergeCell ref="X15:Z15"/>
    <mergeCell ref="AA16:AM16"/>
    <mergeCell ref="AA15:AM15"/>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X17:Z17"/>
    <mergeCell ref="A15:W15"/>
    <mergeCell ref="A16:W16"/>
    <mergeCell ref="A17:W17"/>
    <mergeCell ref="A21:W21"/>
    <mergeCell ref="M35:AM35"/>
    <mergeCell ref="M31:AM31"/>
    <mergeCell ref="M32:AM32"/>
    <mergeCell ref="M33:AM33"/>
    <mergeCell ref="H35:L35"/>
    <mergeCell ref="H34:L34"/>
    <mergeCell ref="M34:AM34"/>
    <mergeCell ref="H31:L31"/>
    <mergeCell ref="H32:L32"/>
    <mergeCell ref="H33:L33"/>
    <mergeCell ref="A29:G29"/>
    <mergeCell ref="A38:G38"/>
    <mergeCell ref="H38:L38"/>
    <mergeCell ref="M38:AM38"/>
    <mergeCell ref="M30:AM30"/>
    <mergeCell ref="M29:AM29"/>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H29:L29"/>
    <mergeCell ref="AI37:AK37"/>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5" r:id="rId4" name="Check Box 59">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リスト!$B$10:$B$56</xm:f>
          </x14:formula1>
          <xm:sqref>D9:G9</xm:sqref>
        </x14:dataValidation>
        <x14:dataValidation type="list" allowBlank="1" xr:uid="{85762360-DB52-4AF9-9CF5-A3799B62ED02}">
          <x14:formula1>
            <xm:f>リスト!$B$2:$B$8</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48A43-FEBA-43D3-BE0D-B2D55968CE84}">
  <sheetPr>
    <tabColor rgb="FFCCFFCC"/>
  </sheetPr>
  <dimension ref="A1:AV59"/>
  <sheetViews>
    <sheetView showGridLines="0" showZeros="0" zoomScale="115" zoomScaleNormal="115" zoomScaleSheetLayoutView="100" workbookViewId="0">
      <selection activeCell="T7" sqref="T7:AM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36</v>
      </c>
    </row>
    <row r="2" spans="1:48" ht="7.5" customHeight="1">
      <c r="U2" s="180"/>
    </row>
    <row r="3" spans="1:48">
      <c r="A3" s="245" t="s">
        <v>223</v>
      </c>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7"/>
    </row>
    <row r="4" spans="1:48" s="111" customFormat="1" ht="9" customHeight="1">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row>
    <row r="5" spans="1:48">
      <c r="A5" s="248" t="s">
        <v>37</v>
      </c>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50"/>
    </row>
    <row r="6" spans="1:48" s="111" customFormat="1" ht="4.5" customHeight="1">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1:48" ht="17.25" customHeight="1">
      <c r="A7" s="217" t="s">
        <v>38</v>
      </c>
      <c r="B7" s="218"/>
      <c r="C7" s="218"/>
      <c r="D7" s="218"/>
      <c r="E7" s="218"/>
      <c r="F7" s="218"/>
      <c r="G7" s="219"/>
      <c r="H7" s="270" t="s">
        <v>296</v>
      </c>
      <c r="I7" s="271"/>
      <c r="J7" s="271"/>
      <c r="K7" s="271"/>
      <c r="L7" s="271"/>
      <c r="M7" s="271"/>
      <c r="N7" s="272"/>
      <c r="O7" s="217" t="s">
        <v>39</v>
      </c>
      <c r="P7" s="218"/>
      <c r="Q7" s="218"/>
      <c r="R7" s="218"/>
      <c r="S7" s="219"/>
      <c r="T7" s="273" t="s">
        <v>297</v>
      </c>
      <c r="U7" s="274"/>
      <c r="V7" s="274"/>
      <c r="W7" s="274"/>
      <c r="X7" s="274"/>
      <c r="Y7" s="274"/>
      <c r="Z7" s="274"/>
      <c r="AA7" s="274"/>
      <c r="AB7" s="274"/>
      <c r="AC7" s="274"/>
      <c r="AD7" s="274"/>
      <c r="AE7" s="274"/>
      <c r="AF7" s="274"/>
      <c r="AG7" s="274"/>
      <c r="AH7" s="274"/>
      <c r="AI7" s="274"/>
      <c r="AJ7" s="274"/>
      <c r="AK7" s="274"/>
      <c r="AL7" s="274"/>
      <c r="AM7" s="275"/>
    </row>
    <row r="8" spans="1:48">
      <c r="A8" s="251" t="s">
        <v>40</v>
      </c>
      <c r="B8" s="252"/>
      <c r="C8" s="253"/>
      <c r="D8" s="217" t="s">
        <v>41</v>
      </c>
      <c r="E8" s="218"/>
      <c r="F8" s="218"/>
      <c r="G8" s="219"/>
      <c r="H8" s="217" t="s">
        <v>27</v>
      </c>
      <c r="I8" s="218"/>
      <c r="J8" s="218"/>
      <c r="K8" s="218"/>
      <c r="L8" s="218"/>
      <c r="M8" s="218"/>
      <c r="N8" s="218"/>
      <c r="O8" s="218"/>
      <c r="P8" s="218"/>
      <c r="Q8" s="218"/>
      <c r="R8" s="218"/>
      <c r="S8" s="219"/>
      <c r="T8" s="251" t="s">
        <v>42</v>
      </c>
      <c r="U8" s="252"/>
      <c r="V8" s="253"/>
      <c r="W8" s="217" t="s">
        <v>20</v>
      </c>
      <c r="X8" s="218"/>
      <c r="Y8" s="218"/>
      <c r="Z8" s="218"/>
      <c r="AA8" s="218"/>
      <c r="AB8" s="218"/>
      <c r="AC8" s="218"/>
      <c r="AD8" s="218"/>
      <c r="AE8" s="218"/>
      <c r="AF8" s="219"/>
      <c r="AG8" s="258" t="s">
        <v>43</v>
      </c>
      <c r="AH8" s="259"/>
      <c r="AI8" s="259"/>
      <c r="AJ8" s="259"/>
      <c r="AK8" s="259"/>
      <c r="AL8" s="259"/>
      <c r="AM8" s="260"/>
    </row>
    <row r="9" spans="1:48" ht="17.25" customHeight="1">
      <c r="A9" s="254"/>
      <c r="B9" s="223"/>
      <c r="C9" s="207"/>
      <c r="D9" s="255" t="s">
        <v>160</v>
      </c>
      <c r="E9" s="256"/>
      <c r="F9" s="256"/>
      <c r="G9" s="257"/>
      <c r="H9" s="261" t="s">
        <v>268</v>
      </c>
      <c r="I9" s="262"/>
      <c r="J9" s="262"/>
      <c r="K9" s="262"/>
      <c r="L9" s="262"/>
      <c r="M9" s="262"/>
      <c r="N9" s="262"/>
      <c r="O9" s="262"/>
      <c r="P9" s="262"/>
      <c r="Q9" s="262"/>
      <c r="R9" s="262"/>
      <c r="S9" s="263"/>
      <c r="T9" s="254"/>
      <c r="U9" s="223"/>
      <c r="V9" s="207"/>
      <c r="W9" s="264" t="s">
        <v>266</v>
      </c>
      <c r="X9" s="265"/>
      <c r="Y9" s="265"/>
      <c r="Z9" s="265"/>
      <c r="AA9" s="265"/>
      <c r="AB9" s="265"/>
      <c r="AC9" s="265"/>
      <c r="AD9" s="265"/>
      <c r="AE9" s="265"/>
      <c r="AF9" s="266"/>
      <c r="AG9" s="267" t="s">
        <v>267</v>
      </c>
      <c r="AH9" s="268"/>
      <c r="AI9" s="268"/>
      <c r="AJ9" s="268"/>
      <c r="AK9" s="268"/>
      <c r="AL9" s="268"/>
      <c r="AM9" s="269"/>
      <c r="AV9" s="3"/>
    </row>
    <row r="10" spans="1:48" s="3" customFormat="1" ht="20.25" customHeight="1">
      <c r="A10" s="217" t="s">
        <v>45</v>
      </c>
      <c r="B10" s="218"/>
      <c r="C10" s="218"/>
      <c r="D10" s="218"/>
      <c r="E10" s="218"/>
      <c r="F10" s="218"/>
      <c r="G10" s="218"/>
      <c r="H10" s="218"/>
      <c r="I10" s="218"/>
      <c r="J10" s="218"/>
      <c r="K10" s="219"/>
      <c r="L10" s="290" t="s">
        <v>155</v>
      </c>
      <c r="M10" s="291"/>
      <c r="N10" s="291"/>
      <c r="O10" s="291"/>
      <c r="P10" s="291"/>
      <c r="Q10" s="291"/>
      <c r="R10" s="291"/>
      <c r="S10" s="291"/>
      <c r="T10" s="291"/>
      <c r="U10" s="291"/>
      <c r="V10" s="291"/>
      <c r="W10" s="291"/>
      <c r="X10" s="291"/>
      <c r="Y10" s="291"/>
      <c r="Z10" s="291"/>
      <c r="AA10" s="291"/>
      <c r="AB10" s="291"/>
      <c r="AC10" s="291"/>
      <c r="AD10" s="291"/>
      <c r="AE10" s="291"/>
      <c r="AF10" s="292"/>
      <c r="AG10" s="277" t="s">
        <v>46</v>
      </c>
      <c r="AH10" s="259"/>
      <c r="AI10" s="260"/>
      <c r="AJ10" s="274">
        <v>60</v>
      </c>
      <c r="AK10" s="274"/>
      <c r="AL10" s="278" t="s">
        <v>47</v>
      </c>
      <c r="AM10" s="279"/>
      <c r="AP10" s="276"/>
      <c r="AQ10" s="276"/>
      <c r="AR10" s="276"/>
      <c r="AS10" s="276"/>
      <c r="AT10" s="276"/>
      <c r="AU10" s="276"/>
    </row>
    <row r="11" spans="1:48" s="3" customFormat="1" ht="18" customHeight="1">
      <c r="A11" s="280" t="s">
        <v>48</v>
      </c>
      <c r="B11" s="281"/>
      <c r="C11" s="281"/>
      <c r="D11" s="281"/>
      <c r="E11" s="281"/>
      <c r="F11" s="281"/>
      <c r="G11" s="281"/>
      <c r="H11" s="282"/>
      <c r="I11" s="154"/>
      <c r="J11" s="116"/>
      <c r="K11" s="64"/>
      <c r="L11" s="65"/>
      <c r="M11" s="65"/>
      <c r="N11" s="65"/>
      <c r="O11" s="65"/>
      <c r="P11" s="65"/>
      <c r="Q11" s="65"/>
      <c r="R11" s="65"/>
      <c r="S11" s="65"/>
      <c r="T11" s="65"/>
      <c r="U11" s="65"/>
      <c r="V11" s="65"/>
      <c r="W11" s="65"/>
      <c r="X11" s="65"/>
      <c r="Y11" s="154"/>
      <c r="Z11" s="116" t="s">
        <v>187</v>
      </c>
      <c r="AA11" s="64"/>
      <c r="AB11" s="65"/>
      <c r="AC11" s="65"/>
      <c r="AD11" s="65"/>
      <c r="AE11" s="65"/>
      <c r="AF11" s="65"/>
      <c r="AG11" s="65"/>
      <c r="AH11" s="65"/>
      <c r="AI11" s="65"/>
      <c r="AJ11" s="65"/>
      <c r="AK11" s="65"/>
      <c r="AL11" s="65"/>
      <c r="AM11" s="66"/>
    </row>
    <row r="12" spans="1:48" s="110" customFormat="1" ht="6" customHeight="1">
      <c r="A12" s="119"/>
      <c r="B12" s="119"/>
      <c r="C12" s="119"/>
      <c r="D12" s="119"/>
      <c r="E12" s="119"/>
      <c r="F12" s="119"/>
      <c r="G12" s="119"/>
      <c r="H12" s="119"/>
      <c r="I12" s="120"/>
      <c r="J12" s="121"/>
      <c r="K12" s="120"/>
      <c r="L12" s="118"/>
      <c r="M12" s="118"/>
      <c r="N12" s="118"/>
      <c r="O12" s="118"/>
      <c r="P12" s="118"/>
      <c r="Q12" s="118"/>
      <c r="R12" s="118"/>
      <c r="S12" s="118"/>
      <c r="T12" s="118"/>
      <c r="U12" s="120"/>
      <c r="V12" s="118"/>
      <c r="W12" s="118"/>
      <c r="X12" s="118"/>
      <c r="Y12" s="121"/>
      <c r="Z12" s="122"/>
      <c r="AA12" s="120"/>
      <c r="AB12" s="118"/>
      <c r="AC12" s="118"/>
      <c r="AD12" s="118"/>
      <c r="AE12" s="118"/>
      <c r="AF12" s="118"/>
      <c r="AG12" s="118"/>
      <c r="AH12" s="118"/>
      <c r="AI12" s="118"/>
      <c r="AJ12" s="118"/>
      <c r="AK12" s="118"/>
      <c r="AL12" s="118"/>
      <c r="AM12" s="118"/>
    </row>
    <row r="13" spans="1:48" s="3" customFormat="1" ht="12">
      <c r="A13" s="248" t="s">
        <v>49</v>
      </c>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50"/>
    </row>
    <row r="14" spans="1:48" s="110" customFormat="1" ht="3" customHeight="1">
      <c r="I14" s="123"/>
      <c r="J14" s="124"/>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row>
    <row r="15" spans="1:48" s="3" customFormat="1" ht="18" hidden="1" customHeight="1">
      <c r="A15" s="239" t="s">
        <v>214</v>
      </c>
      <c r="B15" s="240"/>
      <c r="C15" s="240"/>
      <c r="D15" s="240"/>
      <c r="E15" s="240"/>
      <c r="F15" s="240"/>
      <c r="G15" s="240"/>
      <c r="H15" s="240"/>
      <c r="I15" s="240"/>
      <c r="J15" s="240"/>
      <c r="K15" s="240"/>
      <c r="L15" s="240"/>
      <c r="M15" s="240"/>
      <c r="N15" s="240"/>
      <c r="O15" s="240"/>
      <c r="P15" s="240"/>
      <c r="Q15" s="240"/>
      <c r="R15" s="240"/>
      <c r="S15" s="240"/>
      <c r="T15" s="240"/>
      <c r="U15" s="240"/>
      <c r="V15" s="240"/>
      <c r="W15" s="241"/>
      <c r="X15" s="236" t="s">
        <v>50</v>
      </c>
      <c r="Y15" s="237"/>
      <c r="Z15" s="238"/>
      <c r="AA15" s="293" t="s">
        <v>192</v>
      </c>
      <c r="AB15" s="294"/>
      <c r="AC15" s="294"/>
      <c r="AD15" s="294"/>
      <c r="AE15" s="294"/>
      <c r="AF15" s="294"/>
      <c r="AG15" s="294"/>
      <c r="AH15" s="294"/>
      <c r="AI15" s="294"/>
      <c r="AJ15" s="294"/>
      <c r="AK15" s="294"/>
      <c r="AL15" s="294"/>
      <c r="AM15" s="294"/>
    </row>
    <row r="16" spans="1:48" s="3" customFormat="1" ht="18" hidden="1" customHeight="1">
      <c r="A16" s="239" t="s">
        <v>215</v>
      </c>
      <c r="B16" s="240"/>
      <c r="C16" s="240"/>
      <c r="D16" s="240"/>
      <c r="E16" s="240"/>
      <c r="F16" s="240"/>
      <c r="G16" s="240"/>
      <c r="H16" s="240"/>
      <c r="I16" s="240"/>
      <c r="J16" s="240"/>
      <c r="K16" s="240"/>
      <c r="L16" s="240"/>
      <c r="M16" s="240"/>
      <c r="N16" s="240"/>
      <c r="O16" s="240"/>
      <c r="P16" s="240"/>
      <c r="Q16" s="240"/>
      <c r="R16" s="240"/>
      <c r="S16" s="240"/>
      <c r="T16" s="240"/>
      <c r="U16" s="240"/>
      <c r="V16" s="240"/>
      <c r="W16" s="241"/>
      <c r="X16" s="236" t="s">
        <v>50</v>
      </c>
      <c r="Y16" s="237"/>
      <c r="Z16" s="238"/>
      <c r="AA16" s="293" t="s">
        <v>191</v>
      </c>
      <c r="AB16" s="294"/>
      <c r="AC16" s="294"/>
      <c r="AD16" s="294"/>
      <c r="AE16" s="294"/>
      <c r="AF16" s="294"/>
      <c r="AG16" s="294"/>
      <c r="AH16" s="294"/>
      <c r="AI16" s="294"/>
      <c r="AJ16" s="294"/>
      <c r="AK16" s="294"/>
      <c r="AL16" s="294"/>
      <c r="AM16" s="294"/>
    </row>
    <row r="17" spans="1:48" s="3" customFormat="1" ht="18" customHeight="1">
      <c r="A17" s="242" t="s">
        <v>272</v>
      </c>
      <c r="B17" s="243"/>
      <c r="C17" s="243"/>
      <c r="D17" s="243"/>
      <c r="E17" s="243"/>
      <c r="F17" s="243"/>
      <c r="G17" s="243"/>
      <c r="H17" s="243"/>
      <c r="I17" s="243"/>
      <c r="J17" s="243"/>
      <c r="K17" s="243"/>
      <c r="L17" s="243"/>
      <c r="M17" s="243"/>
      <c r="N17" s="243"/>
      <c r="O17" s="243"/>
      <c r="P17" s="243"/>
      <c r="Q17" s="243"/>
      <c r="R17" s="243"/>
      <c r="S17" s="243"/>
      <c r="T17" s="243"/>
      <c r="U17" s="243"/>
      <c r="V17" s="243"/>
      <c r="W17" s="244"/>
      <c r="X17" s="236" t="s">
        <v>50</v>
      </c>
      <c r="Y17" s="237"/>
      <c r="Z17" s="238"/>
      <c r="AA17" s="138"/>
      <c r="AB17" s="185"/>
      <c r="AC17" s="185"/>
      <c r="AD17" s="185"/>
      <c r="AE17" s="185"/>
      <c r="AF17" s="185"/>
      <c r="AG17" s="185"/>
      <c r="AH17" s="185"/>
      <c r="AI17" s="185"/>
      <c r="AJ17" s="185"/>
      <c r="AK17" s="185"/>
      <c r="AL17" s="185"/>
      <c r="AM17" s="185"/>
    </row>
    <row r="18" spans="1:48" s="110" customFormat="1" ht="6" customHeight="1">
      <c r="I18" s="123"/>
      <c r="J18" s="124"/>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row>
    <row r="19" spans="1:48" s="3" customFormat="1" ht="12">
      <c r="A19" s="248" t="s">
        <v>216</v>
      </c>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50"/>
    </row>
    <row r="20" spans="1:48" s="110" customFormat="1" ht="3" customHeight="1">
      <c r="I20" s="123"/>
      <c r="J20" s="124"/>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row>
    <row r="21" spans="1:48" s="3" customFormat="1" ht="18" customHeight="1">
      <c r="A21" s="239" t="s">
        <v>222</v>
      </c>
      <c r="B21" s="240"/>
      <c r="C21" s="240"/>
      <c r="D21" s="240"/>
      <c r="E21" s="240"/>
      <c r="F21" s="240"/>
      <c r="G21" s="240"/>
      <c r="H21" s="240"/>
      <c r="I21" s="240"/>
      <c r="J21" s="240"/>
      <c r="K21" s="240"/>
      <c r="L21" s="240"/>
      <c r="M21" s="240"/>
      <c r="N21" s="240"/>
      <c r="O21" s="240"/>
      <c r="P21" s="240"/>
      <c r="Q21" s="240"/>
      <c r="R21" s="240"/>
      <c r="S21" s="240"/>
      <c r="T21" s="240"/>
      <c r="U21" s="240"/>
      <c r="V21" s="240"/>
      <c r="W21" s="240"/>
      <c r="X21" s="236" t="s">
        <v>50</v>
      </c>
      <c r="Y21" s="237"/>
      <c r="Z21" s="238"/>
      <c r="AA21" s="141"/>
      <c r="AB21" s="141"/>
      <c r="AC21" s="141"/>
      <c r="AD21" s="141"/>
      <c r="AE21" s="141"/>
      <c r="AF21" s="141"/>
      <c r="AG21" s="141"/>
      <c r="AH21" s="142"/>
      <c r="AI21" s="142"/>
      <c r="AJ21" s="142"/>
      <c r="AK21" s="142"/>
      <c r="AL21" s="142"/>
      <c r="AM21" s="142"/>
    </row>
    <row r="22" spans="1:48" s="3" customFormat="1" ht="18" customHeight="1">
      <c r="A22" s="239" t="s">
        <v>218</v>
      </c>
      <c r="B22" s="240"/>
      <c r="C22" s="240"/>
      <c r="D22" s="240"/>
      <c r="E22" s="240"/>
      <c r="F22" s="240"/>
      <c r="G22" s="240"/>
      <c r="H22" s="240"/>
      <c r="I22" s="240"/>
      <c r="J22" s="240"/>
      <c r="K22" s="240"/>
      <c r="L22" s="240"/>
      <c r="M22" s="240"/>
      <c r="N22" s="240"/>
      <c r="O22" s="240"/>
      <c r="P22" s="240"/>
      <c r="Q22" s="240"/>
      <c r="R22" s="240"/>
      <c r="S22" s="240"/>
      <c r="T22" s="240"/>
      <c r="U22" s="240"/>
      <c r="V22" s="240"/>
      <c r="W22" s="240"/>
      <c r="X22" s="236" t="s">
        <v>50</v>
      </c>
      <c r="Y22" s="237"/>
      <c r="Z22" s="238"/>
      <c r="AA22" s="141"/>
      <c r="AB22" s="141"/>
      <c r="AC22" s="141"/>
      <c r="AD22" s="141"/>
      <c r="AE22" s="141"/>
      <c r="AF22" s="141"/>
      <c r="AG22" s="141"/>
      <c r="AH22" s="142"/>
      <c r="AI22" s="142"/>
      <c r="AJ22" s="142"/>
      <c r="AK22" s="142"/>
      <c r="AL22" s="142"/>
      <c r="AM22" s="142"/>
    </row>
    <row r="23" spans="1:48" s="110" customFormat="1" ht="6" customHeight="1">
      <c r="I23" s="123"/>
      <c r="J23" s="124"/>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row>
    <row r="24" spans="1:48" s="3" customFormat="1" ht="12">
      <c r="A24" s="248" t="s">
        <v>51</v>
      </c>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50"/>
    </row>
    <row r="25" spans="1:48" s="110" customFormat="1" ht="3" customHeight="1">
      <c r="I25" s="123"/>
      <c r="J25" s="124"/>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83"/>
      <c r="AI25" s="125"/>
      <c r="AJ25" s="125"/>
      <c r="AK25" s="125"/>
      <c r="AL25" s="125"/>
      <c r="AM25" s="125"/>
    </row>
    <row r="26" spans="1:48" ht="19.5" hidden="1" customHeight="1">
      <c r="A26" s="126" t="s">
        <v>186</v>
      </c>
      <c r="B26" s="110"/>
      <c r="C26" s="109"/>
      <c r="D26" s="110"/>
      <c r="E26" s="127"/>
      <c r="F26" s="110"/>
      <c r="G26" s="110"/>
      <c r="H26" s="110"/>
      <c r="I26" s="110"/>
      <c r="J26" s="128"/>
      <c r="K26" s="128"/>
      <c r="L26" s="128"/>
      <c r="M26" s="128"/>
      <c r="N26" s="128"/>
      <c r="O26" s="129"/>
      <c r="P26" s="109"/>
      <c r="Q26" s="111"/>
      <c r="R26" s="111"/>
      <c r="S26" s="128"/>
      <c r="T26" s="124"/>
      <c r="U26" s="128"/>
      <c r="V26" s="128"/>
      <c r="W26" s="109"/>
      <c r="AC26" s="286"/>
      <c r="AD26" s="283" t="s">
        <v>52</v>
      </c>
      <c r="AE26" s="284"/>
      <c r="AF26" s="284"/>
      <c r="AG26" s="284"/>
      <c r="AH26" s="285"/>
      <c r="AI26" s="303" t="s">
        <v>53</v>
      </c>
      <c r="AJ26" s="304"/>
      <c r="AK26" s="304"/>
      <c r="AL26" s="304"/>
      <c r="AM26" s="305"/>
      <c r="AV26" s="3"/>
    </row>
    <row r="27" spans="1:48" hidden="1">
      <c r="A27" s="126"/>
      <c r="B27" s="110"/>
      <c r="C27" s="109"/>
      <c r="D27" s="110"/>
      <c r="E27" s="127"/>
      <c r="F27" s="110"/>
      <c r="G27" s="110"/>
      <c r="H27" s="110"/>
      <c r="I27" s="110"/>
      <c r="J27" s="128"/>
      <c r="K27" s="128"/>
      <c r="L27" s="128"/>
      <c r="M27" s="128"/>
      <c r="N27" s="128"/>
      <c r="O27" s="129"/>
      <c r="P27" s="109"/>
      <c r="Q27" s="111"/>
      <c r="R27" s="111"/>
      <c r="S27" s="128"/>
      <c r="T27" s="124"/>
      <c r="U27" s="128"/>
      <c r="V27" s="128"/>
      <c r="W27" s="130"/>
      <c r="AC27" s="286"/>
      <c r="AD27" s="287">
        <f>IFERROR(VLOOKUP(L10,リスト!#REF!,2,FALSE),IFERROR(VLOOKUP(L10,リスト!B2:D8,2,FALSE)*AJ10,""))</f>
        <v>360</v>
      </c>
      <c r="AE27" s="288"/>
      <c r="AF27" s="288"/>
      <c r="AG27" s="289" t="s">
        <v>12</v>
      </c>
      <c r="AH27" s="289"/>
      <c r="AI27" s="299">
        <f>MIN(AD27,ROUNDDOWN((H35+H44)/1000,0))</f>
        <v>0</v>
      </c>
      <c r="AJ27" s="300"/>
      <c r="AK27" s="300"/>
      <c r="AL27" s="295" t="s">
        <v>12</v>
      </c>
      <c r="AM27" s="296"/>
    </row>
    <row r="28" spans="1:48" ht="14.25" hidden="1" thickBot="1">
      <c r="A28" s="109" t="s">
        <v>188</v>
      </c>
      <c r="B28" s="110"/>
      <c r="C28" s="109"/>
      <c r="D28" s="110"/>
      <c r="E28" s="127"/>
      <c r="F28" s="110"/>
      <c r="G28" s="110"/>
      <c r="H28" s="110"/>
      <c r="I28" s="110"/>
      <c r="J28" s="128"/>
      <c r="K28" s="128"/>
      <c r="L28" s="128"/>
      <c r="M28" s="128"/>
      <c r="N28" s="128"/>
      <c r="O28" s="129"/>
      <c r="P28" s="109"/>
      <c r="Q28" s="111"/>
      <c r="R28" s="111"/>
      <c r="S28" s="128"/>
      <c r="T28" s="124"/>
      <c r="U28" s="128"/>
      <c r="V28" s="128"/>
      <c r="W28" s="130"/>
      <c r="AC28" s="286"/>
      <c r="AD28" s="287"/>
      <c r="AE28" s="288"/>
      <c r="AF28" s="288"/>
      <c r="AG28" s="289"/>
      <c r="AH28" s="289"/>
      <c r="AI28" s="301"/>
      <c r="AJ28" s="302"/>
      <c r="AK28" s="302"/>
      <c r="AL28" s="297"/>
      <c r="AM28" s="298"/>
    </row>
    <row r="29" spans="1:48" ht="15" hidden="1" customHeight="1">
      <c r="A29" s="217" t="s">
        <v>54</v>
      </c>
      <c r="B29" s="218"/>
      <c r="C29" s="218"/>
      <c r="D29" s="218"/>
      <c r="E29" s="218"/>
      <c r="F29" s="218"/>
      <c r="G29" s="219"/>
      <c r="H29" s="218" t="s">
        <v>55</v>
      </c>
      <c r="I29" s="218"/>
      <c r="J29" s="218"/>
      <c r="K29" s="218"/>
      <c r="L29" s="218"/>
      <c r="M29" s="217" t="s">
        <v>56</v>
      </c>
      <c r="N29" s="218"/>
      <c r="O29" s="218"/>
      <c r="P29" s="218"/>
      <c r="Q29" s="218"/>
      <c r="R29" s="218"/>
      <c r="S29" s="218"/>
      <c r="T29" s="218"/>
      <c r="U29" s="218"/>
      <c r="V29" s="218"/>
      <c r="W29" s="218"/>
      <c r="X29" s="218"/>
      <c r="Y29" s="218"/>
      <c r="Z29" s="218"/>
      <c r="AA29" s="218"/>
      <c r="AB29" s="218"/>
      <c r="AC29" s="218"/>
      <c r="AD29" s="218"/>
      <c r="AE29" s="218"/>
      <c r="AF29" s="218"/>
      <c r="AG29" s="218"/>
      <c r="AH29" s="218"/>
      <c r="AI29" s="223"/>
      <c r="AJ29" s="223"/>
      <c r="AK29" s="223"/>
      <c r="AL29" s="223"/>
      <c r="AM29" s="207"/>
    </row>
    <row r="30" spans="1:48" ht="15" hidden="1" customHeight="1">
      <c r="A30" s="95" t="s">
        <v>57</v>
      </c>
      <c r="B30" s="96"/>
      <c r="C30" s="96"/>
      <c r="D30" s="96"/>
      <c r="E30" s="97"/>
      <c r="F30" s="97"/>
      <c r="G30" s="98"/>
      <c r="H30" s="224"/>
      <c r="I30" s="224"/>
      <c r="J30" s="224"/>
      <c r="K30" s="224"/>
      <c r="L30" s="224"/>
      <c r="M30" s="220"/>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2"/>
    </row>
    <row r="31" spans="1:48" ht="15" hidden="1" customHeight="1">
      <c r="A31" s="71" t="s">
        <v>58</v>
      </c>
      <c r="B31" s="72"/>
      <c r="C31" s="72"/>
      <c r="D31" s="72"/>
      <c r="E31" s="73"/>
      <c r="F31" s="73"/>
      <c r="G31" s="74"/>
      <c r="H31" s="232"/>
      <c r="I31" s="232"/>
      <c r="J31" s="232"/>
      <c r="K31" s="232"/>
      <c r="L31" s="232"/>
      <c r="M31" s="233"/>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5"/>
    </row>
    <row r="32" spans="1:48" ht="15" hidden="1" customHeight="1">
      <c r="A32" s="71" t="s">
        <v>59</v>
      </c>
      <c r="B32" s="72"/>
      <c r="C32" s="72"/>
      <c r="D32" s="72"/>
      <c r="E32" s="73"/>
      <c r="F32" s="73"/>
      <c r="G32" s="74"/>
      <c r="H32" s="232"/>
      <c r="I32" s="232"/>
      <c r="J32" s="232"/>
      <c r="K32" s="232"/>
      <c r="L32" s="232"/>
      <c r="M32" s="233"/>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5"/>
    </row>
    <row r="33" spans="1:48" ht="15" hidden="1" customHeight="1">
      <c r="A33" s="71" t="s">
        <v>60</v>
      </c>
      <c r="B33" s="72"/>
      <c r="C33" s="72"/>
      <c r="D33" s="72"/>
      <c r="E33" s="73"/>
      <c r="F33" s="73"/>
      <c r="G33" s="74"/>
      <c r="H33" s="232"/>
      <c r="I33" s="232"/>
      <c r="J33" s="232"/>
      <c r="K33" s="232"/>
      <c r="L33" s="232"/>
      <c r="M33" s="233"/>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5"/>
      <c r="AV33" s="3"/>
    </row>
    <row r="34" spans="1:48" ht="15" hidden="1" customHeight="1">
      <c r="A34" s="71" t="s">
        <v>61</v>
      </c>
      <c r="B34" s="72"/>
      <c r="C34" s="72"/>
      <c r="D34" s="72"/>
      <c r="E34" s="73"/>
      <c r="F34" s="73"/>
      <c r="G34" s="74"/>
      <c r="H34" s="232"/>
      <c r="I34" s="232"/>
      <c r="J34" s="232"/>
      <c r="K34" s="232"/>
      <c r="L34" s="232"/>
      <c r="M34" s="233"/>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5"/>
    </row>
    <row r="35" spans="1:48" ht="15" hidden="1" customHeight="1">
      <c r="A35" s="75" t="s">
        <v>31</v>
      </c>
      <c r="B35" s="76"/>
      <c r="C35" s="76"/>
      <c r="D35" s="76"/>
      <c r="E35" s="76"/>
      <c r="F35" s="76"/>
      <c r="G35" s="77"/>
      <c r="H35" s="225">
        <f>SUM(H30:L34)</f>
        <v>0</v>
      </c>
      <c r="I35" s="225"/>
      <c r="J35" s="225"/>
      <c r="K35" s="225"/>
      <c r="L35" s="226"/>
      <c r="M35" s="227"/>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9"/>
    </row>
    <row r="36" spans="1:48" s="111" customFormat="1" hidden="1">
      <c r="A36" s="126"/>
      <c r="B36" s="110"/>
      <c r="C36" s="109"/>
      <c r="D36" s="110"/>
      <c r="E36" s="127"/>
      <c r="F36" s="110"/>
      <c r="G36" s="110"/>
      <c r="H36" s="110"/>
      <c r="I36" s="110"/>
      <c r="J36" s="128"/>
      <c r="K36" s="128"/>
      <c r="L36" s="128"/>
      <c r="M36" s="128"/>
      <c r="N36" s="128"/>
      <c r="O36" s="129"/>
      <c r="P36" s="109"/>
      <c r="S36" s="128"/>
      <c r="T36" s="124"/>
      <c r="U36" s="128"/>
      <c r="V36" s="128"/>
      <c r="W36" s="130"/>
      <c r="X36" s="112"/>
      <c r="Y36" s="112"/>
      <c r="Z36" s="112"/>
      <c r="AA36" s="112"/>
      <c r="AB36" s="112"/>
      <c r="AC36" s="112"/>
      <c r="AD36" s="113"/>
      <c r="AE36" s="114"/>
      <c r="AF36" s="114"/>
      <c r="AG36" s="114"/>
      <c r="AH36" s="184"/>
      <c r="AI36" s="230"/>
      <c r="AJ36" s="230"/>
      <c r="AK36" s="230"/>
      <c r="AL36" s="231"/>
      <c r="AM36" s="231"/>
    </row>
    <row r="37" spans="1:48" s="111" customFormat="1" hidden="1">
      <c r="A37" s="109" t="s">
        <v>189</v>
      </c>
      <c r="B37" s="110"/>
      <c r="C37" s="109"/>
      <c r="D37" s="110"/>
      <c r="E37" s="127"/>
      <c r="F37" s="110"/>
      <c r="G37" s="110"/>
      <c r="H37" s="110"/>
      <c r="I37" s="110"/>
      <c r="J37" s="128"/>
      <c r="K37" s="128"/>
      <c r="L37" s="128"/>
      <c r="M37" s="128"/>
      <c r="N37" s="128"/>
      <c r="O37" s="129"/>
      <c r="P37" s="109"/>
      <c r="S37" s="128"/>
      <c r="T37" s="124"/>
      <c r="U37" s="128"/>
      <c r="V37" s="128"/>
      <c r="W37" s="130"/>
      <c r="X37" s="112"/>
      <c r="Y37" s="112"/>
      <c r="Z37" s="112"/>
      <c r="AA37" s="112"/>
      <c r="AB37" s="112"/>
      <c r="AC37" s="112"/>
      <c r="AD37" s="113"/>
      <c r="AE37" s="114"/>
      <c r="AF37" s="114"/>
      <c r="AG37" s="114"/>
      <c r="AH37" s="184"/>
      <c r="AI37" s="230"/>
      <c r="AJ37" s="230"/>
      <c r="AK37" s="230"/>
      <c r="AL37" s="231"/>
      <c r="AM37" s="231"/>
    </row>
    <row r="38" spans="1:48" ht="15" hidden="1" customHeight="1">
      <c r="A38" s="217" t="s">
        <v>54</v>
      </c>
      <c r="B38" s="218"/>
      <c r="C38" s="218"/>
      <c r="D38" s="218"/>
      <c r="E38" s="218"/>
      <c r="F38" s="218"/>
      <c r="G38" s="219"/>
      <c r="H38" s="218" t="s">
        <v>55</v>
      </c>
      <c r="I38" s="218"/>
      <c r="J38" s="218"/>
      <c r="K38" s="218"/>
      <c r="L38" s="218"/>
      <c r="M38" s="217" t="s">
        <v>56</v>
      </c>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9"/>
    </row>
    <row r="39" spans="1:48" ht="15" hidden="1" customHeight="1">
      <c r="A39" s="95" t="s">
        <v>57</v>
      </c>
      <c r="B39" s="96"/>
      <c r="C39" s="96"/>
      <c r="D39" s="96"/>
      <c r="E39" s="97"/>
      <c r="F39" s="97"/>
      <c r="G39" s="98"/>
      <c r="H39" s="224"/>
      <c r="I39" s="224"/>
      <c r="J39" s="224"/>
      <c r="K39" s="224"/>
      <c r="L39" s="224"/>
      <c r="M39" s="220"/>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2"/>
    </row>
    <row r="40" spans="1:48" ht="15" hidden="1" customHeight="1">
      <c r="A40" s="71" t="s">
        <v>58</v>
      </c>
      <c r="B40" s="72"/>
      <c r="C40" s="72"/>
      <c r="D40" s="72"/>
      <c r="E40" s="73"/>
      <c r="F40" s="73"/>
      <c r="G40" s="74"/>
      <c r="H40" s="232"/>
      <c r="I40" s="232"/>
      <c r="J40" s="232"/>
      <c r="K40" s="232"/>
      <c r="L40" s="232"/>
      <c r="M40" s="233"/>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4"/>
      <c r="AK40" s="234"/>
      <c r="AL40" s="234"/>
      <c r="AM40" s="235"/>
    </row>
    <row r="41" spans="1:48" ht="15" hidden="1" customHeight="1">
      <c r="A41" s="71" t="s">
        <v>59</v>
      </c>
      <c r="B41" s="72"/>
      <c r="C41" s="72"/>
      <c r="D41" s="72"/>
      <c r="E41" s="73"/>
      <c r="F41" s="73"/>
      <c r="G41" s="74"/>
      <c r="H41" s="232"/>
      <c r="I41" s="232"/>
      <c r="J41" s="232"/>
      <c r="K41" s="232"/>
      <c r="L41" s="232"/>
      <c r="M41" s="233"/>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5"/>
    </row>
    <row r="42" spans="1:48" ht="15" hidden="1" customHeight="1">
      <c r="A42" s="71" t="s">
        <v>60</v>
      </c>
      <c r="B42" s="72"/>
      <c r="C42" s="72"/>
      <c r="D42" s="72"/>
      <c r="E42" s="73"/>
      <c r="F42" s="73"/>
      <c r="G42" s="74"/>
      <c r="H42" s="232"/>
      <c r="I42" s="232"/>
      <c r="J42" s="232"/>
      <c r="K42" s="232"/>
      <c r="L42" s="232"/>
      <c r="M42" s="233"/>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5"/>
      <c r="AV42" s="3"/>
    </row>
    <row r="43" spans="1:48" ht="15" hidden="1" customHeight="1">
      <c r="A43" s="71" t="s">
        <v>61</v>
      </c>
      <c r="B43" s="72"/>
      <c r="C43" s="72"/>
      <c r="D43" s="72"/>
      <c r="E43" s="73"/>
      <c r="F43" s="73"/>
      <c r="G43" s="74"/>
      <c r="H43" s="232"/>
      <c r="I43" s="232"/>
      <c r="J43" s="232"/>
      <c r="K43" s="232"/>
      <c r="L43" s="232"/>
      <c r="M43" s="233"/>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5"/>
    </row>
    <row r="44" spans="1:48" ht="15" hidden="1" customHeight="1">
      <c r="A44" s="75" t="s">
        <v>31</v>
      </c>
      <c r="B44" s="76"/>
      <c r="C44" s="76"/>
      <c r="D44" s="76"/>
      <c r="E44" s="76"/>
      <c r="F44" s="76"/>
      <c r="G44" s="77"/>
      <c r="H44" s="225">
        <f>SUM(H39:L43)</f>
        <v>0</v>
      </c>
      <c r="I44" s="225"/>
      <c r="J44" s="225"/>
      <c r="K44" s="225"/>
      <c r="L44" s="226"/>
      <c r="M44" s="227"/>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9"/>
    </row>
    <row r="45" spans="1:48" s="111" customFormat="1" ht="6" customHeight="1" thickBot="1">
      <c r="A45" s="131"/>
      <c r="B45" s="131"/>
      <c r="C45" s="131"/>
      <c r="D45" s="131"/>
      <c r="E45" s="132"/>
      <c r="F45" s="132"/>
      <c r="G45" s="132"/>
      <c r="H45" s="132"/>
      <c r="I45" s="132"/>
      <c r="J45" s="133"/>
      <c r="K45" s="133"/>
      <c r="L45" s="133"/>
      <c r="M45" s="133"/>
      <c r="N45" s="133"/>
      <c r="AH45" s="137"/>
    </row>
    <row r="46" spans="1:48" s="3" customFormat="1" ht="19.5" customHeight="1">
      <c r="A46" s="140" t="s">
        <v>220</v>
      </c>
      <c r="B46" s="67"/>
      <c r="C46" s="67"/>
      <c r="D46" s="67"/>
      <c r="E46" s="67"/>
      <c r="F46" s="67"/>
      <c r="G46" s="67"/>
      <c r="H46" s="67"/>
      <c r="I46" s="68"/>
      <c r="J46" s="70"/>
      <c r="K46" s="67"/>
      <c r="L46" s="69"/>
      <c r="M46" s="69"/>
      <c r="N46" s="69"/>
      <c r="O46" s="67"/>
      <c r="P46" s="67"/>
      <c r="Q46" s="67"/>
      <c r="R46" s="67"/>
      <c r="S46" s="67"/>
      <c r="T46" s="78"/>
      <c r="U46" s="78"/>
      <c r="V46" s="78"/>
      <c r="W46" s="78"/>
      <c r="AC46" s="286"/>
      <c r="AD46" s="283" t="s">
        <v>52</v>
      </c>
      <c r="AE46" s="284"/>
      <c r="AF46" s="284"/>
      <c r="AG46" s="284"/>
      <c r="AH46" s="284"/>
      <c r="AI46" s="303" t="s">
        <v>53</v>
      </c>
      <c r="AJ46" s="304"/>
      <c r="AK46" s="304"/>
      <c r="AL46" s="304"/>
      <c r="AM46" s="305"/>
    </row>
    <row r="47" spans="1:48" s="3" customFormat="1" ht="13.5" customHeight="1">
      <c r="A47" s="67"/>
      <c r="B47" s="67"/>
      <c r="C47" s="67"/>
      <c r="D47" s="67"/>
      <c r="E47" s="67"/>
      <c r="F47" s="67"/>
      <c r="G47" s="67"/>
      <c r="H47" s="67"/>
      <c r="I47" s="67"/>
      <c r="J47" s="67"/>
      <c r="K47" s="67"/>
      <c r="L47" s="67"/>
      <c r="M47" s="67"/>
      <c r="N47" s="67"/>
      <c r="O47" s="67"/>
      <c r="P47" s="67"/>
      <c r="Q47" s="67"/>
      <c r="R47" s="67"/>
      <c r="S47" s="67"/>
      <c r="T47" s="67"/>
      <c r="U47" s="67"/>
      <c r="V47" s="67"/>
      <c r="W47" s="67"/>
      <c r="AC47" s="286"/>
      <c r="AD47" s="306">
        <f>IFERROR(VLOOKUP(L10,リスト!B2:E8,4,FALSE)*AJ10,"")</f>
        <v>1080</v>
      </c>
      <c r="AE47" s="307"/>
      <c r="AF47" s="307"/>
      <c r="AG47" s="310" t="s">
        <v>12</v>
      </c>
      <c r="AH47" s="310"/>
      <c r="AI47" s="312">
        <f>IF(AD47="","",MIN(AD47,ROUNDDOWN(H55/1000,0)))</f>
        <v>1080</v>
      </c>
      <c r="AJ47" s="313"/>
      <c r="AK47" s="313"/>
      <c r="AL47" s="310" t="s">
        <v>12</v>
      </c>
      <c r="AM47" s="311"/>
    </row>
    <row r="48" spans="1:48" s="3" customFormat="1" ht="12">
      <c r="A48" s="63"/>
      <c r="B48" s="67"/>
      <c r="C48" s="67"/>
      <c r="D48" s="67"/>
      <c r="E48" s="67"/>
      <c r="F48" s="67"/>
      <c r="G48" s="67"/>
      <c r="H48" s="67"/>
      <c r="I48" s="67"/>
      <c r="J48" s="67"/>
      <c r="K48" s="67"/>
      <c r="L48" s="67"/>
      <c r="M48" s="67"/>
      <c r="N48" s="67"/>
      <c r="O48" s="67"/>
      <c r="P48" s="67"/>
      <c r="Q48" s="67"/>
      <c r="R48" s="67"/>
      <c r="S48" s="67"/>
      <c r="T48" s="67"/>
      <c r="U48" s="67"/>
      <c r="V48" s="67"/>
      <c r="W48" s="67"/>
      <c r="AC48" s="286"/>
      <c r="AD48" s="308"/>
      <c r="AE48" s="309"/>
      <c r="AF48" s="309"/>
      <c r="AG48" s="310"/>
      <c r="AH48" s="310"/>
      <c r="AI48" s="314"/>
      <c r="AJ48" s="315"/>
      <c r="AK48" s="315"/>
      <c r="AL48" s="310"/>
      <c r="AM48" s="311"/>
      <c r="AT48" s="4"/>
    </row>
    <row r="49" spans="1:48" ht="15" customHeight="1">
      <c r="A49" s="217" t="s">
        <v>54</v>
      </c>
      <c r="B49" s="218"/>
      <c r="C49" s="218"/>
      <c r="D49" s="218"/>
      <c r="E49" s="218"/>
      <c r="F49" s="218"/>
      <c r="G49" s="219"/>
      <c r="H49" s="218" t="s">
        <v>55</v>
      </c>
      <c r="I49" s="218"/>
      <c r="J49" s="218"/>
      <c r="K49" s="218"/>
      <c r="L49" s="218"/>
      <c r="M49" s="217" t="s">
        <v>56</v>
      </c>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9"/>
    </row>
    <row r="50" spans="1:48" ht="15" customHeight="1">
      <c r="A50" s="95" t="s">
        <v>271</v>
      </c>
      <c r="B50" s="96"/>
      <c r="C50" s="96"/>
      <c r="D50" s="96"/>
      <c r="E50" s="97"/>
      <c r="F50" s="97"/>
      <c r="G50" s="98"/>
      <c r="H50" s="317">
        <v>3000000</v>
      </c>
      <c r="I50" s="317"/>
      <c r="J50" s="317"/>
      <c r="K50" s="317"/>
      <c r="L50" s="317"/>
      <c r="M50" s="319" t="s">
        <v>273</v>
      </c>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1"/>
    </row>
    <row r="51" spans="1:48" ht="15" hidden="1" customHeight="1">
      <c r="A51" s="71" t="s">
        <v>58</v>
      </c>
      <c r="B51" s="72"/>
      <c r="C51" s="72"/>
      <c r="D51" s="72"/>
      <c r="E51" s="73"/>
      <c r="F51" s="73"/>
      <c r="G51" s="74"/>
      <c r="H51" s="318"/>
      <c r="I51" s="318"/>
      <c r="J51" s="318"/>
      <c r="K51" s="318"/>
      <c r="L51" s="318"/>
      <c r="M51" s="322"/>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3"/>
      <c r="AL51" s="323"/>
      <c r="AM51" s="324"/>
    </row>
    <row r="52" spans="1:48" ht="15" hidden="1" customHeight="1">
      <c r="A52" s="71" t="s">
        <v>59</v>
      </c>
      <c r="B52" s="72"/>
      <c r="C52" s="72"/>
      <c r="D52" s="72"/>
      <c r="E52" s="73"/>
      <c r="F52" s="73"/>
      <c r="G52" s="74"/>
      <c r="H52" s="318"/>
      <c r="I52" s="318"/>
      <c r="J52" s="318"/>
      <c r="K52" s="318"/>
      <c r="L52" s="318"/>
      <c r="M52" s="322"/>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3"/>
      <c r="AL52" s="323"/>
      <c r="AM52" s="324"/>
    </row>
    <row r="53" spans="1:48" ht="15" hidden="1" customHeight="1">
      <c r="A53" s="71" t="s">
        <v>60</v>
      </c>
      <c r="B53" s="72"/>
      <c r="C53" s="72"/>
      <c r="D53" s="72"/>
      <c r="E53" s="73"/>
      <c r="F53" s="73"/>
      <c r="G53" s="74"/>
      <c r="H53" s="318"/>
      <c r="I53" s="318"/>
      <c r="J53" s="318"/>
      <c r="K53" s="318"/>
      <c r="L53" s="318"/>
      <c r="M53" s="322"/>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4"/>
    </row>
    <row r="54" spans="1:48" ht="15" hidden="1" customHeight="1">
      <c r="A54" s="71" t="s">
        <v>61</v>
      </c>
      <c r="B54" s="72"/>
      <c r="C54" s="72"/>
      <c r="D54" s="72"/>
      <c r="E54" s="73"/>
      <c r="F54" s="73"/>
      <c r="G54" s="74"/>
      <c r="H54" s="318"/>
      <c r="I54" s="318"/>
      <c r="J54" s="318"/>
      <c r="K54" s="318"/>
      <c r="L54" s="318"/>
      <c r="M54" s="322"/>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23"/>
      <c r="AM54" s="324"/>
    </row>
    <row r="55" spans="1:48" ht="15" customHeight="1">
      <c r="A55" s="75" t="s">
        <v>31</v>
      </c>
      <c r="B55" s="79"/>
      <c r="C55" s="79"/>
      <c r="D55" s="79"/>
      <c r="E55" s="76"/>
      <c r="F55" s="76"/>
      <c r="G55" s="77"/>
      <c r="H55" s="225">
        <f>SUM(H50:L54)</f>
        <v>3000000</v>
      </c>
      <c r="I55" s="225"/>
      <c r="J55" s="225"/>
      <c r="K55" s="225"/>
      <c r="L55" s="226"/>
      <c r="M55" s="227"/>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9"/>
    </row>
    <row r="56" spans="1:48" s="111" customFormat="1" ht="4.5" customHeight="1">
      <c r="A56" s="131"/>
      <c r="B56" s="131"/>
      <c r="C56" s="131"/>
      <c r="D56" s="131"/>
      <c r="E56" s="134"/>
      <c r="F56" s="134"/>
      <c r="G56" s="134"/>
      <c r="H56" s="134"/>
      <c r="I56" s="134"/>
      <c r="J56" s="135"/>
      <c r="K56" s="135"/>
      <c r="L56" s="135"/>
      <c r="M56" s="135"/>
      <c r="N56" s="135"/>
      <c r="O56" s="134"/>
      <c r="P56" s="134"/>
      <c r="Q56" s="134"/>
      <c r="R56" s="134"/>
      <c r="S56" s="134"/>
      <c r="T56" s="134"/>
      <c r="U56" s="134"/>
      <c r="V56" s="134"/>
      <c r="W56" s="134"/>
      <c r="X56" s="134"/>
      <c r="Y56" s="136"/>
      <c r="Z56" s="136"/>
      <c r="AA56" s="136"/>
      <c r="AB56" s="136"/>
      <c r="AC56" s="136"/>
      <c r="AD56" s="136"/>
      <c r="AE56" s="134"/>
      <c r="AF56" s="134"/>
      <c r="AG56" s="134"/>
      <c r="AH56" s="134"/>
      <c r="AI56" s="134"/>
      <c r="AJ56" s="134"/>
      <c r="AK56" s="134"/>
      <c r="AL56" s="134"/>
      <c r="AM56" s="134"/>
    </row>
    <row r="57" spans="1:48" s="111" customFormat="1">
      <c r="A57" s="109" t="s">
        <v>217</v>
      </c>
    </row>
    <row r="59" spans="1:48">
      <c r="AI59" s="316"/>
      <c r="AJ59" s="316"/>
      <c r="AK59" s="316"/>
      <c r="AL59" s="316"/>
      <c r="AM59" s="316"/>
    </row>
  </sheetData>
  <sheetProtection formatCells="0" formatColumns="0" formatRows="0" insertColumns="0" insertRows="0" autoFilter="0"/>
  <mergeCells count="102">
    <mergeCell ref="A3:AM3"/>
    <mergeCell ref="A5:AM5"/>
    <mergeCell ref="A7:G7"/>
    <mergeCell ref="H7:N7"/>
    <mergeCell ref="O7:S7"/>
    <mergeCell ref="T7:AM7"/>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H35:L35"/>
    <mergeCell ref="M35:AM35"/>
    <mergeCell ref="AI36:AK36"/>
    <mergeCell ref="AL36:AM36"/>
    <mergeCell ref="AI37:AK37"/>
    <mergeCell ref="AL37:AM37"/>
    <mergeCell ref="H32:L32"/>
    <mergeCell ref="M32:AM32"/>
    <mergeCell ref="H33:L33"/>
    <mergeCell ref="M33:AM33"/>
    <mergeCell ref="H34:L34"/>
    <mergeCell ref="M34:AM34"/>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55:L55"/>
    <mergeCell ref="M55:AM55"/>
    <mergeCell ref="AI59:AM59"/>
    <mergeCell ref="H52:L52"/>
    <mergeCell ref="M52:AM52"/>
    <mergeCell ref="H53:L53"/>
    <mergeCell ref="M53:AM53"/>
    <mergeCell ref="H54:L54"/>
    <mergeCell ref="M54:AM54"/>
  </mergeCells>
  <phoneticPr fontId="4"/>
  <dataValidations count="2">
    <dataValidation type="list" allowBlank="1" showInputMessage="1" showErrorMessage="1" sqref="X15:Z17 X21:Z22" xr:uid="{6219883A-892A-4ECA-BD3B-B86DBAE4A9DF}">
      <formula1>"✔"</formula1>
    </dataValidation>
    <dataValidation imeMode="halfAlpha" allowBlank="1" showInputMessage="1" showErrorMessage="1" sqref="S26:V28 J26:N28 S37:V37 J37:N37" xr:uid="{9446705B-3424-4B90-9E6D-1C269308582F}"/>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3CCCE6B-7930-49C4-8071-B87B7CB6F7C9}">
          <x14:formula1>
            <xm:f>リスト!$B$2:$B$8</xm:f>
          </x14:formula1>
          <xm:sqref>L10</xm:sqref>
        </x14:dataValidation>
        <x14:dataValidation type="list" allowBlank="1" xr:uid="{A56D90E2-CABC-496C-881F-EC5555A0CF40}">
          <x14:formula1>
            <xm:f>リスト!$B$10:$B$56</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872AF-BEE4-4701-B958-C4B0658E35A9}">
  <sheetPr>
    <tabColor rgb="FFCCFFCC"/>
  </sheetPr>
  <dimension ref="A1:AV55"/>
  <sheetViews>
    <sheetView showGridLines="0" showZeros="0" zoomScale="145" zoomScaleNormal="145"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36</v>
      </c>
    </row>
    <row r="2" spans="1:48" ht="7.5" customHeight="1">
      <c r="U2" s="180"/>
    </row>
    <row r="3" spans="1:48">
      <c r="A3" s="245" t="s">
        <v>223</v>
      </c>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7"/>
    </row>
    <row r="4" spans="1:48" s="111" customFormat="1" ht="9" customHeight="1">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row>
    <row r="5" spans="1:48">
      <c r="A5" s="248" t="s">
        <v>37</v>
      </c>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50"/>
    </row>
    <row r="6" spans="1:48" s="111" customFormat="1" ht="4.5" customHeight="1">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1:48" ht="17.25" customHeight="1">
      <c r="A7" s="217" t="s">
        <v>38</v>
      </c>
      <c r="B7" s="218"/>
      <c r="C7" s="218"/>
      <c r="D7" s="218"/>
      <c r="E7" s="218"/>
      <c r="F7" s="218"/>
      <c r="G7" s="219"/>
      <c r="H7" s="270" t="s">
        <v>278</v>
      </c>
      <c r="I7" s="271"/>
      <c r="J7" s="271"/>
      <c r="K7" s="271"/>
      <c r="L7" s="271"/>
      <c r="M7" s="271"/>
      <c r="N7" s="272"/>
      <c r="O7" s="217" t="s">
        <v>39</v>
      </c>
      <c r="P7" s="218"/>
      <c r="Q7" s="218"/>
      <c r="R7" s="218"/>
      <c r="S7" s="219"/>
      <c r="T7" s="273" t="s">
        <v>269</v>
      </c>
      <c r="U7" s="274"/>
      <c r="V7" s="274"/>
      <c r="W7" s="274"/>
      <c r="X7" s="274"/>
      <c r="Y7" s="274"/>
      <c r="Z7" s="274"/>
      <c r="AA7" s="274"/>
      <c r="AB7" s="274"/>
      <c r="AC7" s="274"/>
      <c r="AD7" s="274"/>
      <c r="AE7" s="274"/>
      <c r="AF7" s="274"/>
      <c r="AG7" s="274"/>
      <c r="AH7" s="274"/>
      <c r="AI7" s="274"/>
      <c r="AJ7" s="274"/>
      <c r="AK7" s="274"/>
      <c r="AL7" s="274"/>
      <c r="AM7" s="275"/>
    </row>
    <row r="8" spans="1:48">
      <c r="A8" s="251" t="s">
        <v>40</v>
      </c>
      <c r="B8" s="252"/>
      <c r="C8" s="253"/>
      <c r="D8" s="217" t="s">
        <v>41</v>
      </c>
      <c r="E8" s="218"/>
      <c r="F8" s="218"/>
      <c r="G8" s="219"/>
      <c r="H8" s="217" t="s">
        <v>27</v>
      </c>
      <c r="I8" s="218"/>
      <c r="J8" s="218"/>
      <c r="K8" s="218"/>
      <c r="L8" s="218"/>
      <c r="M8" s="218"/>
      <c r="N8" s="218"/>
      <c r="O8" s="218"/>
      <c r="P8" s="218"/>
      <c r="Q8" s="218"/>
      <c r="R8" s="218"/>
      <c r="S8" s="219"/>
      <c r="T8" s="251" t="s">
        <v>42</v>
      </c>
      <c r="U8" s="252"/>
      <c r="V8" s="253"/>
      <c r="W8" s="217" t="s">
        <v>20</v>
      </c>
      <c r="X8" s="218"/>
      <c r="Y8" s="218"/>
      <c r="Z8" s="218"/>
      <c r="AA8" s="218"/>
      <c r="AB8" s="218"/>
      <c r="AC8" s="218"/>
      <c r="AD8" s="218"/>
      <c r="AE8" s="218"/>
      <c r="AF8" s="219"/>
      <c r="AG8" s="258" t="s">
        <v>43</v>
      </c>
      <c r="AH8" s="259"/>
      <c r="AI8" s="259"/>
      <c r="AJ8" s="259"/>
      <c r="AK8" s="259"/>
      <c r="AL8" s="259"/>
      <c r="AM8" s="260"/>
    </row>
    <row r="9" spans="1:48" ht="17.25" customHeight="1">
      <c r="A9" s="254"/>
      <c r="B9" s="223"/>
      <c r="C9" s="207"/>
      <c r="D9" s="255" t="s">
        <v>160</v>
      </c>
      <c r="E9" s="256"/>
      <c r="F9" s="256"/>
      <c r="G9" s="257"/>
      <c r="H9" s="261" t="s">
        <v>268</v>
      </c>
      <c r="I9" s="262"/>
      <c r="J9" s="262"/>
      <c r="K9" s="262"/>
      <c r="L9" s="262"/>
      <c r="M9" s="262"/>
      <c r="N9" s="262"/>
      <c r="O9" s="262"/>
      <c r="P9" s="262"/>
      <c r="Q9" s="262"/>
      <c r="R9" s="262"/>
      <c r="S9" s="263"/>
      <c r="T9" s="254"/>
      <c r="U9" s="223"/>
      <c r="V9" s="207"/>
      <c r="W9" s="264" t="s">
        <v>266</v>
      </c>
      <c r="X9" s="265"/>
      <c r="Y9" s="265"/>
      <c r="Z9" s="265"/>
      <c r="AA9" s="265"/>
      <c r="AB9" s="265"/>
      <c r="AC9" s="265"/>
      <c r="AD9" s="265"/>
      <c r="AE9" s="265"/>
      <c r="AF9" s="266"/>
      <c r="AG9" s="267" t="s">
        <v>267</v>
      </c>
      <c r="AH9" s="268"/>
      <c r="AI9" s="268"/>
      <c r="AJ9" s="268"/>
      <c r="AK9" s="268"/>
      <c r="AL9" s="268"/>
      <c r="AM9" s="269"/>
      <c r="AV9" s="3"/>
    </row>
    <row r="10" spans="1:48" s="3" customFormat="1" ht="20.25" customHeight="1">
      <c r="A10" s="217" t="s">
        <v>45</v>
      </c>
      <c r="B10" s="218"/>
      <c r="C10" s="218"/>
      <c r="D10" s="218"/>
      <c r="E10" s="218"/>
      <c r="F10" s="218"/>
      <c r="G10" s="218"/>
      <c r="H10" s="218"/>
      <c r="I10" s="218"/>
      <c r="J10" s="218"/>
      <c r="K10" s="219"/>
      <c r="L10" s="290" t="s">
        <v>154</v>
      </c>
      <c r="M10" s="291"/>
      <c r="N10" s="291"/>
      <c r="O10" s="291"/>
      <c r="P10" s="291"/>
      <c r="Q10" s="291"/>
      <c r="R10" s="291"/>
      <c r="S10" s="291"/>
      <c r="T10" s="291"/>
      <c r="U10" s="291"/>
      <c r="V10" s="291"/>
      <c r="W10" s="291"/>
      <c r="X10" s="291"/>
      <c r="Y10" s="291"/>
      <c r="Z10" s="291"/>
      <c r="AA10" s="291"/>
      <c r="AB10" s="291"/>
      <c r="AC10" s="291"/>
      <c r="AD10" s="291"/>
      <c r="AE10" s="291"/>
      <c r="AF10" s="292"/>
      <c r="AG10" s="277" t="s">
        <v>46</v>
      </c>
      <c r="AH10" s="259"/>
      <c r="AI10" s="260"/>
      <c r="AJ10" s="274">
        <v>90</v>
      </c>
      <c r="AK10" s="274"/>
      <c r="AL10" s="278" t="s">
        <v>47</v>
      </c>
      <c r="AM10" s="279"/>
      <c r="AP10" s="276"/>
      <c r="AQ10" s="276"/>
      <c r="AR10" s="276"/>
      <c r="AS10" s="276"/>
      <c r="AT10" s="276"/>
      <c r="AU10" s="276"/>
    </row>
    <row r="11" spans="1:48" s="3" customFormat="1" ht="18" customHeight="1">
      <c r="A11" s="280" t="s">
        <v>48</v>
      </c>
      <c r="B11" s="281"/>
      <c r="C11" s="281"/>
      <c r="D11" s="281"/>
      <c r="E11" s="281"/>
      <c r="F11" s="281"/>
      <c r="G11" s="281"/>
      <c r="H11" s="282"/>
      <c r="I11" s="154"/>
      <c r="J11" s="116"/>
      <c r="K11" s="64"/>
      <c r="L11" s="65"/>
      <c r="M11" s="65"/>
      <c r="N11" s="65"/>
      <c r="O11" s="65"/>
      <c r="P11" s="65"/>
      <c r="Q11" s="65"/>
      <c r="R11" s="65"/>
      <c r="S11" s="65"/>
      <c r="T11" s="65"/>
      <c r="U11" s="65"/>
      <c r="V11" s="65"/>
      <c r="W11" s="65"/>
      <c r="X11" s="65"/>
      <c r="Y11" s="154"/>
      <c r="Z11" s="116" t="s">
        <v>187</v>
      </c>
      <c r="AA11" s="64"/>
      <c r="AB11" s="65"/>
      <c r="AC11" s="65"/>
      <c r="AD11" s="65"/>
      <c r="AE11" s="65"/>
      <c r="AF11" s="65"/>
      <c r="AG11" s="65"/>
      <c r="AH11" s="65"/>
      <c r="AI11" s="65"/>
      <c r="AJ11" s="65"/>
      <c r="AK11" s="65"/>
      <c r="AL11" s="65"/>
      <c r="AM11" s="66"/>
    </row>
    <row r="12" spans="1:48" s="110" customFormat="1" ht="6" customHeight="1">
      <c r="A12" s="119"/>
      <c r="B12" s="119"/>
      <c r="C12" s="119"/>
      <c r="D12" s="119"/>
      <c r="E12" s="119"/>
      <c r="F12" s="119"/>
      <c r="G12" s="119"/>
      <c r="H12" s="119"/>
      <c r="I12" s="120"/>
      <c r="J12" s="121"/>
      <c r="K12" s="120"/>
      <c r="L12" s="118"/>
      <c r="M12" s="118"/>
      <c r="N12" s="118"/>
      <c r="O12" s="118"/>
      <c r="P12" s="118"/>
      <c r="Q12" s="118"/>
      <c r="R12" s="118"/>
      <c r="S12" s="118"/>
      <c r="T12" s="118"/>
      <c r="U12" s="120"/>
      <c r="V12" s="118"/>
      <c r="W12" s="118"/>
      <c r="X12" s="118"/>
      <c r="Y12" s="121"/>
      <c r="Z12" s="122"/>
      <c r="AA12" s="120"/>
      <c r="AB12" s="118"/>
      <c r="AC12" s="118"/>
      <c r="AD12" s="118"/>
      <c r="AE12" s="118"/>
      <c r="AF12" s="118"/>
      <c r="AG12" s="118"/>
      <c r="AH12" s="118"/>
      <c r="AI12" s="118"/>
      <c r="AJ12" s="118"/>
      <c r="AK12" s="118"/>
      <c r="AL12" s="118"/>
      <c r="AM12" s="118"/>
    </row>
    <row r="13" spans="1:48" s="3" customFormat="1" ht="12">
      <c r="A13" s="248" t="s">
        <v>49</v>
      </c>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50"/>
    </row>
    <row r="14" spans="1:48" s="110" customFormat="1" ht="3" customHeight="1">
      <c r="I14" s="123"/>
      <c r="J14" s="124"/>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row>
    <row r="15" spans="1:48" s="3" customFormat="1" ht="18" customHeight="1">
      <c r="A15" s="239" t="s">
        <v>214</v>
      </c>
      <c r="B15" s="240"/>
      <c r="C15" s="240"/>
      <c r="D15" s="240"/>
      <c r="E15" s="240"/>
      <c r="F15" s="240"/>
      <c r="G15" s="240"/>
      <c r="H15" s="240"/>
      <c r="I15" s="240"/>
      <c r="J15" s="240"/>
      <c r="K15" s="240"/>
      <c r="L15" s="240"/>
      <c r="M15" s="240"/>
      <c r="N15" s="240"/>
      <c r="O15" s="240"/>
      <c r="P15" s="240"/>
      <c r="Q15" s="240"/>
      <c r="R15" s="240"/>
      <c r="S15" s="240"/>
      <c r="T15" s="240"/>
      <c r="U15" s="240"/>
      <c r="V15" s="240"/>
      <c r="W15" s="241"/>
      <c r="X15" s="236" t="s">
        <v>50</v>
      </c>
      <c r="Y15" s="237"/>
      <c r="Z15" s="238"/>
      <c r="AA15" s="293" t="s">
        <v>192</v>
      </c>
      <c r="AB15" s="294"/>
      <c r="AC15" s="294"/>
      <c r="AD15" s="294"/>
      <c r="AE15" s="294"/>
      <c r="AF15" s="294"/>
      <c r="AG15" s="294"/>
      <c r="AH15" s="294"/>
      <c r="AI15" s="294"/>
      <c r="AJ15" s="294"/>
      <c r="AK15" s="294"/>
      <c r="AL15" s="294"/>
      <c r="AM15" s="294"/>
    </row>
    <row r="16" spans="1:48" s="3" customFormat="1" ht="18" customHeight="1">
      <c r="A16" s="239" t="s">
        <v>215</v>
      </c>
      <c r="B16" s="240"/>
      <c r="C16" s="240"/>
      <c r="D16" s="240"/>
      <c r="E16" s="240"/>
      <c r="F16" s="240"/>
      <c r="G16" s="240"/>
      <c r="H16" s="240"/>
      <c r="I16" s="240"/>
      <c r="J16" s="240"/>
      <c r="K16" s="240"/>
      <c r="L16" s="240"/>
      <c r="M16" s="240"/>
      <c r="N16" s="240"/>
      <c r="O16" s="240"/>
      <c r="P16" s="240"/>
      <c r="Q16" s="240"/>
      <c r="R16" s="240"/>
      <c r="S16" s="240"/>
      <c r="T16" s="240"/>
      <c r="U16" s="240"/>
      <c r="V16" s="240"/>
      <c r="W16" s="241"/>
      <c r="X16" s="236" t="s">
        <v>50</v>
      </c>
      <c r="Y16" s="237"/>
      <c r="Z16" s="238"/>
      <c r="AA16" s="293" t="s">
        <v>191</v>
      </c>
      <c r="AB16" s="294"/>
      <c r="AC16" s="294"/>
      <c r="AD16" s="294"/>
      <c r="AE16" s="294"/>
      <c r="AF16" s="294"/>
      <c r="AG16" s="294"/>
      <c r="AH16" s="294"/>
      <c r="AI16" s="294"/>
      <c r="AJ16" s="294"/>
      <c r="AK16" s="294"/>
      <c r="AL16" s="294"/>
      <c r="AM16" s="294"/>
    </row>
    <row r="17" spans="1:48" s="3" customFormat="1" ht="18" customHeight="1">
      <c r="A17" s="242" t="s">
        <v>190</v>
      </c>
      <c r="B17" s="243"/>
      <c r="C17" s="243"/>
      <c r="D17" s="243"/>
      <c r="E17" s="243"/>
      <c r="F17" s="243"/>
      <c r="G17" s="243"/>
      <c r="H17" s="243"/>
      <c r="I17" s="243"/>
      <c r="J17" s="243"/>
      <c r="K17" s="243"/>
      <c r="L17" s="243"/>
      <c r="M17" s="243"/>
      <c r="N17" s="243"/>
      <c r="O17" s="243"/>
      <c r="P17" s="243"/>
      <c r="Q17" s="243"/>
      <c r="R17" s="243"/>
      <c r="S17" s="243"/>
      <c r="T17" s="243"/>
      <c r="U17" s="243"/>
      <c r="V17" s="243"/>
      <c r="W17" s="244"/>
      <c r="X17" s="236" t="s">
        <v>50</v>
      </c>
      <c r="Y17" s="237"/>
      <c r="Z17" s="238"/>
      <c r="AA17" s="138"/>
      <c r="AB17" s="182"/>
      <c r="AC17" s="182"/>
      <c r="AD17" s="182"/>
      <c r="AE17" s="182"/>
      <c r="AF17" s="182"/>
      <c r="AG17" s="182"/>
      <c r="AH17" s="182"/>
      <c r="AI17" s="182"/>
      <c r="AJ17" s="182"/>
      <c r="AK17" s="182"/>
      <c r="AL17" s="182"/>
      <c r="AM17" s="182"/>
    </row>
    <row r="18" spans="1:48" s="110" customFormat="1" ht="6" customHeight="1">
      <c r="I18" s="123"/>
      <c r="J18" s="124"/>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row>
    <row r="19" spans="1:48" s="3" customFormat="1" ht="12">
      <c r="A19" s="248" t="s">
        <v>216</v>
      </c>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50"/>
    </row>
    <row r="20" spans="1:48" s="110" customFormat="1" ht="3" customHeight="1">
      <c r="I20" s="123"/>
      <c r="J20" s="124"/>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row>
    <row r="21" spans="1:48" s="3" customFormat="1" ht="18" customHeight="1">
      <c r="A21" s="239" t="s">
        <v>222</v>
      </c>
      <c r="B21" s="240"/>
      <c r="C21" s="240"/>
      <c r="D21" s="240"/>
      <c r="E21" s="240"/>
      <c r="F21" s="240"/>
      <c r="G21" s="240"/>
      <c r="H21" s="240"/>
      <c r="I21" s="240"/>
      <c r="J21" s="240"/>
      <c r="K21" s="240"/>
      <c r="L21" s="240"/>
      <c r="M21" s="240"/>
      <c r="N21" s="240"/>
      <c r="O21" s="240"/>
      <c r="P21" s="240"/>
      <c r="Q21" s="240"/>
      <c r="R21" s="240"/>
      <c r="S21" s="240"/>
      <c r="T21" s="240"/>
      <c r="U21" s="240"/>
      <c r="V21" s="240"/>
      <c r="W21" s="240"/>
      <c r="X21" s="236" t="s">
        <v>50</v>
      </c>
      <c r="Y21" s="237"/>
      <c r="Z21" s="238"/>
      <c r="AA21" s="141"/>
      <c r="AB21" s="141"/>
      <c r="AC21" s="141"/>
      <c r="AD21" s="141"/>
      <c r="AE21" s="141"/>
      <c r="AF21" s="141"/>
      <c r="AG21" s="141"/>
      <c r="AH21" s="142"/>
      <c r="AI21" s="142"/>
      <c r="AJ21" s="142"/>
      <c r="AK21" s="142"/>
      <c r="AL21" s="142"/>
      <c r="AM21" s="142"/>
    </row>
    <row r="22" spans="1:48" s="3" customFormat="1" ht="18" customHeight="1">
      <c r="A22" s="239" t="s">
        <v>218</v>
      </c>
      <c r="B22" s="240"/>
      <c r="C22" s="240"/>
      <c r="D22" s="240"/>
      <c r="E22" s="240"/>
      <c r="F22" s="240"/>
      <c r="G22" s="240"/>
      <c r="H22" s="240"/>
      <c r="I22" s="240"/>
      <c r="J22" s="240"/>
      <c r="K22" s="240"/>
      <c r="L22" s="240"/>
      <c r="M22" s="240"/>
      <c r="N22" s="240"/>
      <c r="O22" s="240"/>
      <c r="P22" s="240"/>
      <c r="Q22" s="240"/>
      <c r="R22" s="240"/>
      <c r="S22" s="240"/>
      <c r="T22" s="240"/>
      <c r="U22" s="240"/>
      <c r="V22" s="240"/>
      <c r="W22" s="240"/>
      <c r="X22" s="236" t="s">
        <v>50</v>
      </c>
      <c r="Y22" s="237"/>
      <c r="Z22" s="238"/>
      <c r="AA22" s="141"/>
      <c r="AB22" s="141"/>
      <c r="AC22" s="141"/>
      <c r="AD22" s="141"/>
      <c r="AE22" s="141"/>
      <c r="AF22" s="141"/>
      <c r="AG22" s="141"/>
      <c r="AH22" s="142"/>
      <c r="AI22" s="142"/>
      <c r="AJ22" s="142"/>
      <c r="AK22" s="142"/>
      <c r="AL22" s="142"/>
      <c r="AM22" s="142"/>
    </row>
    <row r="23" spans="1:48" s="110" customFormat="1" ht="6" customHeight="1">
      <c r="I23" s="123"/>
      <c r="J23" s="124"/>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row>
    <row r="24" spans="1:48" s="3" customFormat="1" ht="12">
      <c r="A24" s="248" t="s">
        <v>51</v>
      </c>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50"/>
    </row>
    <row r="25" spans="1:48" s="110" customFormat="1" ht="3" customHeight="1">
      <c r="I25" s="123"/>
      <c r="J25" s="124"/>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row>
    <row r="26" spans="1:48" ht="19.5" hidden="1" customHeight="1">
      <c r="A26" s="126" t="s">
        <v>186</v>
      </c>
      <c r="B26" s="110"/>
      <c r="C26" s="109"/>
      <c r="D26" s="110"/>
      <c r="E26" s="127"/>
      <c r="F26" s="110"/>
      <c r="G26" s="110"/>
      <c r="H26" s="110"/>
      <c r="I26" s="110"/>
      <c r="J26" s="128"/>
      <c r="K26" s="128"/>
      <c r="L26" s="128"/>
      <c r="M26" s="128"/>
      <c r="N26" s="128"/>
      <c r="O26" s="129"/>
      <c r="P26" s="109"/>
      <c r="Q26" s="111"/>
      <c r="R26" s="111"/>
      <c r="S26" s="128"/>
      <c r="T26" s="124"/>
      <c r="U26" s="128"/>
      <c r="V26" s="128"/>
      <c r="W26" s="109"/>
      <c r="AC26" s="286"/>
      <c r="AD26" s="283" t="s">
        <v>52</v>
      </c>
      <c r="AE26" s="284"/>
      <c r="AF26" s="284"/>
      <c r="AG26" s="284"/>
      <c r="AH26" s="284"/>
      <c r="AI26" s="303" t="s">
        <v>53</v>
      </c>
      <c r="AJ26" s="304"/>
      <c r="AK26" s="304"/>
      <c r="AL26" s="304"/>
      <c r="AM26" s="305"/>
      <c r="AV26" s="3"/>
    </row>
    <row r="27" spans="1:48" hidden="1">
      <c r="A27" s="126"/>
      <c r="B27" s="110"/>
      <c r="C27" s="109"/>
      <c r="D27" s="110"/>
      <c r="E27" s="127"/>
      <c r="F27" s="110"/>
      <c r="G27" s="110"/>
      <c r="H27" s="110"/>
      <c r="I27" s="110"/>
      <c r="J27" s="128"/>
      <c r="K27" s="128"/>
      <c r="L27" s="128"/>
      <c r="M27" s="128"/>
      <c r="N27" s="128"/>
      <c r="O27" s="129"/>
      <c r="P27" s="109"/>
      <c r="Q27" s="111"/>
      <c r="R27" s="111"/>
      <c r="S27" s="128"/>
      <c r="T27" s="124"/>
      <c r="U27" s="128"/>
      <c r="V27" s="128"/>
      <c r="W27" s="130"/>
      <c r="AC27" s="286"/>
      <c r="AD27" s="287">
        <f>IFERROR(VLOOKUP(L10,リスト!#REF!,2,FALSE),IFERROR(VLOOKUP(L10,リスト!B2:D8,2,FALSE)*AJ10,""))</f>
        <v>540</v>
      </c>
      <c r="AE27" s="288"/>
      <c r="AF27" s="288"/>
      <c r="AG27" s="289" t="s">
        <v>12</v>
      </c>
      <c r="AH27" s="289"/>
      <c r="AI27" s="299">
        <f>MIN(AD27,ROUNDDOWN((H35+H44)/1000,0))</f>
        <v>0</v>
      </c>
      <c r="AJ27" s="300"/>
      <c r="AK27" s="300"/>
      <c r="AL27" s="295" t="s">
        <v>12</v>
      </c>
      <c r="AM27" s="296"/>
    </row>
    <row r="28" spans="1:48" ht="14.25" hidden="1" thickBot="1">
      <c r="A28" s="109" t="s">
        <v>188</v>
      </c>
      <c r="B28" s="110"/>
      <c r="C28" s="109"/>
      <c r="D28" s="110"/>
      <c r="E28" s="127"/>
      <c r="F28" s="110"/>
      <c r="G28" s="110"/>
      <c r="H28" s="110"/>
      <c r="I28" s="110"/>
      <c r="J28" s="128"/>
      <c r="K28" s="128"/>
      <c r="L28" s="128"/>
      <c r="M28" s="128"/>
      <c r="N28" s="128"/>
      <c r="O28" s="129"/>
      <c r="P28" s="109"/>
      <c r="Q28" s="111"/>
      <c r="R28" s="111"/>
      <c r="S28" s="128"/>
      <c r="T28" s="124"/>
      <c r="U28" s="128"/>
      <c r="V28" s="128"/>
      <c r="W28" s="130"/>
      <c r="AC28" s="286"/>
      <c r="AD28" s="287"/>
      <c r="AE28" s="288"/>
      <c r="AF28" s="288"/>
      <c r="AG28" s="289"/>
      <c r="AH28" s="289"/>
      <c r="AI28" s="301"/>
      <c r="AJ28" s="302"/>
      <c r="AK28" s="302"/>
      <c r="AL28" s="297"/>
      <c r="AM28" s="298"/>
    </row>
    <row r="29" spans="1:48" ht="15" hidden="1" customHeight="1">
      <c r="A29" s="217" t="s">
        <v>54</v>
      </c>
      <c r="B29" s="218"/>
      <c r="C29" s="218"/>
      <c r="D29" s="218"/>
      <c r="E29" s="218"/>
      <c r="F29" s="218"/>
      <c r="G29" s="219"/>
      <c r="H29" s="218" t="s">
        <v>55</v>
      </c>
      <c r="I29" s="218"/>
      <c r="J29" s="218"/>
      <c r="K29" s="218"/>
      <c r="L29" s="218"/>
      <c r="M29" s="217" t="s">
        <v>56</v>
      </c>
      <c r="N29" s="218"/>
      <c r="O29" s="218"/>
      <c r="P29" s="218"/>
      <c r="Q29" s="218"/>
      <c r="R29" s="218"/>
      <c r="S29" s="218"/>
      <c r="T29" s="218"/>
      <c r="U29" s="218"/>
      <c r="V29" s="218"/>
      <c r="W29" s="218"/>
      <c r="X29" s="218"/>
      <c r="Y29" s="218"/>
      <c r="Z29" s="218"/>
      <c r="AA29" s="218"/>
      <c r="AB29" s="218"/>
      <c r="AC29" s="218"/>
      <c r="AD29" s="218"/>
      <c r="AE29" s="218"/>
      <c r="AF29" s="218"/>
      <c r="AG29" s="218"/>
      <c r="AH29" s="218"/>
      <c r="AI29" s="223"/>
      <c r="AJ29" s="223"/>
      <c r="AK29" s="223"/>
      <c r="AL29" s="223"/>
      <c r="AM29" s="207"/>
    </row>
    <row r="30" spans="1:48" ht="15" hidden="1" customHeight="1">
      <c r="A30" s="95" t="s">
        <v>57</v>
      </c>
      <c r="B30" s="96"/>
      <c r="C30" s="96"/>
      <c r="D30" s="96"/>
      <c r="E30" s="97"/>
      <c r="F30" s="97"/>
      <c r="G30" s="98"/>
      <c r="H30" s="224"/>
      <c r="I30" s="224"/>
      <c r="J30" s="224"/>
      <c r="K30" s="224"/>
      <c r="L30" s="224"/>
      <c r="M30" s="220"/>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2"/>
    </row>
    <row r="31" spans="1:48" ht="15" hidden="1" customHeight="1">
      <c r="A31" s="71" t="s">
        <v>58</v>
      </c>
      <c r="B31" s="72"/>
      <c r="C31" s="72"/>
      <c r="D31" s="72"/>
      <c r="E31" s="73"/>
      <c r="F31" s="73"/>
      <c r="G31" s="74"/>
      <c r="H31" s="232"/>
      <c r="I31" s="232"/>
      <c r="J31" s="232"/>
      <c r="K31" s="232"/>
      <c r="L31" s="232"/>
      <c r="M31" s="233"/>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5"/>
    </row>
    <row r="32" spans="1:48" ht="15" hidden="1" customHeight="1">
      <c r="A32" s="71" t="s">
        <v>59</v>
      </c>
      <c r="B32" s="72"/>
      <c r="C32" s="72"/>
      <c r="D32" s="72"/>
      <c r="E32" s="73"/>
      <c r="F32" s="73"/>
      <c r="G32" s="74"/>
      <c r="H32" s="232"/>
      <c r="I32" s="232"/>
      <c r="J32" s="232"/>
      <c r="K32" s="232"/>
      <c r="L32" s="232"/>
      <c r="M32" s="233"/>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5"/>
    </row>
    <row r="33" spans="1:48" ht="15" hidden="1" customHeight="1">
      <c r="A33" s="71" t="s">
        <v>60</v>
      </c>
      <c r="B33" s="72"/>
      <c r="C33" s="72"/>
      <c r="D33" s="72"/>
      <c r="E33" s="73"/>
      <c r="F33" s="73"/>
      <c r="G33" s="74"/>
      <c r="H33" s="232"/>
      <c r="I33" s="232"/>
      <c r="J33" s="232"/>
      <c r="K33" s="232"/>
      <c r="L33" s="232"/>
      <c r="M33" s="233"/>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5"/>
      <c r="AV33" s="3"/>
    </row>
    <row r="34" spans="1:48" ht="15" hidden="1" customHeight="1">
      <c r="A34" s="71" t="s">
        <v>61</v>
      </c>
      <c r="B34" s="72"/>
      <c r="C34" s="72"/>
      <c r="D34" s="72"/>
      <c r="E34" s="73"/>
      <c r="F34" s="73"/>
      <c r="G34" s="74"/>
      <c r="H34" s="232"/>
      <c r="I34" s="232"/>
      <c r="J34" s="232"/>
      <c r="K34" s="232"/>
      <c r="L34" s="232"/>
      <c r="M34" s="233"/>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5"/>
    </row>
    <row r="35" spans="1:48" ht="15" hidden="1" customHeight="1">
      <c r="A35" s="75" t="s">
        <v>31</v>
      </c>
      <c r="B35" s="76"/>
      <c r="C35" s="76"/>
      <c r="D35" s="76"/>
      <c r="E35" s="76"/>
      <c r="F35" s="76"/>
      <c r="G35" s="77"/>
      <c r="H35" s="225">
        <f>SUM(H30:L34)</f>
        <v>0</v>
      </c>
      <c r="I35" s="225"/>
      <c r="J35" s="225"/>
      <c r="K35" s="225"/>
      <c r="L35" s="226"/>
      <c r="M35" s="227"/>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9"/>
    </row>
    <row r="36" spans="1:48" s="111" customFormat="1" hidden="1">
      <c r="A36" s="126"/>
      <c r="B36" s="110"/>
      <c r="C36" s="109"/>
      <c r="D36" s="110"/>
      <c r="E36" s="127"/>
      <c r="F36" s="110"/>
      <c r="G36" s="110"/>
      <c r="H36" s="110"/>
      <c r="I36" s="110"/>
      <c r="J36" s="128"/>
      <c r="K36" s="128"/>
      <c r="L36" s="128"/>
      <c r="M36" s="128"/>
      <c r="N36" s="128"/>
      <c r="O36" s="129"/>
      <c r="P36" s="109"/>
      <c r="S36" s="128"/>
      <c r="T36" s="124"/>
      <c r="U36" s="128"/>
      <c r="V36" s="128"/>
      <c r="W36" s="130"/>
      <c r="X36" s="112"/>
      <c r="Y36" s="112"/>
      <c r="Z36" s="112"/>
      <c r="AA36" s="112"/>
      <c r="AB36" s="112"/>
      <c r="AC36" s="112"/>
      <c r="AD36" s="113"/>
      <c r="AE36" s="114"/>
      <c r="AF36" s="114"/>
      <c r="AG36" s="114"/>
      <c r="AH36" s="181"/>
      <c r="AI36" s="230"/>
      <c r="AJ36" s="230"/>
      <c r="AK36" s="230"/>
      <c r="AL36" s="231"/>
      <c r="AM36" s="231"/>
    </row>
    <row r="37" spans="1:48" s="111" customFormat="1" hidden="1">
      <c r="A37" s="109" t="s">
        <v>189</v>
      </c>
      <c r="B37" s="110"/>
      <c r="C37" s="109"/>
      <c r="D37" s="110"/>
      <c r="E37" s="127"/>
      <c r="F37" s="110"/>
      <c r="G37" s="110"/>
      <c r="H37" s="110"/>
      <c r="I37" s="110"/>
      <c r="J37" s="128"/>
      <c r="K37" s="128"/>
      <c r="L37" s="128"/>
      <c r="M37" s="128"/>
      <c r="N37" s="128"/>
      <c r="O37" s="129"/>
      <c r="P37" s="109"/>
      <c r="S37" s="128"/>
      <c r="T37" s="124"/>
      <c r="U37" s="128"/>
      <c r="V37" s="128"/>
      <c r="W37" s="130"/>
      <c r="X37" s="112"/>
      <c r="Y37" s="112"/>
      <c r="Z37" s="112"/>
      <c r="AA37" s="112"/>
      <c r="AB37" s="112"/>
      <c r="AC37" s="112"/>
      <c r="AD37" s="113"/>
      <c r="AE37" s="114"/>
      <c r="AF37" s="114"/>
      <c r="AG37" s="114"/>
      <c r="AH37" s="181"/>
      <c r="AI37" s="230"/>
      <c r="AJ37" s="230"/>
      <c r="AK37" s="230"/>
      <c r="AL37" s="231"/>
      <c r="AM37" s="231"/>
    </row>
    <row r="38" spans="1:48" ht="15" hidden="1" customHeight="1">
      <c r="A38" s="217" t="s">
        <v>54</v>
      </c>
      <c r="B38" s="218"/>
      <c r="C38" s="218"/>
      <c r="D38" s="218"/>
      <c r="E38" s="218"/>
      <c r="F38" s="218"/>
      <c r="G38" s="219"/>
      <c r="H38" s="218" t="s">
        <v>55</v>
      </c>
      <c r="I38" s="218"/>
      <c r="J38" s="218"/>
      <c r="K38" s="218"/>
      <c r="L38" s="218"/>
      <c r="M38" s="217" t="s">
        <v>56</v>
      </c>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9"/>
    </row>
    <row r="39" spans="1:48" ht="15" hidden="1" customHeight="1">
      <c r="A39" s="95" t="s">
        <v>57</v>
      </c>
      <c r="B39" s="96"/>
      <c r="C39" s="96"/>
      <c r="D39" s="96"/>
      <c r="E39" s="97"/>
      <c r="F39" s="97"/>
      <c r="G39" s="98"/>
      <c r="H39" s="224"/>
      <c r="I39" s="224"/>
      <c r="J39" s="224"/>
      <c r="K39" s="224"/>
      <c r="L39" s="224"/>
      <c r="M39" s="220"/>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2"/>
    </row>
    <row r="40" spans="1:48" ht="15" hidden="1" customHeight="1">
      <c r="A40" s="71" t="s">
        <v>58</v>
      </c>
      <c r="B40" s="72"/>
      <c r="C40" s="72"/>
      <c r="D40" s="72"/>
      <c r="E40" s="73"/>
      <c r="F40" s="73"/>
      <c r="G40" s="74"/>
      <c r="H40" s="232"/>
      <c r="I40" s="232"/>
      <c r="J40" s="232"/>
      <c r="K40" s="232"/>
      <c r="L40" s="232"/>
      <c r="M40" s="233"/>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4"/>
      <c r="AK40" s="234"/>
      <c r="AL40" s="234"/>
      <c r="AM40" s="235"/>
    </row>
    <row r="41" spans="1:48" ht="15" hidden="1" customHeight="1">
      <c r="A41" s="71" t="s">
        <v>59</v>
      </c>
      <c r="B41" s="72"/>
      <c r="C41" s="72"/>
      <c r="D41" s="72"/>
      <c r="E41" s="73"/>
      <c r="F41" s="73"/>
      <c r="G41" s="74"/>
      <c r="H41" s="232"/>
      <c r="I41" s="232"/>
      <c r="J41" s="232"/>
      <c r="K41" s="232"/>
      <c r="L41" s="232"/>
      <c r="M41" s="233"/>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5"/>
    </row>
    <row r="42" spans="1:48" ht="15" hidden="1" customHeight="1">
      <c r="A42" s="71" t="s">
        <v>60</v>
      </c>
      <c r="B42" s="72"/>
      <c r="C42" s="72"/>
      <c r="D42" s="72"/>
      <c r="E42" s="73"/>
      <c r="F42" s="73"/>
      <c r="G42" s="74"/>
      <c r="H42" s="232"/>
      <c r="I42" s="232"/>
      <c r="J42" s="232"/>
      <c r="K42" s="232"/>
      <c r="L42" s="232"/>
      <c r="M42" s="233"/>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5"/>
      <c r="AV42" s="3"/>
    </row>
    <row r="43" spans="1:48" ht="15" hidden="1" customHeight="1">
      <c r="A43" s="71" t="s">
        <v>61</v>
      </c>
      <c r="B43" s="72"/>
      <c r="C43" s="72"/>
      <c r="D43" s="72"/>
      <c r="E43" s="73"/>
      <c r="F43" s="73"/>
      <c r="G43" s="74"/>
      <c r="H43" s="232"/>
      <c r="I43" s="232"/>
      <c r="J43" s="232"/>
      <c r="K43" s="232"/>
      <c r="L43" s="232"/>
      <c r="M43" s="233"/>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5"/>
    </row>
    <row r="44" spans="1:48" ht="15" hidden="1" customHeight="1">
      <c r="A44" s="75" t="s">
        <v>31</v>
      </c>
      <c r="B44" s="76"/>
      <c r="C44" s="76"/>
      <c r="D44" s="76"/>
      <c r="E44" s="76"/>
      <c r="F44" s="76"/>
      <c r="G44" s="77"/>
      <c r="H44" s="225">
        <f>SUM(H39:L43)</f>
        <v>0</v>
      </c>
      <c r="I44" s="225"/>
      <c r="J44" s="225"/>
      <c r="K44" s="225"/>
      <c r="L44" s="226"/>
      <c r="M44" s="227"/>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9"/>
    </row>
    <row r="45" spans="1:48" s="111" customFormat="1" ht="6" customHeight="1" thickBot="1">
      <c r="A45" s="131"/>
      <c r="B45" s="131"/>
      <c r="C45" s="131"/>
      <c r="D45" s="131"/>
      <c r="E45" s="132"/>
      <c r="F45" s="132"/>
      <c r="G45" s="132"/>
      <c r="H45" s="132"/>
      <c r="I45" s="132"/>
      <c r="J45" s="133"/>
      <c r="K45" s="133"/>
      <c r="L45" s="133"/>
      <c r="M45" s="133"/>
      <c r="N45" s="133"/>
      <c r="AH45" s="137"/>
    </row>
    <row r="46" spans="1:48" s="3" customFormat="1" ht="19.5" customHeight="1">
      <c r="A46" s="140" t="s">
        <v>220</v>
      </c>
      <c r="B46" s="67"/>
      <c r="C46" s="67"/>
      <c r="D46" s="67"/>
      <c r="E46" s="67"/>
      <c r="F46" s="67"/>
      <c r="G46" s="67"/>
      <c r="H46" s="67"/>
      <c r="I46" s="68"/>
      <c r="J46" s="70"/>
      <c r="K46" s="67"/>
      <c r="L46" s="69"/>
      <c r="M46" s="69"/>
      <c r="N46" s="69"/>
      <c r="O46" s="67"/>
      <c r="P46" s="67"/>
      <c r="Q46" s="67"/>
      <c r="R46" s="67"/>
      <c r="S46" s="67"/>
      <c r="T46" s="78"/>
      <c r="U46" s="78"/>
      <c r="V46" s="78"/>
      <c r="W46" s="78"/>
      <c r="AC46" s="286"/>
      <c r="AD46" s="283" t="s">
        <v>52</v>
      </c>
      <c r="AE46" s="284"/>
      <c r="AF46" s="284"/>
      <c r="AG46" s="284"/>
      <c r="AH46" s="284"/>
      <c r="AI46" s="303" t="s">
        <v>53</v>
      </c>
      <c r="AJ46" s="304"/>
      <c r="AK46" s="304"/>
      <c r="AL46" s="304"/>
      <c r="AM46" s="305"/>
    </row>
    <row r="47" spans="1:48" s="3" customFormat="1" ht="13.5" customHeight="1">
      <c r="A47" s="67"/>
      <c r="B47" s="67"/>
      <c r="C47" s="67"/>
      <c r="D47" s="67"/>
      <c r="E47" s="67"/>
      <c r="F47" s="67"/>
      <c r="G47" s="67"/>
      <c r="H47" s="67"/>
      <c r="I47" s="67"/>
      <c r="J47" s="67"/>
      <c r="K47" s="67"/>
      <c r="L47" s="67"/>
      <c r="M47" s="67"/>
      <c r="N47" s="67"/>
      <c r="O47" s="67"/>
      <c r="P47" s="67"/>
      <c r="Q47" s="67"/>
      <c r="R47" s="67"/>
      <c r="S47" s="67"/>
      <c r="T47" s="67"/>
      <c r="U47" s="67"/>
      <c r="V47" s="67"/>
      <c r="W47" s="67"/>
      <c r="AC47" s="286"/>
      <c r="AD47" s="306">
        <f>IFERROR(VLOOKUP(L10,リスト!B2:E8,4,FALSE)*AJ10,"")</f>
        <v>1620</v>
      </c>
      <c r="AE47" s="307"/>
      <c r="AF47" s="307"/>
      <c r="AG47" s="310" t="s">
        <v>12</v>
      </c>
      <c r="AH47" s="310"/>
      <c r="AI47" s="312">
        <f>IF(AD47="","",MIN(AD47,ROUNDDOWN(H51/1000,0)))</f>
        <v>1620</v>
      </c>
      <c r="AJ47" s="313"/>
      <c r="AK47" s="313"/>
      <c r="AL47" s="310" t="s">
        <v>12</v>
      </c>
      <c r="AM47" s="311"/>
    </row>
    <row r="48" spans="1:48" s="3" customFormat="1" ht="12">
      <c r="A48" s="63"/>
      <c r="B48" s="67"/>
      <c r="C48" s="67"/>
      <c r="D48" s="67"/>
      <c r="E48" s="67"/>
      <c r="F48" s="67"/>
      <c r="G48" s="67"/>
      <c r="H48" s="67"/>
      <c r="I48" s="67"/>
      <c r="J48" s="67"/>
      <c r="K48" s="67"/>
      <c r="L48" s="67"/>
      <c r="M48" s="67"/>
      <c r="N48" s="67"/>
      <c r="O48" s="67"/>
      <c r="P48" s="67"/>
      <c r="Q48" s="67"/>
      <c r="R48" s="67"/>
      <c r="S48" s="67"/>
      <c r="T48" s="67"/>
      <c r="U48" s="67"/>
      <c r="V48" s="67"/>
      <c r="W48" s="67"/>
      <c r="AC48" s="286"/>
      <c r="AD48" s="308"/>
      <c r="AE48" s="309"/>
      <c r="AF48" s="309"/>
      <c r="AG48" s="310"/>
      <c r="AH48" s="310"/>
      <c r="AI48" s="314"/>
      <c r="AJ48" s="315"/>
      <c r="AK48" s="315"/>
      <c r="AL48" s="310"/>
      <c r="AM48" s="311"/>
      <c r="AT48" s="4"/>
    </row>
    <row r="49" spans="1:39" ht="15" customHeight="1">
      <c r="A49" s="217" t="s">
        <v>54</v>
      </c>
      <c r="B49" s="218"/>
      <c r="C49" s="218"/>
      <c r="D49" s="218"/>
      <c r="E49" s="218"/>
      <c r="F49" s="218"/>
      <c r="G49" s="219"/>
      <c r="H49" s="218" t="s">
        <v>55</v>
      </c>
      <c r="I49" s="218"/>
      <c r="J49" s="218"/>
      <c r="K49" s="218"/>
      <c r="L49" s="218"/>
      <c r="M49" s="217" t="s">
        <v>56</v>
      </c>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9"/>
    </row>
    <row r="50" spans="1:39" ht="15" customHeight="1">
      <c r="A50" s="95" t="s">
        <v>271</v>
      </c>
      <c r="B50" s="96"/>
      <c r="C50" s="96"/>
      <c r="D50" s="96"/>
      <c r="E50" s="97"/>
      <c r="F50" s="97"/>
      <c r="G50" s="98"/>
      <c r="H50" s="317">
        <v>5000000</v>
      </c>
      <c r="I50" s="317"/>
      <c r="J50" s="317"/>
      <c r="K50" s="317"/>
      <c r="L50" s="317"/>
      <c r="M50" s="319" t="s">
        <v>273</v>
      </c>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1"/>
    </row>
    <row r="51" spans="1:39" ht="15" customHeight="1">
      <c r="A51" s="75" t="s">
        <v>31</v>
      </c>
      <c r="B51" s="79"/>
      <c r="C51" s="79"/>
      <c r="D51" s="79"/>
      <c r="E51" s="76"/>
      <c r="F51" s="76"/>
      <c r="G51" s="77"/>
      <c r="H51" s="225">
        <f>SUM(H50:L50)</f>
        <v>5000000</v>
      </c>
      <c r="I51" s="225"/>
      <c r="J51" s="225"/>
      <c r="K51" s="225"/>
      <c r="L51" s="226"/>
      <c r="M51" s="227"/>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9"/>
    </row>
    <row r="52" spans="1:39" s="111" customFormat="1" ht="4.5" customHeight="1">
      <c r="A52" s="131"/>
      <c r="B52" s="131"/>
      <c r="C52" s="131"/>
      <c r="D52" s="131"/>
      <c r="E52" s="134"/>
      <c r="F52" s="134"/>
      <c r="G52" s="134"/>
      <c r="H52" s="134"/>
      <c r="I52" s="134"/>
      <c r="J52" s="135"/>
      <c r="K52" s="135"/>
      <c r="L52" s="135"/>
      <c r="M52" s="135"/>
      <c r="N52" s="135"/>
      <c r="O52" s="134"/>
      <c r="P52" s="134"/>
      <c r="Q52" s="134"/>
      <c r="R52" s="134"/>
      <c r="S52" s="134"/>
      <c r="T52" s="134"/>
      <c r="U52" s="134"/>
      <c r="V52" s="134"/>
      <c r="W52" s="134"/>
      <c r="X52" s="134"/>
      <c r="Y52" s="136"/>
      <c r="Z52" s="136"/>
      <c r="AA52" s="136"/>
      <c r="AB52" s="136"/>
      <c r="AC52" s="136"/>
      <c r="AD52" s="136"/>
      <c r="AE52" s="134"/>
      <c r="AF52" s="134"/>
      <c r="AG52" s="134"/>
      <c r="AH52" s="134"/>
      <c r="AI52" s="134"/>
      <c r="AJ52" s="134"/>
      <c r="AK52" s="134"/>
      <c r="AL52" s="134"/>
      <c r="AM52" s="134"/>
    </row>
    <row r="53" spans="1:39" s="111" customFormat="1">
      <c r="A53" s="109" t="s">
        <v>217</v>
      </c>
    </row>
    <row r="55" spans="1:39">
      <c r="AI55" s="316"/>
      <c r="AJ55" s="316"/>
      <c r="AK55" s="316"/>
      <c r="AL55" s="316"/>
      <c r="AM55" s="316"/>
    </row>
  </sheetData>
  <sheetProtection formatCells="0" formatColumns="0" formatRows="0" insertColumns="0" insertRows="0" autoFilter="0"/>
  <mergeCells count="94">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22:W22"/>
    <mergeCell ref="X22:Z22"/>
    <mergeCell ref="A11:H11"/>
    <mergeCell ref="A13:AM13"/>
    <mergeCell ref="A15:W15"/>
    <mergeCell ref="X15:Z15"/>
    <mergeCell ref="AA15:AM15"/>
    <mergeCell ref="A16:W16"/>
    <mergeCell ref="X16:Z16"/>
    <mergeCell ref="AA16:AM16"/>
    <mergeCell ref="A17:W17"/>
    <mergeCell ref="X17:Z17"/>
    <mergeCell ref="A19:AM19"/>
    <mergeCell ref="A21:W21"/>
    <mergeCell ref="X21:Z21"/>
    <mergeCell ref="H31:L31"/>
    <mergeCell ref="M31:AM31"/>
    <mergeCell ref="A24:AM24"/>
    <mergeCell ref="AC26:AC28"/>
    <mergeCell ref="AD26:AH26"/>
    <mergeCell ref="AI26:AM26"/>
    <mergeCell ref="AD27:AF28"/>
    <mergeCell ref="AG27:AH28"/>
    <mergeCell ref="AI27:AK28"/>
    <mergeCell ref="AL27:AM28"/>
    <mergeCell ref="A29:G29"/>
    <mergeCell ref="H29:L29"/>
    <mergeCell ref="M29:AM29"/>
    <mergeCell ref="H30:L30"/>
    <mergeCell ref="M30:AM30"/>
    <mergeCell ref="H32:L32"/>
    <mergeCell ref="M32:AM32"/>
    <mergeCell ref="H33:L33"/>
    <mergeCell ref="M33:AM33"/>
    <mergeCell ref="H34:L34"/>
    <mergeCell ref="M34:AM34"/>
    <mergeCell ref="H40:L40"/>
    <mergeCell ref="M40:AM40"/>
    <mergeCell ref="H35:L35"/>
    <mergeCell ref="M35:AM35"/>
    <mergeCell ref="AI36:AK36"/>
    <mergeCell ref="AL36:AM36"/>
    <mergeCell ref="AI37:AK37"/>
    <mergeCell ref="AL37:AM37"/>
    <mergeCell ref="A38:G38"/>
    <mergeCell ref="H38:L38"/>
    <mergeCell ref="M38:AM38"/>
    <mergeCell ref="H39:L39"/>
    <mergeCell ref="M39:AM39"/>
    <mergeCell ref="H41:L41"/>
    <mergeCell ref="M41:AM41"/>
    <mergeCell ref="H42:L42"/>
    <mergeCell ref="M42:AM42"/>
    <mergeCell ref="H43:L43"/>
    <mergeCell ref="M43:AM43"/>
    <mergeCell ref="H44:L44"/>
    <mergeCell ref="M44:AM44"/>
    <mergeCell ref="AC46:AC48"/>
    <mergeCell ref="AD46:AH46"/>
    <mergeCell ref="AI46:AM46"/>
    <mergeCell ref="AD47:AF48"/>
    <mergeCell ref="AG47:AH48"/>
    <mergeCell ref="AI47:AK48"/>
    <mergeCell ref="AL47:AM48"/>
    <mergeCell ref="H51:L51"/>
    <mergeCell ref="M51:AM51"/>
    <mergeCell ref="AI55:AM55"/>
    <mergeCell ref="A49:G49"/>
    <mergeCell ref="H49:L49"/>
    <mergeCell ref="M49:AM49"/>
    <mergeCell ref="H50:L50"/>
    <mergeCell ref="M50:AM50"/>
  </mergeCells>
  <phoneticPr fontId="4"/>
  <dataValidations count="2">
    <dataValidation imeMode="halfAlpha" allowBlank="1" showInputMessage="1" showErrorMessage="1" sqref="S26:V28 J26:N28 S37:V37 J37:N37" xr:uid="{0260F2C0-91EF-4E55-94E4-36A809DE52AA}"/>
    <dataValidation type="list" allowBlank="1" showInputMessage="1" showErrorMessage="1" sqref="X15:Z17 X21:Z22" xr:uid="{5E03B7F8-8C8E-449A-AD14-99D8DA83E33D}">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23</xdr:col>
                    <xdr:colOff>152400</xdr:colOff>
                    <xdr:row>10</xdr:row>
                    <xdr:rowOff>0</xdr:rowOff>
                  </from>
                  <to>
                    <xdr:col>25</xdr:col>
                    <xdr:colOff>57150</xdr:colOff>
                    <xdr:row>11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9B325EDC-27E0-4BF4-9FAF-A33D9EAEBD38}">
          <x14:formula1>
            <xm:f>リスト!$B$10:$B$56</xm:f>
          </x14:formula1>
          <xm:sqref>D9:G9</xm:sqref>
        </x14:dataValidation>
        <x14:dataValidation type="list" allowBlank="1" xr:uid="{DB42F544-8BB0-4029-96A3-45B078941F04}">
          <x14:formula1>
            <xm:f>リスト!$B$2:$B$8</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8E2B4-A4E1-4505-AFA3-66BD02562241}">
  <sheetPr>
    <tabColor rgb="FFCCFFCC"/>
  </sheetPr>
  <dimension ref="A1:AG58"/>
  <sheetViews>
    <sheetView workbookViewId="0">
      <selection activeCell="AD6" sqref="AD6"/>
    </sheetView>
  </sheetViews>
  <sheetFormatPr defaultColWidth="7.625" defaultRowHeight="12.75"/>
  <cols>
    <col min="1" max="32" width="2.25" style="156" customWidth="1"/>
    <col min="33" max="16384" width="7.625" style="156"/>
  </cols>
  <sheetData>
    <row r="1" spans="1:32" ht="14.25">
      <c r="B1" s="157" t="s">
        <v>228</v>
      </c>
    </row>
    <row r="3" spans="1:32" ht="21">
      <c r="A3" s="373" t="s">
        <v>229</v>
      </c>
      <c r="B3" s="373"/>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row>
    <row r="4" spans="1:32">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row>
    <row r="6" spans="1:32">
      <c r="W6" s="156" t="s">
        <v>260</v>
      </c>
      <c r="Y6" s="171">
        <v>8</v>
      </c>
      <c r="Z6" s="171" t="s">
        <v>230</v>
      </c>
      <c r="AA6" s="172"/>
      <c r="AB6" s="172">
        <v>2</v>
      </c>
      <c r="AC6" s="171" t="s">
        <v>231</v>
      </c>
      <c r="AD6" s="172"/>
      <c r="AE6" s="172">
        <v>2</v>
      </c>
      <c r="AF6" s="171" t="s">
        <v>232</v>
      </c>
    </row>
    <row r="8" spans="1:32">
      <c r="B8" s="156" t="s">
        <v>233</v>
      </c>
    </row>
    <row r="9" spans="1:32">
      <c r="C9" s="171" t="s">
        <v>234</v>
      </c>
      <c r="D9" s="171"/>
      <c r="E9" s="171"/>
      <c r="F9" s="171"/>
      <c r="G9" s="171"/>
      <c r="H9" s="171"/>
    </row>
    <row r="11" spans="1:32" ht="13.5" thickBot="1"/>
    <row r="12" spans="1:32" ht="20.100000000000001" customHeight="1" thickBot="1">
      <c r="P12" s="348" t="s">
        <v>235</v>
      </c>
      <c r="Q12" s="348"/>
      <c r="R12" s="348"/>
      <c r="S12" s="348"/>
      <c r="T12" s="156" t="s">
        <v>236</v>
      </c>
      <c r="U12" s="374" t="s">
        <v>279</v>
      </c>
      <c r="V12" s="375"/>
      <c r="W12" s="375"/>
      <c r="X12" s="375"/>
      <c r="Y12" s="375"/>
      <c r="Z12" s="376"/>
    </row>
    <row r="13" spans="1:32" ht="13.5" thickBot="1">
      <c r="P13" s="348"/>
      <c r="Q13" s="348"/>
      <c r="R13" s="348"/>
      <c r="S13" s="348"/>
      <c r="U13" s="158"/>
      <c r="V13" s="158"/>
      <c r="W13" s="158"/>
      <c r="X13" s="158"/>
      <c r="Y13" s="158"/>
      <c r="Z13" s="158"/>
    </row>
    <row r="14" spans="1:32" ht="24.95" customHeight="1" thickBot="1">
      <c r="P14" s="348"/>
      <c r="Q14" s="348"/>
      <c r="R14" s="348"/>
      <c r="S14" s="348"/>
      <c r="T14" s="363" t="s">
        <v>280</v>
      </c>
      <c r="U14" s="364"/>
      <c r="V14" s="364"/>
      <c r="W14" s="364"/>
      <c r="X14" s="364"/>
      <c r="Y14" s="364"/>
      <c r="Z14" s="364"/>
      <c r="AA14" s="364"/>
      <c r="AB14" s="364"/>
      <c r="AC14" s="364"/>
      <c r="AD14" s="364"/>
      <c r="AE14" s="364"/>
      <c r="AF14" s="365"/>
    </row>
    <row r="15" spans="1:32" ht="12.6" customHeight="1" thickBot="1">
      <c r="P15" s="158"/>
      <c r="Q15" s="158"/>
      <c r="R15" s="158"/>
      <c r="S15" s="158"/>
      <c r="T15" s="158"/>
      <c r="U15" s="158"/>
      <c r="V15" s="158"/>
      <c r="W15" s="158"/>
      <c r="X15" s="158"/>
      <c r="Y15" s="158"/>
      <c r="Z15" s="158"/>
      <c r="AA15" s="158"/>
      <c r="AB15" s="158"/>
      <c r="AC15" s="158"/>
      <c r="AD15" s="158"/>
      <c r="AE15" s="158"/>
      <c r="AF15" s="158"/>
    </row>
    <row r="16" spans="1:32" ht="24.95" customHeight="1" thickBot="1">
      <c r="P16" s="348" t="s">
        <v>237</v>
      </c>
      <c r="Q16" s="348"/>
      <c r="R16" s="348"/>
      <c r="S16" s="348"/>
      <c r="T16" s="363" t="s">
        <v>281</v>
      </c>
      <c r="U16" s="364"/>
      <c r="V16" s="364"/>
      <c r="W16" s="364"/>
      <c r="X16" s="364"/>
      <c r="Y16" s="364"/>
      <c r="Z16" s="364"/>
      <c r="AA16" s="364"/>
      <c r="AB16" s="364"/>
      <c r="AC16" s="364"/>
      <c r="AD16" s="364"/>
      <c r="AE16" s="364"/>
      <c r="AF16" s="365"/>
    </row>
    <row r="17" spans="1:33" ht="12.95" customHeight="1" thickBot="1">
      <c r="P17" s="158"/>
      <c r="Q17" s="158"/>
      <c r="R17" s="158"/>
      <c r="S17" s="158"/>
      <c r="T17" s="158"/>
      <c r="U17" s="158"/>
      <c r="V17" s="158"/>
      <c r="W17" s="158"/>
      <c r="X17" s="158"/>
      <c r="Y17" s="158"/>
      <c r="Z17" s="158"/>
      <c r="AA17" s="158"/>
      <c r="AB17" s="158"/>
      <c r="AC17" s="158"/>
      <c r="AD17" s="158"/>
      <c r="AE17" s="158"/>
      <c r="AF17" s="158"/>
    </row>
    <row r="18" spans="1:33" ht="24.95" customHeight="1" thickBot="1">
      <c r="P18" s="348" t="s">
        <v>238</v>
      </c>
      <c r="Q18" s="348"/>
      <c r="R18" s="348"/>
      <c r="S18" s="348"/>
      <c r="T18" s="363" t="s">
        <v>270</v>
      </c>
      <c r="U18" s="364"/>
      <c r="V18" s="364"/>
      <c r="W18" s="364"/>
      <c r="X18" s="364"/>
      <c r="Y18" s="364"/>
      <c r="Z18" s="364"/>
      <c r="AA18" s="364"/>
      <c r="AB18" s="364"/>
      <c r="AC18" s="364"/>
      <c r="AD18" s="364"/>
      <c r="AE18" s="364"/>
      <c r="AF18" s="365"/>
    </row>
    <row r="19" spans="1:33" ht="24.95" customHeight="1" thickBot="1">
      <c r="P19" s="366" t="s">
        <v>239</v>
      </c>
      <c r="Q19" s="366"/>
      <c r="R19" s="366"/>
      <c r="S19" s="366"/>
      <c r="T19" s="363" t="s">
        <v>274</v>
      </c>
      <c r="U19" s="364"/>
      <c r="V19" s="364"/>
      <c r="W19" s="364"/>
      <c r="X19" s="364"/>
      <c r="Y19" s="364"/>
      <c r="Z19" s="364"/>
      <c r="AA19" s="364"/>
      <c r="AB19" s="364"/>
      <c r="AC19" s="364"/>
      <c r="AD19" s="364"/>
      <c r="AE19" s="364"/>
      <c r="AF19" s="365"/>
    </row>
    <row r="22" spans="1:33">
      <c r="B22" s="156" t="s">
        <v>240</v>
      </c>
    </row>
    <row r="24" spans="1:33">
      <c r="A24" s="325" t="s">
        <v>241</v>
      </c>
      <c r="B24" s="325"/>
      <c r="C24" s="325"/>
      <c r="D24" s="325"/>
      <c r="E24" s="325"/>
      <c r="F24" s="367" t="s">
        <v>282</v>
      </c>
      <c r="G24" s="368"/>
      <c r="H24" s="368"/>
      <c r="I24" s="368"/>
      <c r="J24" s="368"/>
      <c r="K24" s="368"/>
      <c r="L24" s="368"/>
      <c r="M24" s="159"/>
      <c r="N24" s="159"/>
      <c r="O24" s="159"/>
      <c r="P24" s="159"/>
      <c r="Q24" s="159"/>
      <c r="R24" s="159"/>
      <c r="S24" s="368" t="s">
        <v>283</v>
      </c>
      <c r="T24" s="368"/>
      <c r="U24" s="368"/>
      <c r="V24" s="368"/>
      <c r="W24" s="368"/>
      <c r="X24" s="368"/>
      <c r="Y24" s="159"/>
      <c r="Z24" s="159"/>
      <c r="AA24" s="159"/>
      <c r="AB24" s="159"/>
      <c r="AC24" s="159"/>
      <c r="AD24" s="159"/>
      <c r="AE24" s="159"/>
      <c r="AF24" s="160"/>
    </row>
    <row r="25" spans="1:33">
      <c r="A25" s="325"/>
      <c r="B25" s="325"/>
      <c r="C25" s="325"/>
      <c r="D25" s="325"/>
      <c r="E25" s="325"/>
      <c r="F25" s="369"/>
      <c r="G25" s="370"/>
      <c r="H25" s="370"/>
      <c r="I25" s="370"/>
      <c r="J25" s="370"/>
      <c r="K25" s="370"/>
      <c r="L25" s="370"/>
      <c r="M25" s="161" t="s">
        <v>242</v>
      </c>
      <c r="P25" s="161"/>
      <c r="Q25" s="161"/>
      <c r="R25" s="161"/>
      <c r="S25" s="370"/>
      <c r="T25" s="370"/>
      <c r="U25" s="370"/>
      <c r="V25" s="370"/>
      <c r="W25" s="370"/>
      <c r="X25" s="370"/>
      <c r="Y25" s="161" t="s">
        <v>243</v>
      </c>
      <c r="AA25" s="161"/>
      <c r="AB25" s="161"/>
      <c r="AC25" s="161"/>
      <c r="AD25" s="161"/>
      <c r="AE25" s="161"/>
      <c r="AF25" s="162"/>
    </row>
    <row r="26" spans="1:33">
      <c r="A26" s="325"/>
      <c r="B26" s="325"/>
      <c r="C26" s="325"/>
      <c r="D26" s="325"/>
      <c r="E26" s="325"/>
      <c r="F26" s="369"/>
      <c r="G26" s="370"/>
      <c r="H26" s="370"/>
      <c r="I26" s="370"/>
      <c r="J26" s="370"/>
      <c r="K26" s="370"/>
      <c r="L26" s="370"/>
      <c r="M26" s="161" t="s">
        <v>244</v>
      </c>
      <c r="P26" s="161"/>
      <c r="Q26" s="161"/>
      <c r="R26" s="161"/>
      <c r="S26" s="370"/>
      <c r="T26" s="370"/>
      <c r="U26" s="370"/>
      <c r="V26" s="370"/>
      <c r="W26" s="370"/>
      <c r="X26" s="370"/>
      <c r="Y26" s="161" t="s">
        <v>245</v>
      </c>
      <c r="AA26" s="163"/>
      <c r="AB26" s="163"/>
      <c r="AC26" s="163"/>
      <c r="AD26" s="163"/>
      <c r="AE26" s="163"/>
      <c r="AF26" s="164"/>
    </row>
    <row r="27" spans="1:33">
      <c r="A27" s="325"/>
      <c r="B27" s="325"/>
      <c r="C27" s="325"/>
      <c r="D27" s="325"/>
      <c r="E27" s="325"/>
      <c r="F27" s="371"/>
      <c r="G27" s="372"/>
      <c r="H27" s="372"/>
      <c r="I27" s="372"/>
      <c r="J27" s="372"/>
      <c r="K27" s="372"/>
      <c r="L27" s="372"/>
      <c r="M27" s="165"/>
      <c r="N27" s="165"/>
      <c r="O27" s="165"/>
      <c r="P27" s="166"/>
      <c r="Q27" s="166"/>
      <c r="R27" s="166"/>
      <c r="S27" s="372"/>
      <c r="T27" s="372"/>
      <c r="U27" s="372"/>
      <c r="V27" s="372"/>
      <c r="W27" s="372"/>
      <c r="X27" s="372"/>
      <c r="Y27" s="165"/>
      <c r="Z27" s="165"/>
      <c r="AA27" s="166"/>
      <c r="AB27" s="166"/>
      <c r="AC27" s="166"/>
      <c r="AD27" s="166"/>
      <c r="AE27" s="166"/>
      <c r="AF27" s="167"/>
    </row>
    <row r="28" spans="1:33">
      <c r="A28" s="325" t="s">
        <v>246</v>
      </c>
      <c r="B28" s="325"/>
      <c r="C28" s="325"/>
      <c r="D28" s="325"/>
      <c r="E28" s="325"/>
      <c r="F28" s="353" t="s">
        <v>247</v>
      </c>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3"/>
      <c r="AG28" s="356"/>
    </row>
    <row r="29" spans="1:33">
      <c r="A29" s="325"/>
      <c r="B29" s="325"/>
      <c r="C29" s="325"/>
      <c r="D29" s="325"/>
      <c r="E29" s="325"/>
      <c r="F29" s="354"/>
      <c r="G29" s="354"/>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355"/>
      <c r="AG29" s="356"/>
    </row>
    <row r="30" spans="1:33">
      <c r="A30" s="325"/>
      <c r="B30" s="325"/>
      <c r="C30" s="325"/>
      <c r="D30" s="325"/>
      <c r="E30" s="325"/>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5"/>
      <c r="AG30" s="356"/>
    </row>
    <row r="31" spans="1:33">
      <c r="A31" s="325"/>
      <c r="B31" s="325"/>
      <c r="C31" s="325"/>
      <c r="D31" s="325"/>
      <c r="E31" s="325"/>
      <c r="F31" s="345"/>
      <c r="G31" s="345"/>
      <c r="H31" s="345"/>
      <c r="I31" s="345"/>
      <c r="J31" s="345"/>
      <c r="K31" s="345"/>
      <c r="L31" s="345"/>
      <c r="M31" s="345"/>
      <c r="N31" s="345"/>
      <c r="O31" s="345"/>
      <c r="P31" s="345"/>
      <c r="Q31" s="345"/>
      <c r="R31" s="345"/>
      <c r="S31" s="345"/>
      <c r="T31" s="345"/>
      <c r="U31" s="345"/>
      <c r="V31" s="345"/>
      <c r="W31" s="345"/>
      <c r="X31" s="345"/>
      <c r="Y31" s="345"/>
      <c r="Z31" s="345"/>
      <c r="AA31" s="345"/>
      <c r="AB31" s="345"/>
      <c r="AC31" s="345"/>
      <c r="AD31" s="345"/>
      <c r="AE31" s="345"/>
      <c r="AF31" s="346"/>
      <c r="AG31" s="356"/>
    </row>
    <row r="32" spans="1:33">
      <c r="A32" s="325" t="s">
        <v>248</v>
      </c>
      <c r="B32" s="325"/>
      <c r="C32" s="325"/>
      <c r="D32" s="325"/>
      <c r="E32" s="325"/>
      <c r="F32" s="357"/>
      <c r="G32" s="358"/>
      <c r="H32" s="358"/>
      <c r="I32" s="358"/>
      <c r="J32" s="358"/>
      <c r="K32" s="358"/>
      <c r="L32" s="358">
        <v>1</v>
      </c>
      <c r="M32" s="358"/>
      <c r="N32" s="358"/>
      <c r="O32" s="358">
        <v>1</v>
      </c>
      <c r="P32" s="358"/>
      <c r="Q32" s="358"/>
      <c r="R32" s="358">
        <v>1</v>
      </c>
      <c r="S32" s="358"/>
      <c r="T32" s="358"/>
      <c r="U32" s="358">
        <v>1</v>
      </c>
      <c r="V32" s="358"/>
      <c r="W32" s="358"/>
      <c r="X32" s="358">
        <v>1</v>
      </c>
      <c r="Y32" s="358"/>
      <c r="Z32" s="361"/>
      <c r="AA32" s="332" t="s">
        <v>249</v>
      </c>
      <c r="AB32" s="333"/>
      <c r="AC32" s="333"/>
      <c r="AD32" s="333"/>
      <c r="AE32" s="333"/>
      <c r="AF32" s="334"/>
    </row>
    <row r="33" spans="1:33">
      <c r="A33" s="325"/>
      <c r="B33" s="325"/>
      <c r="C33" s="325"/>
      <c r="D33" s="325"/>
      <c r="E33" s="325"/>
      <c r="F33" s="359"/>
      <c r="G33" s="360"/>
      <c r="H33" s="360"/>
      <c r="I33" s="360"/>
      <c r="J33" s="360"/>
      <c r="K33" s="360"/>
      <c r="L33" s="360"/>
      <c r="M33" s="360"/>
      <c r="N33" s="360"/>
      <c r="O33" s="360"/>
      <c r="P33" s="360"/>
      <c r="Q33" s="360"/>
      <c r="R33" s="360"/>
      <c r="S33" s="360"/>
      <c r="T33" s="360"/>
      <c r="U33" s="360"/>
      <c r="V33" s="360"/>
      <c r="W33" s="360"/>
      <c r="X33" s="360"/>
      <c r="Y33" s="360"/>
      <c r="Z33" s="362"/>
      <c r="AA33" s="338"/>
      <c r="AB33" s="339"/>
      <c r="AC33" s="339"/>
      <c r="AD33" s="339"/>
      <c r="AE33" s="339"/>
      <c r="AF33" s="340"/>
    </row>
    <row r="34" spans="1:33" ht="17.45" customHeight="1">
      <c r="A34" s="325" t="s">
        <v>250</v>
      </c>
      <c r="B34" s="325"/>
      <c r="C34" s="325"/>
      <c r="D34" s="325"/>
      <c r="E34" s="325"/>
      <c r="F34" s="326" t="s">
        <v>251</v>
      </c>
      <c r="G34" s="327"/>
      <c r="H34" s="327"/>
      <c r="I34" s="327"/>
      <c r="J34" s="327"/>
      <c r="K34" s="328"/>
      <c r="L34" s="173" t="s">
        <v>288</v>
      </c>
      <c r="M34" s="174" t="s">
        <v>294</v>
      </c>
      <c r="N34" s="174" t="s">
        <v>284</v>
      </c>
      <c r="O34" s="174" t="s">
        <v>285</v>
      </c>
      <c r="P34" s="174" t="s">
        <v>286</v>
      </c>
      <c r="Q34" s="174" t="s">
        <v>287</v>
      </c>
      <c r="R34" s="174" t="s">
        <v>288</v>
      </c>
      <c r="S34" s="174" t="s">
        <v>289</v>
      </c>
      <c r="T34" s="174" t="s">
        <v>290</v>
      </c>
      <c r="U34" s="174" t="s">
        <v>291</v>
      </c>
      <c r="V34" s="174" t="s">
        <v>288</v>
      </c>
      <c r="W34" s="174" t="s">
        <v>292</v>
      </c>
      <c r="X34" s="174" t="s">
        <v>293</v>
      </c>
      <c r="Y34" s="174" t="s">
        <v>291</v>
      </c>
      <c r="Z34" s="175"/>
      <c r="AA34" s="332" t="s">
        <v>252</v>
      </c>
      <c r="AB34" s="333"/>
      <c r="AC34" s="333"/>
      <c r="AD34" s="333"/>
      <c r="AE34" s="333"/>
      <c r="AF34" s="334"/>
    </row>
    <row r="35" spans="1:33" ht="17.45" customHeight="1">
      <c r="A35" s="325"/>
      <c r="B35" s="325"/>
      <c r="C35" s="325"/>
      <c r="D35" s="325"/>
      <c r="E35" s="325"/>
      <c r="F35" s="329"/>
      <c r="G35" s="330"/>
      <c r="H35" s="330"/>
      <c r="I35" s="330"/>
      <c r="J35" s="330"/>
      <c r="K35" s="331"/>
      <c r="L35" s="176"/>
      <c r="M35" s="177"/>
      <c r="N35" s="177"/>
      <c r="O35" s="177"/>
      <c r="P35" s="177"/>
      <c r="Q35" s="177"/>
      <c r="R35" s="177"/>
      <c r="S35" s="177"/>
      <c r="T35" s="177"/>
      <c r="U35" s="177"/>
      <c r="V35" s="177"/>
      <c r="W35" s="177"/>
      <c r="X35" s="177"/>
      <c r="Y35" s="177"/>
      <c r="Z35" s="178"/>
      <c r="AA35" s="335"/>
      <c r="AB35" s="336"/>
      <c r="AC35" s="336"/>
      <c r="AD35" s="336"/>
      <c r="AE35" s="336"/>
      <c r="AF35" s="337"/>
    </row>
    <row r="36" spans="1:33" ht="17.45" customHeight="1">
      <c r="A36" s="325"/>
      <c r="B36" s="325"/>
      <c r="C36" s="325"/>
      <c r="D36" s="325"/>
      <c r="E36" s="325"/>
      <c r="F36" s="341" t="s">
        <v>295</v>
      </c>
      <c r="G36" s="342"/>
      <c r="H36" s="342"/>
      <c r="I36" s="342"/>
      <c r="J36" s="342"/>
      <c r="K36" s="342"/>
      <c r="L36" s="342"/>
      <c r="M36" s="342"/>
      <c r="N36" s="342"/>
      <c r="O36" s="342"/>
      <c r="P36" s="342"/>
      <c r="Q36" s="342"/>
      <c r="R36" s="342"/>
      <c r="S36" s="342"/>
      <c r="T36" s="342"/>
      <c r="U36" s="342"/>
      <c r="V36" s="342"/>
      <c r="W36" s="342"/>
      <c r="X36" s="342"/>
      <c r="Y36" s="342"/>
      <c r="Z36" s="343"/>
      <c r="AA36" s="335"/>
      <c r="AB36" s="336"/>
      <c r="AC36" s="336"/>
      <c r="AD36" s="336"/>
      <c r="AE36" s="336"/>
      <c r="AF36" s="337"/>
    </row>
    <row r="37" spans="1:33" ht="17.45" customHeight="1">
      <c r="A37" s="325"/>
      <c r="B37" s="325"/>
      <c r="C37" s="325"/>
      <c r="D37" s="325"/>
      <c r="E37" s="325"/>
      <c r="F37" s="344"/>
      <c r="G37" s="345"/>
      <c r="H37" s="345"/>
      <c r="I37" s="345"/>
      <c r="J37" s="345"/>
      <c r="K37" s="345"/>
      <c r="L37" s="345"/>
      <c r="M37" s="345"/>
      <c r="N37" s="345"/>
      <c r="O37" s="345"/>
      <c r="P37" s="345"/>
      <c r="Q37" s="345"/>
      <c r="R37" s="345"/>
      <c r="S37" s="345"/>
      <c r="T37" s="345"/>
      <c r="U37" s="345"/>
      <c r="V37" s="345"/>
      <c r="W37" s="345"/>
      <c r="X37" s="345"/>
      <c r="Y37" s="345"/>
      <c r="Z37" s="346"/>
      <c r="AA37" s="338"/>
      <c r="AB37" s="339"/>
      <c r="AC37" s="339"/>
      <c r="AD37" s="339"/>
      <c r="AE37" s="339"/>
      <c r="AF37" s="340"/>
    </row>
    <row r="39" spans="1:33">
      <c r="B39" s="168" t="s">
        <v>253</v>
      </c>
      <c r="C39" s="168"/>
      <c r="D39" s="168"/>
      <c r="E39" s="168"/>
      <c r="F39" s="168"/>
      <c r="G39" s="168"/>
      <c r="H39" s="168"/>
      <c r="I39" s="168"/>
      <c r="J39" s="168"/>
      <c r="K39" s="168"/>
      <c r="L39" s="168"/>
      <c r="M39" s="168"/>
      <c r="N39" s="168"/>
      <c r="O39" s="168"/>
      <c r="P39" s="168"/>
      <c r="Q39" s="168"/>
    </row>
    <row r="40" spans="1:33" ht="14.25">
      <c r="A40" s="349" t="s">
        <v>257</v>
      </c>
      <c r="B40" s="349"/>
      <c r="C40" s="349"/>
      <c r="D40" s="349"/>
      <c r="E40" s="349"/>
      <c r="F40" s="349"/>
      <c r="G40" s="350"/>
      <c r="H40" s="351" t="s">
        <v>275</v>
      </c>
      <c r="I40" s="351"/>
      <c r="J40" s="351"/>
      <c r="K40" s="351"/>
      <c r="L40" s="351"/>
      <c r="M40" s="351"/>
      <c r="N40" s="351"/>
      <c r="O40" s="352" t="s">
        <v>254</v>
      </c>
      <c r="P40" s="352"/>
      <c r="Q40" s="352"/>
      <c r="R40" s="352"/>
      <c r="S40" s="352"/>
      <c r="T40" s="352"/>
      <c r="U40" s="351" t="s">
        <v>266</v>
      </c>
      <c r="V40" s="351"/>
      <c r="W40" s="351"/>
      <c r="X40" s="351"/>
      <c r="Y40" s="351"/>
      <c r="Z40" s="351"/>
      <c r="AA40" s="351"/>
    </row>
    <row r="41" spans="1:33" ht="15" customHeight="1">
      <c r="A41" s="349" t="s">
        <v>255</v>
      </c>
      <c r="B41" s="349"/>
      <c r="C41" s="349"/>
      <c r="D41" s="349"/>
      <c r="E41" s="349"/>
      <c r="F41" s="349"/>
      <c r="G41" s="350"/>
      <c r="H41" s="351" t="s">
        <v>275</v>
      </c>
      <c r="I41" s="351"/>
      <c r="J41" s="351"/>
      <c r="K41" s="351"/>
      <c r="L41" s="351"/>
      <c r="M41" s="351"/>
      <c r="N41" s="351"/>
      <c r="O41" s="352" t="s">
        <v>254</v>
      </c>
      <c r="P41" s="352"/>
      <c r="Q41" s="352"/>
      <c r="R41" s="352"/>
      <c r="S41" s="352"/>
      <c r="T41" s="352"/>
      <c r="U41" s="351" t="s">
        <v>266</v>
      </c>
      <c r="V41" s="351"/>
      <c r="W41" s="351"/>
      <c r="X41" s="351"/>
      <c r="Y41" s="351"/>
      <c r="Z41" s="351"/>
      <c r="AA41" s="351"/>
    </row>
    <row r="42" spans="1:33">
      <c r="B42" s="347"/>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c r="AA42" s="348"/>
      <c r="AB42" s="348"/>
      <c r="AC42" s="348"/>
      <c r="AD42" s="348"/>
      <c r="AE42" s="348"/>
      <c r="AF42" s="348"/>
      <c r="AG42" s="348"/>
    </row>
    <row r="43" spans="1:33">
      <c r="B43" s="348"/>
      <c r="C43" s="348"/>
      <c r="D43" s="348"/>
      <c r="E43" s="348"/>
      <c r="F43" s="348"/>
      <c r="G43" s="348"/>
      <c r="H43" s="348"/>
      <c r="I43" s="348"/>
      <c r="J43" s="348"/>
      <c r="K43" s="348"/>
      <c r="L43" s="348"/>
      <c r="M43" s="348"/>
      <c r="N43" s="348"/>
      <c r="O43" s="348"/>
      <c r="P43" s="348"/>
      <c r="Q43" s="348"/>
      <c r="R43" s="348"/>
      <c r="S43" s="348"/>
      <c r="T43" s="348"/>
      <c r="U43" s="348"/>
      <c r="V43" s="348"/>
      <c r="W43" s="348"/>
      <c r="X43" s="348"/>
      <c r="Y43" s="348"/>
      <c r="Z43" s="348"/>
      <c r="AA43" s="348"/>
      <c r="AB43" s="348"/>
      <c r="AC43" s="348"/>
      <c r="AD43" s="348"/>
      <c r="AE43" s="348"/>
      <c r="AF43" s="348"/>
      <c r="AG43" s="348"/>
    </row>
    <row r="44" spans="1:33">
      <c r="B44" s="348"/>
      <c r="C44" s="348"/>
      <c r="D44" s="348"/>
      <c r="E44" s="348"/>
      <c r="F44" s="348"/>
      <c r="G44" s="348"/>
      <c r="H44" s="348"/>
      <c r="I44" s="348"/>
      <c r="J44" s="348"/>
      <c r="K44" s="348"/>
      <c r="L44" s="348"/>
      <c r="M44" s="348"/>
      <c r="N44" s="348"/>
      <c r="O44" s="348"/>
      <c r="P44" s="348"/>
      <c r="Q44" s="348"/>
      <c r="R44" s="348"/>
      <c r="S44" s="348"/>
      <c r="T44" s="348"/>
      <c r="U44" s="348"/>
      <c r="V44" s="348"/>
      <c r="W44" s="348"/>
      <c r="X44" s="348"/>
      <c r="Y44" s="348"/>
      <c r="Z44" s="348"/>
      <c r="AA44" s="348"/>
      <c r="AB44" s="348"/>
      <c r="AC44" s="348"/>
      <c r="AD44" s="348"/>
      <c r="AE44" s="348"/>
      <c r="AF44" s="348"/>
      <c r="AG44" s="348"/>
    </row>
    <row r="45" spans="1:33">
      <c r="B45" s="348"/>
      <c r="C45" s="348"/>
      <c r="D45" s="348"/>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8"/>
      <c r="AF45" s="348"/>
      <c r="AG45" s="348"/>
    </row>
    <row r="46" spans="1:33">
      <c r="B46" s="34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row>
    <row r="47" spans="1:33">
      <c r="B47" s="348"/>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row>
    <row r="48" spans="1:33">
      <c r="B48" s="348"/>
      <c r="C48" s="348"/>
      <c r="D48" s="348"/>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row>
    <row r="49" spans="2:33">
      <c r="B49" s="348"/>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348"/>
    </row>
    <row r="50" spans="2:33">
      <c r="B50" s="348"/>
      <c r="C50" s="348"/>
      <c r="D50" s="348"/>
      <c r="E50" s="348"/>
      <c r="F50" s="348"/>
      <c r="G50" s="348"/>
      <c r="H50" s="348"/>
      <c r="I50" s="348"/>
      <c r="J50" s="348"/>
      <c r="K50" s="348"/>
      <c r="L50" s="348"/>
      <c r="M50" s="348"/>
      <c r="N50" s="348"/>
      <c r="O50" s="348"/>
      <c r="P50" s="348"/>
      <c r="Q50" s="348"/>
      <c r="R50" s="348"/>
      <c r="S50" s="348"/>
      <c r="T50" s="348"/>
      <c r="U50" s="348"/>
      <c r="V50" s="348"/>
      <c r="W50" s="348"/>
      <c r="X50" s="348"/>
      <c r="Y50" s="348"/>
      <c r="Z50" s="348"/>
      <c r="AA50" s="348"/>
      <c r="AB50" s="348"/>
      <c r="AC50" s="348"/>
      <c r="AD50" s="348"/>
      <c r="AE50" s="348"/>
      <c r="AF50" s="348"/>
      <c r="AG50" s="348"/>
    </row>
    <row r="51" spans="2:33">
      <c r="B51" s="348"/>
      <c r="C51" s="348"/>
      <c r="D51" s="348"/>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348"/>
      <c r="AF51" s="348"/>
      <c r="AG51" s="348"/>
    </row>
    <row r="52" spans="2:33">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row>
    <row r="53" spans="2:33">
      <c r="B53" s="348"/>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row>
    <row r="54" spans="2:33">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row>
    <row r="55" spans="2:33">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row>
    <row r="56" spans="2:33">
      <c r="B56" s="348"/>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row>
    <row r="57" spans="2:33">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row>
    <row r="58" spans="2:33">
      <c r="B58" s="348"/>
      <c r="C58" s="348"/>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8"/>
    </row>
  </sheetData>
  <mergeCells count="38">
    <mergeCell ref="A3:AF3"/>
    <mergeCell ref="P12:S14"/>
    <mergeCell ref="U12:Z12"/>
    <mergeCell ref="T14:AF14"/>
    <mergeCell ref="P16:S16"/>
    <mergeCell ref="T16:AF16"/>
    <mergeCell ref="P18:S18"/>
    <mergeCell ref="T18:AF18"/>
    <mergeCell ref="P19:S19"/>
    <mergeCell ref="T19:AF19"/>
    <mergeCell ref="A24:E27"/>
    <mergeCell ref="F24:L27"/>
    <mergeCell ref="S24:X27"/>
    <mergeCell ref="A28:E31"/>
    <mergeCell ref="F28:AF31"/>
    <mergeCell ref="AG28:AG31"/>
    <mergeCell ref="A32:E33"/>
    <mergeCell ref="F32:H33"/>
    <mergeCell ref="I32:K33"/>
    <mergeCell ref="L32:N33"/>
    <mergeCell ref="O32:Q33"/>
    <mergeCell ref="R32:T33"/>
    <mergeCell ref="U32:W33"/>
    <mergeCell ref="X32:Z33"/>
    <mergeCell ref="AA32:AF33"/>
    <mergeCell ref="A34:E37"/>
    <mergeCell ref="F34:K35"/>
    <mergeCell ref="AA34:AF37"/>
    <mergeCell ref="F36:Z37"/>
    <mergeCell ref="B42:AG58"/>
    <mergeCell ref="A40:G40"/>
    <mergeCell ref="H40:N40"/>
    <mergeCell ref="O40:T40"/>
    <mergeCell ref="U40:AA40"/>
    <mergeCell ref="A41:G41"/>
    <mergeCell ref="H41:N41"/>
    <mergeCell ref="O41:T41"/>
    <mergeCell ref="U41:AA41"/>
  </mergeCells>
  <phoneticPr fontId="4"/>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62</v>
      </c>
      <c r="B1" s="7"/>
      <c r="C1" s="6" t="s">
        <v>63</v>
      </c>
      <c r="I1" s="6"/>
      <c r="J1" s="6"/>
    </row>
    <row r="2" spans="1:15" ht="27" customHeight="1">
      <c r="A2" s="9" t="s">
        <v>64</v>
      </c>
      <c r="B2" s="10"/>
      <c r="C2" s="11"/>
      <c r="D2" s="11"/>
      <c r="E2" s="11"/>
      <c r="F2" s="11"/>
      <c r="G2" s="11"/>
      <c r="H2" s="12"/>
      <c r="I2" s="377" t="s">
        <v>65</v>
      </c>
      <c r="J2" s="378"/>
    </row>
    <row r="3" spans="1:15" ht="30" customHeight="1">
      <c r="A3" s="13"/>
      <c r="B3" s="14"/>
      <c r="C3" s="15"/>
      <c r="D3" s="15"/>
      <c r="E3" s="15"/>
      <c r="F3" s="15"/>
      <c r="G3" s="16" t="s">
        <v>66</v>
      </c>
      <c r="H3" s="17"/>
    </row>
    <row r="4" spans="1:15" ht="71.25" customHeight="1">
      <c r="A4" s="18"/>
      <c r="B4" s="19"/>
      <c r="C4" s="379" t="s">
        <v>67</v>
      </c>
      <c r="D4" s="380"/>
      <c r="E4" s="380"/>
      <c r="F4" s="381"/>
      <c r="G4" s="382" t="s">
        <v>68</v>
      </c>
      <c r="H4" s="383"/>
    </row>
    <row r="5" spans="1:15" ht="18.95" customHeight="1">
      <c r="A5" s="20"/>
      <c r="B5" s="21"/>
      <c r="C5" s="384" t="s">
        <v>69</v>
      </c>
      <c r="D5" s="22">
        <v>1</v>
      </c>
      <c r="E5" s="385" t="s">
        <v>70</v>
      </c>
      <c r="F5" s="22" t="s">
        <v>71</v>
      </c>
      <c r="G5" s="23">
        <v>653</v>
      </c>
      <c r="H5" s="24" t="s">
        <v>72</v>
      </c>
      <c r="K5" s="25"/>
      <c r="L5" s="26"/>
      <c r="M5" s="25"/>
      <c r="N5" s="26"/>
      <c r="O5" s="27"/>
    </row>
    <row r="6" spans="1:15" ht="18.95" customHeight="1">
      <c r="A6" s="20"/>
      <c r="B6" s="21"/>
      <c r="C6" s="384"/>
      <c r="D6" s="22">
        <v>2</v>
      </c>
      <c r="E6" s="385"/>
      <c r="F6" s="22" t="s">
        <v>73</v>
      </c>
      <c r="G6" s="23">
        <v>831</v>
      </c>
      <c r="H6" s="24" t="s">
        <v>72</v>
      </c>
      <c r="K6" s="25"/>
      <c r="L6" s="26"/>
      <c r="M6" s="25"/>
      <c r="N6" s="26"/>
      <c r="O6" s="27"/>
    </row>
    <row r="7" spans="1:15" ht="18.95" customHeight="1">
      <c r="A7" s="20"/>
      <c r="B7" s="21"/>
      <c r="C7" s="384"/>
      <c r="D7" s="22">
        <v>3</v>
      </c>
      <c r="E7" s="385"/>
      <c r="F7" s="22" t="s">
        <v>74</v>
      </c>
      <c r="G7" s="23">
        <v>1075</v>
      </c>
      <c r="H7" s="24" t="s">
        <v>72</v>
      </c>
      <c r="K7" s="25"/>
      <c r="L7" s="26"/>
      <c r="M7" s="25"/>
      <c r="N7" s="26"/>
      <c r="O7" s="27"/>
    </row>
    <row r="8" spans="1:15" ht="18.95" customHeight="1">
      <c r="A8" s="20"/>
      <c r="B8" s="21"/>
      <c r="C8" s="384"/>
      <c r="D8" s="22">
        <v>4</v>
      </c>
      <c r="E8" s="386" t="s">
        <v>75</v>
      </c>
      <c r="F8" s="386"/>
      <c r="G8" s="23">
        <v>305</v>
      </c>
      <c r="H8" s="24" t="s">
        <v>72</v>
      </c>
      <c r="K8" s="25"/>
      <c r="L8" s="26"/>
      <c r="M8" s="25"/>
      <c r="N8" s="26"/>
      <c r="O8" s="27"/>
    </row>
    <row r="9" spans="1:15" ht="18.95" customHeight="1">
      <c r="A9" s="20"/>
      <c r="B9" s="21"/>
      <c r="C9" s="384"/>
      <c r="D9" s="22">
        <v>5</v>
      </c>
      <c r="E9" s="385" t="s">
        <v>76</v>
      </c>
      <c r="F9" s="385"/>
      <c r="G9" s="23">
        <v>340</v>
      </c>
      <c r="H9" s="24" t="s">
        <v>72</v>
      </c>
      <c r="K9" s="25"/>
      <c r="L9" s="26"/>
      <c r="M9" s="25"/>
      <c r="N9" s="26"/>
      <c r="O9" s="27"/>
    </row>
    <row r="10" spans="1:15" ht="18.95" customHeight="1">
      <c r="A10" s="20"/>
      <c r="B10" s="21"/>
      <c r="C10" s="384"/>
      <c r="D10" s="22">
        <v>6</v>
      </c>
      <c r="E10" s="385" t="s">
        <v>77</v>
      </c>
      <c r="F10" s="22" t="s">
        <v>71</v>
      </c>
      <c r="G10" s="23">
        <v>642</v>
      </c>
      <c r="H10" s="24" t="s">
        <v>72</v>
      </c>
      <c r="K10" s="25"/>
      <c r="L10" s="26"/>
      <c r="M10" s="25"/>
      <c r="N10" s="26"/>
      <c r="O10" s="27"/>
    </row>
    <row r="11" spans="1:15" ht="18.95" customHeight="1">
      <c r="A11" s="20"/>
      <c r="B11" s="21"/>
      <c r="C11" s="384"/>
      <c r="D11" s="22">
        <v>7</v>
      </c>
      <c r="E11" s="385"/>
      <c r="F11" s="22" t="s">
        <v>73</v>
      </c>
      <c r="G11" s="23">
        <v>776</v>
      </c>
      <c r="H11" s="24" t="s">
        <v>72</v>
      </c>
      <c r="K11" s="25"/>
      <c r="L11" s="26"/>
      <c r="M11" s="25"/>
      <c r="N11" s="26"/>
      <c r="O11" s="27"/>
    </row>
    <row r="12" spans="1:15" ht="18.95" customHeight="1">
      <c r="A12" s="20"/>
      <c r="B12" s="21"/>
      <c r="C12" s="384"/>
      <c r="D12" s="22">
        <v>8</v>
      </c>
      <c r="E12" s="385"/>
      <c r="F12" s="22" t="s">
        <v>74</v>
      </c>
      <c r="G12" s="23">
        <v>1272</v>
      </c>
      <c r="H12" s="24" t="s">
        <v>72</v>
      </c>
      <c r="K12" s="25"/>
      <c r="L12" s="26"/>
      <c r="M12" s="25"/>
      <c r="N12" s="26"/>
      <c r="O12" s="27"/>
    </row>
    <row r="13" spans="1:15" ht="18.95" customHeight="1">
      <c r="A13" s="20"/>
      <c r="B13" s="21"/>
      <c r="C13" s="28" t="s">
        <v>78</v>
      </c>
      <c r="D13" s="22">
        <v>9</v>
      </c>
      <c r="E13" s="385" t="s">
        <v>79</v>
      </c>
      <c r="F13" s="385"/>
      <c r="G13" s="23">
        <v>44</v>
      </c>
      <c r="H13" s="24" t="s">
        <v>80</v>
      </c>
      <c r="K13" s="25"/>
      <c r="L13" s="27"/>
      <c r="M13" s="27"/>
      <c r="N13" s="26"/>
      <c r="O13" s="25"/>
    </row>
    <row r="14" spans="1:15" ht="18.95" customHeight="1">
      <c r="A14" s="20"/>
      <c r="B14" s="21"/>
      <c r="C14" s="384" t="s">
        <v>81</v>
      </c>
      <c r="D14" s="22">
        <v>10</v>
      </c>
      <c r="E14" s="385" t="s">
        <v>82</v>
      </c>
      <c r="F14" s="385"/>
      <c r="G14" s="23">
        <v>500</v>
      </c>
      <c r="H14" s="24" t="s">
        <v>72</v>
      </c>
      <c r="K14" s="25"/>
      <c r="L14" s="26"/>
      <c r="M14" s="25"/>
      <c r="N14" s="26"/>
      <c r="O14" s="27"/>
    </row>
    <row r="15" spans="1:15" ht="18.95" customHeight="1">
      <c r="A15" s="20"/>
      <c r="B15" s="21"/>
      <c r="C15" s="384"/>
      <c r="D15" s="22">
        <v>11</v>
      </c>
      <c r="E15" s="385" t="s">
        <v>83</v>
      </c>
      <c r="F15" s="385"/>
      <c r="G15" s="23">
        <v>431</v>
      </c>
      <c r="H15" s="24" t="s">
        <v>72</v>
      </c>
      <c r="K15" s="25"/>
      <c r="L15" s="26"/>
      <c r="M15" s="25"/>
      <c r="N15" s="26"/>
      <c r="O15" s="27"/>
    </row>
    <row r="16" spans="1:15" ht="18.95" customHeight="1">
      <c r="A16" s="20"/>
      <c r="B16" s="21"/>
      <c r="C16" s="384"/>
      <c r="D16" s="22">
        <v>12</v>
      </c>
      <c r="E16" s="385" t="s">
        <v>84</v>
      </c>
      <c r="F16" s="385"/>
      <c r="G16" s="23">
        <v>464</v>
      </c>
      <c r="H16" s="24" t="s">
        <v>72</v>
      </c>
      <c r="K16" s="25"/>
      <c r="L16" s="26"/>
      <c r="M16" s="25"/>
      <c r="N16" s="26"/>
      <c r="O16" s="27"/>
    </row>
    <row r="17" spans="1:28" ht="18.95" customHeight="1">
      <c r="A17" s="20"/>
      <c r="B17" s="21"/>
      <c r="C17" s="384"/>
      <c r="D17" s="22">
        <v>13</v>
      </c>
      <c r="E17" s="385" t="s">
        <v>85</v>
      </c>
      <c r="F17" s="385"/>
      <c r="G17" s="23">
        <v>153</v>
      </c>
      <c r="H17" s="24" t="s">
        <v>72</v>
      </c>
      <c r="K17" s="25"/>
      <c r="L17" s="26"/>
      <c r="M17" s="25"/>
      <c r="N17" s="26"/>
      <c r="O17" s="27"/>
    </row>
    <row r="18" spans="1:28" ht="18.95" customHeight="1">
      <c r="A18" s="20"/>
      <c r="B18" s="21"/>
      <c r="C18" s="384"/>
      <c r="D18" s="22">
        <v>14</v>
      </c>
      <c r="E18" s="385" t="s">
        <v>86</v>
      </c>
      <c r="F18" s="385"/>
      <c r="G18" s="23">
        <v>1002</v>
      </c>
      <c r="H18" s="24" t="s">
        <v>72</v>
      </c>
      <c r="K18" s="25"/>
      <c r="L18" s="26"/>
      <c r="M18" s="25"/>
      <c r="N18" s="26"/>
      <c r="O18" s="27"/>
    </row>
    <row r="19" spans="1:28" ht="18.95" customHeight="1">
      <c r="A19" s="20"/>
      <c r="B19" s="21"/>
      <c r="C19" s="384"/>
      <c r="D19" s="22">
        <v>15</v>
      </c>
      <c r="E19" s="385" t="s">
        <v>87</v>
      </c>
      <c r="F19" s="385"/>
      <c r="G19" s="23">
        <v>573</v>
      </c>
      <c r="H19" s="24" t="s">
        <v>72</v>
      </c>
      <c r="K19" s="25"/>
      <c r="L19" s="26"/>
      <c r="M19" s="25"/>
      <c r="N19" s="26"/>
      <c r="O19" s="27"/>
    </row>
    <row r="20" spans="1:28" ht="18.95" customHeight="1">
      <c r="A20" s="20"/>
      <c r="B20" s="21"/>
      <c r="C20" s="384"/>
      <c r="D20" s="22">
        <v>16</v>
      </c>
      <c r="E20" s="385" t="s">
        <v>88</v>
      </c>
      <c r="F20" s="385"/>
      <c r="G20" s="23">
        <v>227</v>
      </c>
      <c r="H20" s="24" t="s">
        <v>72</v>
      </c>
      <c r="K20" s="25"/>
      <c r="L20" s="26"/>
      <c r="M20" s="25"/>
      <c r="N20" s="26"/>
      <c r="O20" s="27"/>
    </row>
    <row r="21" spans="1:28" s="29" customFormat="1" ht="18.95" customHeight="1">
      <c r="A21" s="20"/>
      <c r="B21" s="21"/>
      <c r="C21" s="384"/>
      <c r="D21" s="22">
        <v>17</v>
      </c>
      <c r="E21" s="385" t="s">
        <v>89</v>
      </c>
      <c r="F21" s="385"/>
      <c r="G21" s="23">
        <v>252</v>
      </c>
      <c r="H21" s="24" t="s">
        <v>72</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84"/>
      <c r="D22" s="22">
        <v>18</v>
      </c>
      <c r="E22" s="388" t="s">
        <v>90</v>
      </c>
      <c r="F22" s="388"/>
      <c r="G22" s="23">
        <v>82</v>
      </c>
      <c r="H22" s="24" t="s">
        <v>72</v>
      </c>
      <c r="K22" s="25"/>
      <c r="L22" s="26"/>
      <c r="M22" s="25"/>
      <c r="N22" s="26"/>
      <c r="O22" s="27"/>
    </row>
    <row r="23" spans="1:28" ht="18.95" customHeight="1">
      <c r="A23" s="20"/>
      <c r="B23" s="21"/>
      <c r="C23" s="389" t="s">
        <v>91</v>
      </c>
      <c r="D23" s="22">
        <v>19</v>
      </c>
      <c r="E23" s="385" t="s">
        <v>92</v>
      </c>
      <c r="F23" s="385"/>
      <c r="G23" s="23">
        <v>637</v>
      </c>
      <c r="H23" s="24" t="s">
        <v>72</v>
      </c>
      <c r="K23" s="25"/>
      <c r="L23" s="26"/>
      <c r="M23" s="25"/>
      <c r="N23" s="26"/>
      <c r="O23" s="27"/>
    </row>
    <row r="24" spans="1:28" ht="18.95" customHeight="1">
      <c r="A24" s="20"/>
      <c r="B24" s="21"/>
      <c r="C24" s="389"/>
      <c r="D24" s="22">
        <v>20</v>
      </c>
      <c r="E24" s="385" t="s">
        <v>93</v>
      </c>
      <c r="F24" s="385"/>
      <c r="G24" s="23">
        <v>873</v>
      </c>
      <c r="H24" s="24" t="s">
        <v>72</v>
      </c>
      <c r="K24" s="25"/>
      <c r="L24" s="26"/>
      <c r="M24" s="25"/>
      <c r="N24" s="26"/>
      <c r="O24" s="27"/>
    </row>
    <row r="25" spans="1:28" ht="18.95" customHeight="1">
      <c r="A25" s="20"/>
      <c r="B25" s="21"/>
      <c r="C25" s="389" t="s">
        <v>94</v>
      </c>
      <c r="D25" s="22">
        <v>21</v>
      </c>
      <c r="E25" s="385" t="s">
        <v>95</v>
      </c>
      <c r="F25" s="385"/>
      <c r="G25" s="23">
        <v>40</v>
      </c>
      <c r="H25" s="24" t="s">
        <v>80</v>
      </c>
      <c r="K25" s="25"/>
      <c r="L25" s="27"/>
      <c r="M25" s="27"/>
      <c r="N25" s="26"/>
      <c r="O25" s="25"/>
    </row>
    <row r="26" spans="1:28" ht="18.95" customHeight="1">
      <c r="A26" s="20"/>
      <c r="B26" s="21"/>
      <c r="C26" s="389"/>
      <c r="D26" s="22">
        <v>22</v>
      </c>
      <c r="E26" s="385" t="s">
        <v>96</v>
      </c>
      <c r="F26" s="385"/>
      <c r="G26" s="23">
        <v>48</v>
      </c>
      <c r="H26" s="24" t="s">
        <v>80</v>
      </c>
      <c r="K26" s="25"/>
      <c r="L26" s="27"/>
      <c r="M26" s="27"/>
      <c r="N26" s="26"/>
      <c r="O26" s="25"/>
    </row>
    <row r="27" spans="1:28" ht="18.95" customHeight="1">
      <c r="A27" s="20"/>
      <c r="B27" s="21"/>
      <c r="C27" s="389"/>
      <c r="D27" s="22">
        <v>23</v>
      </c>
      <c r="E27" s="385" t="s">
        <v>97</v>
      </c>
      <c r="F27" s="385"/>
      <c r="G27" s="23">
        <v>39</v>
      </c>
      <c r="H27" s="24" t="s">
        <v>80</v>
      </c>
      <c r="K27" s="25"/>
      <c r="L27" s="27"/>
      <c r="M27" s="27"/>
      <c r="N27" s="26"/>
      <c r="O27" s="25"/>
    </row>
    <row r="28" spans="1:28" ht="18.95" customHeight="1">
      <c r="A28" s="20"/>
      <c r="B28" s="21"/>
      <c r="C28" s="389"/>
      <c r="D28" s="22">
        <v>24</v>
      </c>
      <c r="E28" s="385" t="s">
        <v>98</v>
      </c>
      <c r="F28" s="385"/>
      <c r="G28" s="23">
        <v>48</v>
      </c>
      <c r="H28" s="24" t="s">
        <v>80</v>
      </c>
      <c r="K28" s="25"/>
      <c r="L28" s="27"/>
      <c r="M28" s="27"/>
      <c r="N28" s="26"/>
      <c r="O28" s="25"/>
    </row>
    <row r="29" spans="1:28" ht="18.95" customHeight="1">
      <c r="A29" s="20"/>
      <c r="B29" s="21"/>
      <c r="C29" s="389"/>
      <c r="D29" s="22">
        <v>25</v>
      </c>
      <c r="E29" s="385" t="s">
        <v>99</v>
      </c>
      <c r="F29" s="385"/>
      <c r="G29" s="23">
        <v>43</v>
      </c>
      <c r="H29" s="24" t="s">
        <v>80</v>
      </c>
      <c r="K29" s="25"/>
      <c r="L29" s="27"/>
      <c r="M29" s="27"/>
      <c r="N29" s="26"/>
      <c r="O29" s="25"/>
    </row>
    <row r="30" spans="1:28" ht="18.95" customHeight="1">
      <c r="A30" s="20"/>
      <c r="B30" s="21"/>
      <c r="C30" s="389"/>
      <c r="D30" s="22">
        <v>26</v>
      </c>
      <c r="E30" s="385" t="s">
        <v>100</v>
      </c>
      <c r="F30" s="385"/>
      <c r="G30" s="23">
        <v>48</v>
      </c>
      <c r="H30" s="24" t="s">
        <v>80</v>
      </c>
      <c r="K30" s="25"/>
      <c r="L30" s="27"/>
      <c r="M30" s="27"/>
      <c r="N30" s="26"/>
      <c r="O30" s="25"/>
    </row>
    <row r="31" spans="1:28" ht="18.95" customHeight="1">
      <c r="A31" s="20"/>
      <c r="B31" s="21"/>
      <c r="C31" s="389"/>
      <c r="D31" s="22">
        <v>27</v>
      </c>
      <c r="E31" s="386" t="s">
        <v>101</v>
      </c>
      <c r="F31" s="386"/>
      <c r="G31" s="23">
        <v>37</v>
      </c>
      <c r="H31" s="24" t="s">
        <v>80</v>
      </c>
      <c r="K31" s="25"/>
      <c r="L31" s="27"/>
      <c r="M31" s="27"/>
      <c r="N31" s="26"/>
      <c r="O31" s="25"/>
    </row>
    <row r="32" spans="1:28" ht="18.95" customHeight="1">
      <c r="A32" s="30"/>
      <c r="B32" s="31"/>
      <c r="C32" s="389"/>
      <c r="D32" s="22">
        <v>28</v>
      </c>
      <c r="E32" s="386" t="s">
        <v>102</v>
      </c>
      <c r="F32" s="386"/>
      <c r="G32" s="23">
        <v>37</v>
      </c>
      <c r="H32" s="24" t="s">
        <v>80</v>
      </c>
      <c r="K32" s="25"/>
      <c r="L32" s="27"/>
      <c r="M32" s="27"/>
      <c r="N32" s="26"/>
      <c r="O32" s="25"/>
    </row>
    <row r="33" spans="1:10" ht="246.75" customHeight="1">
      <c r="A33" s="32" t="s">
        <v>103</v>
      </c>
      <c r="B33" s="33"/>
      <c r="C33" s="34"/>
      <c r="D33" s="35"/>
      <c r="E33" s="36"/>
      <c r="F33" s="37"/>
      <c r="G33" s="390" t="s">
        <v>104</v>
      </c>
      <c r="H33" s="391"/>
    </row>
    <row r="34" spans="1:10" ht="70.5" customHeight="1">
      <c r="A34" s="38" t="s">
        <v>105</v>
      </c>
      <c r="B34" s="39"/>
      <c r="C34" s="40"/>
      <c r="D34" s="41"/>
      <c r="E34" s="42"/>
      <c r="F34" s="43"/>
      <c r="G34" s="392" t="s">
        <v>106</v>
      </c>
      <c r="H34" s="393"/>
    </row>
    <row r="35" spans="1:10" ht="21" customHeight="1">
      <c r="A35" s="44" t="s">
        <v>107</v>
      </c>
      <c r="B35" s="44"/>
      <c r="C35" s="27"/>
      <c r="D35" s="27"/>
      <c r="E35" s="44"/>
      <c r="F35" s="27"/>
      <c r="G35" s="45"/>
      <c r="H35" s="45"/>
    </row>
    <row r="36" spans="1:10" ht="21" customHeight="1">
      <c r="A36" s="8" t="s">
        <v>108</v>
      </c>
    </row>
    <row r="37" spans="1:10" ht="21" customHeight="1">
      <c r="A37" s="8" t="s">
        <v>109</v>
      </c>
    </row>
    <row r="38" spans="1:10" ht="21" customHeight="1">
      <c r="B38" s="8" t="s">
        <v>110</v>
      </c>
    </row>
    <row r="39" spans="1:10" ht="21" customHeight="1">
      <c r="A39" s="8" t="s">
        <v>111</v>
      </c>
    </row>
    <row r="40" spans="1:10">
      <c r="A40" s="8" t="s">
        <v>112</v>
      </c>
    </row>
    <row r="41" spans="1:10">
      <c r="A41" s="8" t="s">
        <v>113</v>
      </c>
    </row>
    <row r="42" spans="1:10">
      <c r="A42" s="8" t="s">
        <v>114</v>
      </c>
    </row>
    <row r="44" spans="1:10" ht="18.75">
      <c r="I44" s="387" t="s">
        <v>115</v>
      </c>
      <c r="J44" s="387"/>
    </row>
    <row r="45" spans="1:10" ht="21">
      <c r="I45" s="46"/>
      <c r="J45" s="46"/>
    </row>
    <row r="48" spans="1:10" ht="18.75">
      <c r="A48" s="9" t="s">
        <v>116</v>
      </c>
      <c r="B48" s="10"/>
      <c r="C48" s="11"/>
      <c r="D48" s="11"/>
      <c r="E48" s="11"/>
      <c r="F48" s="11"/>
      <c r="G48" s="11"/>
      <c r="H48" s="47"/>
      <c r="I48" s="47"/>
      <c r="J48" s="12"/>
    </row>
    <row r="49" spans="1:10" ht="17.25">
      <c r="A49" s="13"/>
      <c r="B49" s="14"/>
      <c r="C49" s="15"/>
      <c r="D49" s="15"/>
      <c r="E49" s="15"/>
      <c r="F49" s="15"/>
      <c r="G49" s="394" t="s">
        <v>117</v>
      </c>
      <c r="H49" s="395"/>
      <c r="I49" s="394" t="s">
        <v>118</v>
      </c>
      <c r="J49" s="395"/>
    </row>
    <row r="50" spans="1:10" ht="14.25" customHeight="1">
      <c r="A50" s="18"/>
      <c r="B50" s="19"/>
      <c r="C50" s="379" t="s">
        <v>119</v>
      </c>
      <c r="D50" s="380"/>
      <c r="E50" s="380"/>
      <c r="F50" s="381"/>
      <c r="G50" s="399" t="s">
        <v>120</v>
      </c>
      <c r="H50" s="400"/>
      <c r="I50" s="403" t="s">
        <v>121</v>
      </c>
      <c r="J50" s="404"/>
    </row>
    <row r="51" spans="1:10" ht="29.25" customHeight="1">
      <c r="A51" s="48"/>
      <c r="B51" s="49"/>
      <c r="C51" s="396"/>
      <c r="D51" s="397"/>
      <c r="E51" s="397"/>
      <c r="F51" s="398"/>
      <c r="G51" s="401"/>
      <c r="H51" s="402"/>
      <c r="I51" s="405"/>
      <c r="J51" s="406"/>
    </row>
    <row r="52" spans="1:10" ht="21">
      <c r="A52" s="20"/>
      <c r="B52" s="21"/>
      <c r="C52" s="384" t="s">
        <v>69</v>
      </c>
      <c r="D52" s="22">
        <v>1</v>
      </c>
      <c r="E52" s="385" t="s">
        <v>70</v>
      </c>
      <c r="F52" s="22" t="s">
        <v>71</v>
      </c>
      <c r="G52" s="50">
        <v>20</v>
      </c>
      <c r="H52" s="51" t="s">
        <v>122</v>
      </c>
      <c r="I52" s="23">
        <v>200</v>
      </c>
      <c r="J52" s="51" t="s">
        <v>72</v>
      </c>
    </row>
    <row r="53" spans="1:10" ht="21">
      <c r="A53" s="20"/>
      <c r="B53" s="21"/>
      <c r="C53" s="384"/>
      <c r="D53" s="22">
        <v>2</v>
      </c>
      <c r="E53" s="385"/>
      <c r="F53" s="22" t="s">
        <v>73</v>
      </c>
      <c r="G53" s="50">
        <v>20</v>
      </c>
      <c r="H53" s="51" t="s">
        <v>122</v>
      </c>
      <c r="I53" s="23">
        <v>200</v>
      </c>
      <c r="J53" s="51" t="s">
        <v>72</v>
      </c>
    </row>
    <row r="54" spans="1:10" ht="21">
      <c r="A54" s="20"/>
      <c r="B54" s="21"/>
      <c r="C54" s="384"/>
      <c r="D54" s="22">
        <v>3</v>
      </c>
      <c r="E54" s="385"/>
      <c r="F54" s="22" t="s">
        <v>74</v>
      </c>
      <c r="G54" s="50">
        <v>20</v>
      </c>
      <c r="H54" s="51" t="s">
        <v>122</v>
      </c>
      <c r="I54" s="23">
        <v>200</v>
      </c>
      <c r="J54" s="51" t="s">
        <v>72</v>
      </c>
    </row>
    <row r="55" spans="1:10" ht="21">
      <c r="A55" s="20"/>
      <c r="B55" s="21"/>
      <c r="C55" s="384"/>
      <c r="D55" s="22">
        <v>4</v>
      </c>
      <c r="E55" s="386" t="s">
        <v>75</v>
      </c>
      <c r="F55" s="386"/>
      <c r="G55" s="50">
        <v>20</v>
      </c>
      <c r="H55" s="51" t="s">
        <v>122</v>
      </c>
      <c r="I55" s="23">
        <v>200</v>
      </c>
      <c r="J55" s="51" t="s">
        <v>72</v>
      </c>
    </row>
    <row r="56" spans="1:10" ht="21">
      <c r="A56" s="20"/>
      <c r="B56" s="21"/>
      <c r="C56" s="384"/>
      <c r="D56" s="22">
        <v>5</v>
      </c>
      <c r="E56" s="385" t="s">
        <v>76</v>
      </c>
      <c r="F56" s="385"/>
      <c r="G56" s="50">
        <v>20</v>
      </c>
      <c r="H56" s="51" t="s">
        <v>122</v>
      </c>
      <c r="I56" s="23">
        <v>200</v>
      </c>
      <c r="J56" s="51" t="s">
        <v>72</v>
      </c>
    </row>
    <row r="57" spans="1:10" ht="21">
      <c r="A57" s="20"/>
      <c r="B57" s="21"/>
      <c r="C57" s="384"/>
      <c r="D57" s="22">
        <v>6</v>
      </c>
      <c r="E57" s="385" t="s">
        <v>77</v>
      </c>
      <c r="F57" s="22" t="s">
        <v>71</v>
      </c>
      <c r="G57" s="50">
        <v>20</v>
      </c>
      <c r="H57" s="51" t="s">
        <v>122</v>
      </c>
      <c r="I57" s="23">
        <v>200</v>
      </c>
      <c r="J57" s="51" t="s">
        <v>72</v>
      </c>
    </row>
    <row r="58" spans="1:10" ht="21">
      <c r="A58" s="20"/>
      <c r="B58" s="21"/>
      <c r="C58" s="384"/>
      <c r="D58" s="22">
        <v>7</v>
      </c>
      <c r="E58" s="385"/>
      <c r="F58" s="22" t="s">
        <v>73</v>
      </c>
      <c r="G58" s="50">
        <v>20</v>
      </c>
      <c r="H58" s="51" t="s">
        <v>122</v>
      </c>
      <c r="I58" s="23">
        <v>200</v>
      </c>
      <c r="J58" s="51" t="s">
        <v>72</v>
      </c>
    </row>
    <row r="59" spans="1:10" ht="21">
      <c r="A59" s="20"/>
      <c r="B59" s="21"/>
      <c r="C59" s="384"/>
      <c r="D59" s="22">
        <v>8</v>
      </c>
      <c r="E59" s="385"/>
      <c r="F59" s="22" t="s">
        <v>74</v>
      </c>
      <c r="G59" s="50">
        <v>20</v>
      </c>
      <c r="H59" s="51" t="s">
        <v>122</v>
      </c>
      <c r="I59" s="23">
        <v>200</v>
      </c>
      <c r="J59" s="51" t="s">
        <v>72</v>
      </c>
    </row>
    <row r="60" spans="1:10" ht="21">
      <c r="A60" s="20"/>
      <c r="B60" s="21"/>
      <c r="C60" s="28" t="s">
        <v>78</v>
      </c>
      <c r="D60" s="22">
        <v>9</v>
      </c>
      <c r="E60" s="385" t="s">
        <v>79</v>
      </c>
      <c r="F60" s="385"/>
      <c r="G60" s="50">
        <v>20</v>
      </c>
      <c r="H60" s="51" t="s">
        <v>122</v>
      </c>
      <c r="I60" s="23">
        <v>200</v>
      </c>
      <c r="J60" s="51" t="s">
        <v>72</v>
      </c>
    </row>
    <row r="61" spans="1:10" ht="21">
      <c r="A61" s="20"/>
      <c r="B61" s="21"/>
      <c r="C61" s="384" t="s">
        <v>81</v>
      </c>
      <c r="D61" s="22">
        <v>10</v>
      </c>
      <c r="E61" s="385" t="s">
        <v>82</v>
      </c>
      <c r="F61" s="385"/>
      <c r="G61" s="50">
        <v>20</v>
      </c>
      <c r="H61" s="51" t="s">
        <v>122</v>
      </c>
      <c r="I61" s="23">
        <v>200</v>
      </c>
      <c r="J61" s="51" t="s">
        <v>72</v>
      </c>
    </row>
    <row r="62" spans="1:10" ht="21">
      <c r="A62" s="20"/>
      <c r="B62" s="21"/>
      <c r="C62" s="384"/>
      <c r="D62" s="22">
        <v>11</v>
      </c>
      <c r="E62" s="385" t="s">
        <v>83</v>
      </c>
      <c r="F62" s="385"/>
      <c r="G62" s="50">
        <v>20</v>
      </c>
      <c r="H62" s="51" t="s">
        <v>122</v>
      </c>
      <c r="I62" s="23">
        <v>200</v>
      </c>
      <c r="J62" s="51" t="s">
        <v>72</v>
      </c>
    </row>
    <row r="63" spans="1:10" ht="21">
      <c r="A63" s="20"/>
      <c r="B63" s="21"/>
      <c r="C63" s="384"/>
      <c r="D63" s="22">
        <v>12</v>
      </c>
      <c r="E63" s="385" t="s">
        <v>84</v>
      </c>
      <c r="F63" s="385"/>
      <c r="G63" s="50">
        <v>20</v>
      </c>
      <c r="H63" s="51" t="s">
        <v>122</v>
      </c>
      <c r="I63" s="23">
        <v>200</v>
      </c>
      <c r="J63" s="51" t="s">
        <v>72</v>
      </c>
    </row>
    <row r="64" spans="1:10" ht="21">
      <c r="A64" s="20"/>
      <c r="B64" s="21"/>
      <c r="C64" s="384"/>
      <c r="D64" s="22">
        <v>13</v>
      </c>
      <c r="E64" s="385" t="s">
        <v>85</v>
      </c>
      <c r="F64" s="385"/>
      <c r="G64" s="50">
        <v>20</v>
      </c>
      <c r="H64" s="51" t="s">
        <v>122</v>
      </c>
      <c r="I64" s="23">
        <v>200</v>
      </c>
      <c r="J64" s="51" t="s">
        <v>72</v>
      </c>
    </row>
    <row r="65" spans="1:10" ht="21">
      <c r="A65" s="20"/>
      <c r="B65" s="21"/>
      <c r="C65" s="384"/>
      <c r="D65" s="22">
        <v>14</v>
      </c>
      <c r="E65" s="385" t="s">
        <v>86</v>
      </c>
      <c r="F65" s="385"/>
      <c r="G65" s="50">
        <v>20</v>
      </c>
      <c r="H65" s="51" t="s">
        <v>122</v>
      </c>
      <c r="I65" s="23">
        <v>200</v>
      </c>
      <c r="J65" s="51" t="s">
        <v>72</v>
      </c>
    </row>
    <row r="66" spans="1:10" ht="21">
      <c r="A66" s="20"/>
      <c r="B66" s="21"/>
      <c r="C66" s="384"/>
      <c r="D66" s="22">
        <v>15</v>
      </c>
      <c r="E66" s="385" t="s">
        <v>87</v>
      </c>
      <c r="F66" s="385"/>
      <c r="G66" s="50">
        <v>20</v>
      </c>
      <c r="H66" s="51" t="s">
        <v>122</v>
      </c>
      <c r="I66" s="23">
        <v>200</v>
      </c>
      <c r="J66" s="51" t="s">
        <v>72</v>
      </c>
    </row>
    <row r="67" spans="1:10" ht="21">
      <c r="A67" s="20"/>
      <c r="B67" s="21"/>
      <c r="C67" s="384"/>
      <c r="D67" s="52">
        <v>16</v>
      </c>
      <c r="E67" s="407" t="s">
        <v>88</v>
      </c>
      <c r="F67" s="53" t="s">
        <v>123</v>
      </c>
      <c r="G67" s="54" t="s">
        <v>124</v>
      </c>
      <c r="H67" s="51" t="s">
        <v>122</v>
      </c>
      <c r="I67" s="409">
        <v>200</v>
      </c>
      <c r="J67" s="409" t="s">
        <v>72</v>
      </c>
    </row>
    <row r="68" spans="1:10" ht="21">
      <c r="A68" s="20"/>
      <c r="B68" s="21"/>
      <c r="C68" s="384"/>
      <c r="D68" s="52">
        <v>17</v>
      </c>
      <c r="E68" s="408"/>
      <c r="F68" s="53" t="s">
        <v>125</v>
      </c>
      <c r="G68" s="54" t="s">
        <v>126</v>
      </c>
      <c r="H68" s="51" t="s">
        <v>122</v>
      </c>
      <c r="I68" s="410"/>
      <c r="J68" s="410"/>
    </row>
    <row r="69" spans="1:10" ht="21">
      <c r="A69" s="20"/>
      <c r="B69" s="21"/>
      <c r="C69" s="384"/>
      <c r="D69" s="52">
        <v>18</v>
      </c>
      <c r="E69" s="385" t="s">
        <v>89</v>
      </c>
      <c r="F69" s="385"/>
      <c r="G69" s="50">
        <v>20</v>
      </c>
      <c r="H69" s="51" t="s">
        <v>122</v>
      </c>
      <c r="I69" s="23">
        <v>200</v>
      </c>
      <c r="J69" s="51" t="s">
        <v>72</v>
      </c>
    </row>
    <row r="70" spans="1:10" ht="21">
      <c r="A70" s="20"/>
      <c r="B70" s="21"/>
      <c r="C70" s="384"/>
      <c r="D70" s="52">
        <v>19</v>
      </c>
      <c r="E70" s="388" t="s">
        <v>90</v>
      </c>
      <c r="F70" s="388"/>
      <c r="G70" s="50">
        <v>20</v>
      </c>
      <c r="H70" s="51" t="s">
        <v>122</v>
      </c>
      <c r="I70" s="23">
        <v>200</v>
      </c>
      <c r="J70" s="51" t="s">
        <v>72</v>
      </c>
    </row>
    <row r="71" spans="1:10" ht="21">
      <c r="A71" s="20"/>
      <c r="B71" s="21"/>
      <c r="C71" s="389" t="s">
        <v>91</v>
      </c>
      <c r="D71" s="52">
        <v>20</v>
      </c>
      <c r="E71" s="385" t="s">
        <v>92</v>
      </c>
      <c r="F71" s="385"/>
      <c r="G71" s="50">
        <v>20</v>
      </c>
      <c r="H71" s="51" t="s">
        <v>122</v>
      </c>
      <c r="I71" s="23">
        <v>200</v>
      </c>
      <c r="J71" s="51" t="s">
        <v>72</v>
      </c>
    </row>
    <row r="72" spans="1:10" ht="21">
      <c r="A72" s="20"/>
      <c r="B72" s="21"/>
      <c r="C72" s="389"/>
      <c r="D72" s="52">
        <v>21</v>
      </c>
      <c r="E72" s="385" t="s">
        <v>93</v>
      </c>
      <c r="F72" s="385"/>
      <c r="G72" s="50">
        <v>20</v>
      </c>
      <c r="H72" s="51" t="s">
        <v>122</v>
      </c>
      <c r="I72" s="23">
        <v>200</v>
      </c>
      <c r="J72" s="51" t="s">
        <v>72</v>
      </c>
    </row>
    <row r="73" spans="1:10" ht="21">
      <c r="A73" s="20"/>
      <c r="B73" s="21"/>
      <c r="C73" s="389" t="s">
        <v>94</v>
      </c>
      <c r="D73" s="52">
        <v>22</v>
      </c>
      <c r="E73" s="385" t="s">
        <v>95</v>
      </c>
      <c r="F73" s="385"/>
      <c r="G73" s="50" t="s">
        <v>127</v>
      </c>
      <c r="H73" s="51" t="s">
        <v>127</v>
      </c>
      <c r="I73" s="51" t="s">
        <v>127</v>
      </c>
      <c r="J73" s="51" t="s">
        <v>127</v>
      </c>
    </row>
    <row r="74" spans="1:10" ht="21">
      <c r="A74" s="20"/>
      <c r="B74" s="21"/>
      <c r="C74" s="389"/>
      <c r="D74" s="52">
        <v>23</v>
      </c>
      <c r="E74" s="385" t="s">
        <v>96</v>
      </c>
      <c r="F74" s="385"/>
      <c r="G74" s="50" t="s">
        <v>127</v>
      </c>
      <c r="H74" s="51" t="s">
        <v>127</v>
      </c>
      <c r="I74" s="51" t="s">
        <v>127</v>
      </c>
      <c r="J74" s="51" t="s">
        <v>127</v>
      </c>
    </row>
    <row r="75" spans="1:10" ht="21">
      <c r="A75" s="20"/>
      <c r="B75" s="21"/>
      <c r="C75" s="389"/>
      <c r="D75" s="52">
        <v>24</v>
      </c>
      <c r="E75" s="385" t="s">
        <v>97</v>
      </c>
      <c r="F75" s="385"/>
      <c r="G75" s="50" t="s">
        <v>127</v>
      </c>
      <c r="H75" s="51" t="s">
        <v>127</v>
      </c>
      <c r="I75" s="51" t="s">
        <v>127</v>
      </c>
      <c r="J75" s="51" t="s">
        <v>127</v>
      </c>
    </row>
    <row r="76" spans="1:10" ht="21">
      <c r="A76" s="20"/>
      <c r="B76" s="21"/>
      <c r="C76" s="389"/>
      <c r="D76" s="52">
        <v>25</v>
      </c>
      <c r="E76" s="385" t="s">
        <v>98</v>
      </c>
      <c r="F76" s="385"/>
      <c r="G76" s="50" t="s">
        <v>127</v>
      </c>
      <c r="H76" s="51" t="s">
        <v>127</v>
      </c>
      <c r="I76" s="51" t="s">
        <v>127</v>
      </c>
      <c r="J76" s="51" t="s">
        <v>127</v>
      </c>
    </row>
    <row r="77" spans="1:10" ht="21">
      <c r="A77" s="20"/>
      <c r="B77" s="21"/>
      <c r="C77" s="389"/>
      <c r="D77" s="52">
        <v>26</v>
      </c>
      <c r="E77" s="385" t="s">
        <v>99</v>
      </c>
      <c r="F77" s="385"/>
      <c r="G77" s="50" t="s">
        <v>127</v>
      </c>
      <c r="H77" s="51" t="s">
        <v>127</v>
      </c>
      <c r="I77" s="51" t="s">
        <v>127</v>
      </c>
      <c r="J77" s="51" t="s">
        <v>127</v>
      </c>
    </row>
    <row r="78" spans="1:10" ht="21">
      <c r="A78" s="20"/>
      <c r="B78" s="21"/>
      <c r="C78" s="389"/>
      <c r="D78" s="52">
        <v>27</v>
      </c>
      <c r="E78" s="385" t="s">
        <v>100</v>
      </c>
      <c r="F78" s="385"/>
      <c r="G78" s="50" t="s">
        <v>127</v>
      </c>
      <c r="H78" s="51" t="s">
        <v>127</v>
      </c>
      <c r="I78" s="51" t="s">
        <v>127</v>
      </c>
      <c r="J78" s="51" t="s">
        <v>127</v>
      </c>
    </row>
    <row r="79" spans="1:10" ht="21">
      <c r="A79" s="20"/>
      <c r="B79" s="21"/>
      <c r="C79" s="389"/>
      <c r="D79" s="52">
        <v>28</v>
      </c>
      <c r="E79" s="386" t="s">
        <v>101</v>
      </c>
      <c r="F79" s="386"/>
      <c r="G79" s="50" t="s">
        <v>127</v>
      </c>
      <c r="H79" s="51" t="s">
        <v>127</v>
      </c>
      <c r="I79" s="51" t="s">
        <v>127</v>
      </c>
      <c r="J79" s="51" t="s">
        <v>127</v>
      </c>
    </row>
    <row r="80" spans="1:10" ht="21">
      <c r="A80" s="30"/>
      <c r="B80" s="31"/>
      <c r="C80" s="389"/>
      <c r="D80" s="52">
        <v>29</v>
      </c>
      <c r="E80" s="386" t="s">
        <v>102</v>
      </c>
      <c r="F80" s="386"/>
      <c r="G80" s="50" t="s">
        <v>127</v>
      </c>
      <c r="H80" s="51" t="s">
        <v>127</v>
      </c>
      <c r="I80" s="51" t="s">
        <v>127</v>
      </c>
      <c r="J80" s="51" t="s">
        <v>127</v>
      </c>
    </row>
    <row r="81" spans="1:10" ht="123" customHeight="1">
      <c r="A81" s="32" t="s">
        <v>128</v>
      </c>
      <c r="B81" s="33"/>
      <c r="C81" s="34"/>
      <c r="D81" s="35"/>
      <c r="E81" s="36"/>
      <c r="F81" s="37"/>
      <c r="G81" s="414"/>
      <c r="H81" s="415"/>
      <c r="I81" s="55" t="s">
        <v>129</v>
      </c>
      <c r="J81" s="56"/>
    </row>
    <row r="82" spans="1:10" ht="81" customHeight="1">
      <c r="A82" s="38" t="s">
        <v>105</v>
      </c>
      <c r="B82" s="39"/>
      <c r="C82" s="40"/>
      <c r="D82" s="41"/>
      <c r="E82" s="42"/>
      <c r="F82" s="43"/>
      <c r="G82" s="392" t="s">
        <v>130</v>
      </c>
      <c r="H82" s="393"/>
      <c r="I82" s="392" t="s">
        <v>131</v>
      </c>
      <c r="J82" s="393"/>
    </row>
    <row r="83" spans="1:10">
      <c r="A83" s="44" t="s">
        <v>107</v>
      </c>
      <c r="B83" s="44"/>
    </row>
    <row r="84" spans="1:10">
      <c r="A84" s="8" t="s">
        <v>108</v>
      </c>
    </row>
    <row r="85" spans="1:10">
      <c r="A85" s="8" t="s">
        <v>132</v>
      </c>
    </row>
    <row r="86" spans="1:10">
      <c r="B86" s="8" t="s">
        <v>133</v>
      </c>
    </row>
    <row r="87" spans="1:10">
      <c r="A87" s="8" t="s">
        <v>111</v>
      </c>
      <c r="C87" s="57"/>
      <c r="D87" s="57"/>
      <c r="E87" s="57"/>
      <c r="F87" s="57"/>
      <c r="G87" s="57"/>
      <c r="H87" s="57"/>
    </row>
    <row r="88" spans="1:10">
      <c r="A88" s="8" t="s">
        <v>134</v>
      </c>
      <c r="B88" s="44"/>
      <c r="C88" s="57"/>
      <c r="D88" s="57"/>
      <c r="E88" s="57"/>
      <c r="F88" s="57"/>
      <c r="G88" s="57"/>
      <c r="H88" s="57"/>
    </row>
    <row r="89" spans="1:10">
      <c r="A89" s="8" t="s">
        <v>135</v>
      </c>
      <c r="C89" s="57"/>
      <c r="D89" s="57"/>
      <c r="E89" s="57"/>
      <c r="F89" s="57"/>
      <c r="G89" s="57"/>
      <c r="H89" s="57"/>
    </row>
    <row r="90" spans="1:10">
      <c r="A90" s="8" t="s">
        <v>136</v>
      </c>
      <c r="C90" s="57"/>
      <c r="D90" s="57"/>
      <c r="E90" s="57"/>
      <c r="F90" s="57"/>
      <c r="G90" s="57"/>
      <c r="H90" s="57"/>
    </row>
    <row r="91" spans="1:10">
      <c r="A91" s="8" t="s">
        <v>137</v>
      </c>
      <c r="C91" s="57"/>
      <c r="D91" s="57"/>
      <c r="E91" s="57"/>
      <c r="F91" s="57"/>
      <c r="G91" s="57"/>
      <c r="H91" s="57"/>
    </row>
    <row r="92" spans="1:10">
      <c r="A92" s="44" t="s">
        <v>138</v>
      </c>
      <c r="C92" s="57"/>
      <c r="D92" s="57"/>
      <c r="E92" s="57"/>
      <c r="F92" s="57"/>
      <c r="H92" s="57"/>
    </row>
    <row r="93" spans="1:10">
      <c r="A93" s="8" t="s">
        <v>139</v>
      </c>
    </row>
    <row r="94" spans="1:10">
      <c r="A94" s="8" t="s">
        <v>140</v>
      </c>
      <c r="B94" s="44"/>
      <c r="E94" s="58"/>
      <c r="F94" s="58"/>
      <c r="G94" s="58"/>
      <c r="H94" s="58"/>
    </row>
    <row r="95" spans="1:10">
      <c r="A95" s="8" t="s">
        <v>141</v>
      </c>
      <c r="B95" s="44"/>
      <c r="E95" s="58"/>
      <c r="F95" s="58"/>
      <c r="G95" s="58"/>
      <c r="H95" s="58"/>
    </row>
    <row r="96" spans="1:10">
      <c r="A96" s="8" t="s">
        <v>142</v>
      </c>
      <c r="E96" s="58"/>
      <c r="F96" s="58"/>
      <c r="G96" s="58"/>
      <c r="H96" s="58"/>
    </row>
    <row r="97" spans="1:10">
      <c r="A97" s="8" t="s">
        <v>143</v>
      </c>
      <c r="E97" s="58"/>
      <c r="F97" s="58"/>
      <c r="G97" s="58"/>
      <c r="H97" s="58"/>
    </row>
    <row r="99" spans="1:10" ht="18.75">
      <c r="A99" s="9" t="s">
        <v>144</v>
      </c>
      <c r="B99" s="10"/>
      <c r="C99" s="11"/>
      <c r="D99" s="11"/>
      <c r="E99" s="11"/>
      <c r="F99" s="11"/>
      <c r="G99" s="59"/>
      <c r="H99" s="59"/>
      <c r="I99" s="59"/>
      <c r="J99" s="60"/>
    </row>
    <row r="100" spans="1:10" ht="18.75">
      <c r="A100" s="13"/>
      <c r="B100" s="61"/>
      <c r="C100" s="61"/>
      <c r="D100" s="61"/>
      <c r="E100" s="61"/>
      <c r="F100" s="61"/>
      <c r="G100" s="416" t="s">
        <v>145</v>
      </c>
      <c r="H100" s="417"/>
      <c r="I100" s="417"/>
      <c r="J100" s="418"/>
    </row>
    <row r="101" spans="1:10" ht="17.25">
      <c r="A101" s="13"/>
      <c r="B101" s="61"/>
      <c r="C101" s="61"/>
      <c r="D101" s="61"/>
      <c r="E101" s="61"/>
      <c r="F101" s="61"/>
      <c r="G101" s="419" t="s">
        <v>146</v>
      </c>
      <c r="H101" s="420"/>
      <c r="I101" s="420"/>
      <c r="J101" s="421"/>
    </row>
    <row r="102" spans="1:10" ht="44.25" customHeight="1">
      <c r="A102" s="32" t="s">
        <v>147</v>
      </c>
      <c r="B102" s="33"/>
      <c r="C102" s="35"/>
      <c r="D102" s="35"/>
      <c r="E102" s="36"/>
      <c r="F102" s="37"/>
      <c r="G102" s="392" t="s">
        <v>148</v>
      </c>
      <c r="H102" s="422"/>
      <c r="I102" s="422"/>
      <c r="J102" s="393"/>
    </row>
    <row r="103" spans="1:10" ht="52.5" customHeight="1">
      <c r="A103" s="38" t="s">
        <v>105</v>
      </c>
      <c r="B103" s="39"/>
      <c r="C103" s="41"/>
      <c r="D103" s="41"/>
      <c r="E103" s="42"/>
      <c r="F103" s="43"/>
      <c r="G103" s="411" t="s">
        <v>149</v>
      </c>
      <c r="H103" s="412"/>
      <c r="I103" s="412"/>
      <c r="J103" s="413"/>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56"/>
  <sheetViews>
    <sheetView workbookViewId="0">
      <selection activeCell="B35" sqref="B35"/>
    </sheetView>
  </sheetViews>
  <sheetFormatPr defaultRowHeight="13.5"/>
  <cols>
    <col min="2" max="2" width="39.125" bestFit="1" customWidth="1"/>
  </cols>
  <sheetData>
    <row r="1" spans="1:6">
      <c r="B1" t="s">
        <v>182</v>
      </c>
    </row>
    <row r="2" spans="1:6">
      <c r="A2">
        <v>23</v>
      </c>
      <c r="B2" t="s">
        <v>152</v>
      </c>
      <c r="C2">
        <v>6</v>
      </c>
      <c r="D2" t="s">
        <v>151</v>
      </c>
      <c r="E2">
        <v>18</v>
      </c>
      <c r="F2" t="s">
        <v>193</v>
      </c>
    </row>
    <row r="3" spans="1:6">
      <c r="A3">
        <v>24</v>
      </c>
      <c r="B3" t="s">
        <v>154</v>
      </c>
      <c r="C3">
        <v>6</v>
      </c>
      <c r="D3" t="s">
        <v>151</v>
      </c>
      <c r="E3">
        <v>18</v>
      </c>
      <c r="F3" t="s">
        <v>193</v>
      </c>
    </row>
    <row r="4" spans="1:6">
      <c r="A4">
        <v>25</v>
      </c>
      <c r="B4" t="s">
        <v>155</v>
      </c>
      <c r="C4">
        <v>6</v>
      </c>
      <c r="D4" t="s">
        <v>151</v>
      </c>
      <c r="E4">
        <v>18</v>
      </c>
      <c r="F4" t="s">
        <v>193</v>
      </c>
    </row>
    <row r="5" spans="1:6">
      <c r="A5">
        <v>26</v>
      </c>
      <c r="B5" t="s">
        <v>153</v>
      </c>
      <c r="C5">
        <v>6</v>
      </c>
      <c r="D5" t="s">
        <v>151</v>
      </c>
      <c r="E5">
        <v>18</v>
      </c>
      <c r="F5" t="s">
        <v>193</v>
      </c>
    </row>
    <row r="6" spans="1:6">
      <c r="A6">
        <v>27</v>
      </c>
      <c r="B6" t="s">
        <v>150</v>
      </c>
      <c r="C6">
        <v>6</v>
      </c>
      <c r="D6" t="s">
        <v>151</v>
      </c>
      <c r="E6">
        <v>18</v>
      </c>
      <c r="F6" t="s">
        <v>193</v>
      </c>
    </row>
    <row r="7" spans="1:6">
      <c r="A7">
        <v>28</v>
      </c>
      <c r="B7" t="s">
        <v>183</v>
      </c>
      <c r="C7">
        <v>6</v>
      </c>
      <c r="D7" t="s">
        <v>151</v>
      </c>
      <c r="E7">
        <v>18</v>
      </c>
      <c r="F7" t="s">
        <v>193</v>
      </c>
    </row>
    <row r="8" spans="1:6">
      <c r="A8">
        <v>29</v>
      </c>
      <c r="B8" t="s">
        <v>184</v>
      </c>
      <c r="C8">
        <v>6</v>
      </c>
      <c r="D8" t="s">
        <v>151</v>
      </c>
      <c r="E8">
        <v>18</v>
      </c>
      <c r="F8" t="s">
        <v>193</v>
      </c>
    </row>
    <row r="10" spans="1:6">
      <c r="B10" t="s">
        <v>194</v>
      </c>
    </row>
    <row r="11" spans="1:6">
      <c r="B11" t="s">
        <v>195</v>
      </c>
    </row>
    <row r="12" spans="1:6">
      <c r="B12" t="s">
        <v>196</v>
      </c>
    </row>
    <row r="13" spans="1:6">
      <c r="B13" t="s">
        <v>197</v>
      </c>
    </row>
    <row r="14" spans="1:6">
      <c r="B14" t="s">
        <v>198</v>
      </c>
    </row>
    <row r="15" spans="1:6">
      <c r="B15" t="s">
        <v>199</v>
      </c>
    </row>
    <row r="16" spans="1:6">
      <c r="B16" t="s">
        <v>200</v>
      </c>
    </row>
    <row r="17" spans="2:2">
      <c r="B17" t="s">
        <v>201</v>
      </c>
    </row>
    <row r="18" spans="2:2">
      <c r="B18" t="s">
        <v>202</v>
      </c>
    </row>
    <row r="19" spans="2:2">
      <c r="B19" t="s">
        <v>203</v>
      </c>
    </row>
    <row r="20" spans="2:2">
      <c r="B20" t="s">
        <v>204</v>
      </c>
    </row>
    <row r="21" spans="2:2">
      <c r="B21" t="s">
        <v>205</v>
      </c>
    </row>
    <row r="22" spans="2:2">
      <c r="B22" t="s">
        <v>44</v>
      </c>
    </row>
    <row r="23" spans="2:2">
      <c r="B23" t="s">
        <v>206</v>
      </c>
    </row>
    <row r="24" spans="2:2">
      <c r="B24" t="s">
        <v>207</v>
      </c>
    </row>
    <row r="25" spans="2:2">
      <c r="B25" t="s">
        <v>208</v>
      </c>
    </row>
    <row r="26" spans="2:2">
      <c r="B26" t="s">
        <v>209</v>
      </c>
    </row>
    <row r="27" spans="2:2">
      <c r="B27" t="s">
        <v>210</v>
      </c>
    </row>
    <row r="28" spans="2:2">
      <c r="B28" t="s">
        <v>211</v>
      </c>
    </row>
    <row r="29" spans="2:2">
      <c r="B29" t="s">
        <v>212</v>
      </c>
    </row>
    <row r="30" spans="2:2">
      <c r="B30" t="s">
        <v>156</v>
      </c>
    </row>
    <row r="31" spans="2:2">
      <c r="B31" t="s">
        <v>157</v>
      </c>
    </row>
    <row r="32" spans="2:2">
      <c r="B32" t="s">
        <v>158</v>
      </c>
    </row>
    <row r="33" spans="2:2">
      <c r="B33" t="s">
        <v>159</v>
      </c>
    </row>
    <row r="34" spans="2:2">
      <c r="B34" t="s">
        <v>160</v>
      </c>
    </row>
    <row r="35" spans="2:2">
      <c r="B35" t="s">
        <v>161</v>
      </c>
    </row>
    <row r="36" spans="2:2">
      <c r="B36" t="s">
        <v>162</v>
      </c>
    </row>
    <row r="37" spans="2:2">
      <c r="B37" t="s">
        <v>163</v>
      </c>
    </row>
    <row r="38" spans="2:2">
      <c r="B38" t="s">
        <v>164</v>
      </c>
    </row>
    <row r="39" spans="2:2">
      <c r="B39" t="s">
        <v>165</v>
      </c>
    </row>
    <row r="40" spans="2:2">
      <c r="B40" t="s">
        <v>166</v>
      </c>
    </row>
    <row r="41" spans="2:2">
      <c r="B41" t="s">
        <v>167</v>
      </c>
    </row>
    <row r="42" spans="2:2">
      <c r="B42" t="s">
        <v>168</v>
      </c>
    </row>
    <row r="43" spans="2:2">
      <c r="B43" t="s">
        <v>169</v>
      </c>
    </row>
    <row r="44" spans="2:2">
      <c r="B44" t="s">
        <v>170</v>
      </c>
    </row>
    <row r="45" spans="2:2">
      <c r="B45" t="s">
        <v>171</v>
      </c>
    </row>
    <row r="46" spans="2:2">
      <c r="B46" t="s">
        <v>172</v>
      </c>
    </row>
    <row r="47" spans="2:2">
      <c r="B47" t="s">
        <v>173</v>
      </c>
    </row>
    <row r="48" spans="2:2">
      <c r="B48" t="s">
        <v>174</v>
      </c>
    </row>
    <row r="49" spans="2:2">
      <c r="B49" t="s">
        <v>175</v>
      </c>
    </row>
    <row r="50" spans="2:2">
      <c r="B50" t="s">
        <v>176</v>
      </c>
    </row>
    <row r="51" spans="2:2">
      <c r="B51" t="s">
        <v>177</v>
      </c>
    </row>
    <row r="52" spans="2:2">
      <c r="B52" t="s">
        <v>178</v>
      </c>
    </row>
    <row r="53" spans="2:2">
      <c r="B53" t="s">
        <v>179</v>
      </c>
    </row>
    <row r="54" spans="2:2">
      <c r="B54" t="s">
        <v>180</v>
      </c>
    </row>
    <row r="55" spans="2:2">
      <c r="B55" t="s">
        <v>181</v>
      </c>
    </row>
    <row r="56" spans="2:2">
      <c r="B56" t="s">
        <v>213</v>
      </c>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(はじめにお読み下さい)申請書の使い方</vt:lpstr>
      <vt:lpstr>申請書</vt:lpstr>
      <vt:lpstr>申請額一覧</vt:lpstr>
      <vt:lpstr>個票1</vt:lpstr>
      <vt:lpstr>個票2</vt:lpstr>
      <vt:lpstr>個票３</vt:lpstr>
      <vt:lpstr>口座振込依頼書</vt:lpstr>
      <vt:lpstr>単価表</vt:lpstr>
      <vt:lpstr>リスト</vt:lpstr>
      <vt:lpstr>個票1!Print_Area</vt:lpstr>
      <vt:lpstr>個票2!Print_Area</vt:lpstr>
      <vt:lpstr>個票３!Print_Area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重富　啓太</dc:creator>
  <cp:keywords/>
  <dc:description/>
  <cp:lastModifiedBy>w</cp:lastModifiedBy>
  <cp:revision/>
  <cp:lastPrinted>2026-01-13T05:29:47Z</cp:lastPrinted>
  <dcterms:created xsi:type="dcterms:W3CDTF">2018-06-19T01:27:02Z</dcterms:created>
  <dcterms:modified xsi:type="dcterms:W3CDTF">2026-01-26T00:37:34Z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