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7\★★05-2 次年度募集要項\R8要項\02_浄書（校閲機能OFF）\"/>
    </mc:Choice>
  </mc:AlternateContent>
  <xr:revisionPtr revIDLastSave="0" documentId="13_ncr:1_{8E6CFBD0-ACD3-444D-A53E-F4125F8AC10C}" xr6:coauthVersionLast="47" xr6:coauthVersionMax="47" xr10:uidLastSave="{00000000-0000-0000-0000-000000000000}"/>
  <bookViews>
    <workbookView xWindow="-110" yWindow="-110" windowWidth="19420" windowHeight="11500" xr2:uid="{00000000-000D-0000-FFFF-FFFF00000000}"/>
  </bookViews>
  <sheets>
    <sheet name="留学計画書（チーム応募）" sheetId="1" r:id="rId1"/>
    <sheet name="国・地域コード" sheetId="2" r:id="rId2"/>
    <sheet name="留学計画の分野一覧" sheetId="3" r:id="rId3"/>
  </sheets>
  <definedNames>
    <definedName name="_xlnm._FilterDatabase" localSheetId="1" hidden="1">国・地域コード!$B$2:$D$2</definedName>
    <definedName name="_xlnm._FilterDatabase" localSheetId="2" hidden="1">留学計画の分野一覧!$B$2:$C$2</definedName>
    <definedName name="_xlnm.Print_Area" localSheetId="0">'留学計画書（チーム応募）'!$A$1:$I$270</definedName>
    <definedName name="_xlnm.Print_Titles" localSheetId="0">'留学計画書（チーム応募）'!$1:$21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 l="1"/>
  <c r="D57" i="1"/>
  <c r="D56" i="1"/>
  <c r="D55" i="1"/>
  <c r="D216" i="1" l="1"/>
  <c r="D164" i="1"/>
  <c r="D163" i="1"/>
  <c r="D162" i="1"/>
  <c r="D159" i="1"/>
  <c r="D155" i="1"/>
  <c r="D154" i="1"/>
  <c r="D153" i="1"/>
  <c r="D152" i="1"/>
  <c r="D151" i="1"/>
  <c r="D150" i="1"/>
  <c r="D149" i="1"/>
  <c r="D145" i="1"/>
  <c r="D144" i="1"/>
  <c r="D143" i="1"/>
  <c r="D142" i="1"/>
  <c r="D141" i="1"/>
  <c r="D140" i="1"/>
  <c r="D139" i="1"/>
  <c r="D138" i="1"/>
  <c r="D64" i="1"/>
  <c r="D241" i="1"/>
  <c r="D239" i="1"/>
  <c r="D238" i="1"/>
  <c r="D240" i="1"/>
  <c r="D264" i="1" l="1"/>
  <c r="D263" i="1"/>
  <c r="D262" i="1"/>
  <c r="D246" i="1"/>
  <c r="C69" i="1" l="1"/>
  <c r="C72" i="1"/>
  <c r="C76" i="1"/>
  <c r="C28" i="1"/>
  <c r="D98" i="1" l="1"/>
  <c r="C81" i="1"/>
  <c r="D41" i="1"/>
  <c r="C124" i="1" l="1"/>
  <c r="C107" i="1"/>
  <c r="D237" i="1"/>
  <c r="D34" i="1" l="1"/>
  <c r="C209" i="1"/>
  <c r="C201" i="1"/>
  <c r="C193" i="1"/>
  <c r="D192" i="1"/>
  <c r="D191" i="1"/>
  <c r="D190" i="1"/>
  <c r="D189" i="1"/>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188" i="1"/>
  <c r="D184" i="1"/>
  <c r="D183" i="1"/>
  <c r="D99" i="1"/>
  <c r="D97" i="1"/>
  <c r="D95" i="1"/>
  <c r="D94" i="1"/>
  <c r="D93" i="1"/>
  <c r="D92" i="1"/>
  <c r="D89" i="1"/>
  <c r="D88" i="1"/>
  <c r="D87" i="1"/>
  <c r="D86" i="1"/>
  <c r="D42" i="1"/>
  <c r="D40" i="1"/>
  <c r="D33" i="1"/>
  <c r="D32" i="1"/>
  <c r="D31" i="1"/>
  <c r="D30" i="1"/>
  <c r="D27" i="1"/>
  <c r="D26" i="1"/>
  <c r="D25" i="1"/>
  <c r="D24" i="1"/>
  <c r="E21" i="1"/>
  <c r="C211" i="1" l="1"/>
  <c r="C212" i="1" s="1"/>
  <c r="D259" i="1" l="1"/>
  <c r="D256" i="1"/>
  <c r="D252" i="1"/>
  <c r="D249" i="1"/>
  <c r="D245" i="1"/>
  <c r="D229" i="1"/>
  <c r="D215" i="1"/>
  <c r="D244" i="1"/>
  <c r="D243" i="1"/>
  <c r="D242" i="1"/>
  <c r="D236" i="1" l="1"/>
  <c r="D235" i="1"/>
  <c r="D178" i="1" l="1"/>
  <c r="C83" i="1" l="1"/>
  <c r="C82" i="1"/>
  <c r="C80" i="1"/>
  <c r="C79" i="1"/>
  <c r="D79" i="1" s="1"/>
  <c r="C78" i="1"/>
  <c r="C77" i="1"/>
  <c r="C75" i="1"/>
  <c r="C74" i="1"/>
  <c r="C73" i="1"/>
  <c r="C71" i="1"/>
  <c r="C70" i="1"/>
  <c r="C90" i="1"/>
  <c r="D36" i="1"/>
  <c r="D35" i="1"/>
  <c r="D169" i="1" l="1"/>
  <c r="D100" i="1"/>
  <c r="D96" i="1"/>
  <c r="D91" i="1"/>
  <c r="D74" i="1"/>
  <c r="D83" i="1"/>
  <c r="D177" i="1" l="1"/>
  <c r="D176" i="1"/>
  <c r="D175" i="1"/>
  <c r="D174" i="1"/>
  <c r="D173" i="1"/>
  <c r="D172" i="1"/>
  <c r="D168" i="1"/>
  <c r="D29" i="1"/>
  <c r="D65" i="1"/>
  <c r="D61" i="1"/>
  <c r="D59" i="1"/>
  <c r="D39" i="1"/>
  <c r="D43" i="1"/>
</calcChain>
</file>

<file path=xl/sharedStrings.xml><?xml version="1.0" encoding="utf-8"?>
<sst xmlns="http://schemas.openxmlformats.org/spreadsheetml/2006/main" count="725" uniqueCount="505">
  <si>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</si>
  <si>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</si>
  <si>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</si>
  <si>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</si>
  <si>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</si>
  <si>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</si>
  <si>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学年（2025/4/1時点）</t>
    <rPh sb="0" eb="2">
      <t>ガクネン</t>
    </rPh>
    <rPh sb="11" eb="13">
      <t>ジテン</t>
    </rPh>
    <phoneticPr fontId="1"/>
  </si>
  <si>
    <t>居住都道府県</t>
    <rPh sb="0" eb="2">
      <t>キョジュウ</t>
    </rPh>
    <rPh sb="2" eb="6">
      <t>トドウフケン</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</si>
  <si>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</si>
  <si>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</si>
  <si>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</si>
  <si>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</si>
  <si>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</si>
  <si>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</si>
  <si>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</si>
  <si>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</si>
  <si>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</si>
  <si>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１－３　語学力（任意項目）</t>
    <rPh sb="4" eb="7">
      <t>ゴガクリョク</t>
    </rPh>
    <rPh sb="8" eb="10">
      <t>ニンイ</t>
    </rPh>
    <rPh sb="10" eb="12">
      <t>コウモク</t>
    </rPh>
    <phoneticPr fontId="1"/>
  </si>
  <si>
    <t>英語</t>
    <rPh sb="0" eb="2">
      <t>エイゴ</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</si>
  <si>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</si>
  <si>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</si>
  <si>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</si>
  <si>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</si>
  <si>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</si>
  <si>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</si>
  <si>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</si>
  <si>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１－４　過去の海外経験（任意項目）</t>
    <rPh sb="4" eb="6">
      <t>カコ</t>
    </rPh>
    <rPh sb="7" eb="9">
      <t>カイガイ</t>
    </rPh>
    <rPh sb="9" eb="11">
      <t>ケイケン</t>
    </rPh>
    <rPh sb="12" eb="14">
      <t>ニンイ</t>
    </rPh>
    <rPh sb="14" eb="16">
      <t>コウモク</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</si>
  <si>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</si>
  <si>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</si>
  <si>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日本国籍を有する、または応募時までに日本への永住が許可されている。</t>
    <phoneticPr fontId="1"/>
  </si>
  <si>
    <t>在籍する高校等が、教育上有益な学修活動と認める計画である。
※学校の先生に必ず相談してください。</t>
    <phoneticPr fontId="1"/>
  </si>
  <si>
    <t>「アンバサダー活動」「エヴァンジェリスト活動」を含む計画である。</t>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</si>
  <si>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</si>
  <si>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</si>
  <si>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</si>
  <si>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</si>
  <si>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</si>
  <si>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</si>
  <si>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</si>
  <si>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</si>
  <si>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</si>
  <si>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</si>
  <si>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</si>
  <si>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</si>
  <si>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</si>
  <si>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</si>
  <si>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</si>
  <si>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</si>
  <si>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</si>
  <si>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</si>
  <si>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</si>
  <si>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</si>
  <si>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</si>
  <si>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</si>
  <si>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</si>
  <si>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</si>
  <si>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</si>
  <si>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</si>
  <si>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</si>
  <si>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</si>
  <si>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</si>
  <si>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</si>
  <si>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１　応募者情報（個人記載）</t>
    <rPh sb="2" eb="5">
      <t>オウボシャ</t>
    </rPh>
    <rPh sb="5" eb="7">
      <t>ジョウホウ</t>
    </rPh>
    <rPh sb="8" eb="12">
      <t>コジンキサイ</t>
    </rPh>
    <phoneticPr fontId="1"/>
  </si>
  <si>
    <t>１－５　チームメンバーの情報</t>
    <rPh sb="12" eb="14">
      <t>ジョウホウ</t>
    </rPh>
    <phoneticPr fontId="1"/>
  </si>
  <si>
    <t>１－６　派遣留学の要件に関する確認事項</t>
    <rPh sb="4" eb="6">
      <t>ハケン</t>
    </rPh>
    <rPh sb="6" eb="8">
      <t>リュウガク</t>
    </rPh>
    <rPh sb="9" eb="11">
      <t>ヨウケン</t>
    </rPh>
    <rPh sb="12" eb="13">
      <t>カン</t>
    </rPh>
    <rPh sb="15" eb="17">
      <t>カクニン</t>
    </rPh>
    <rPh sb="17" eb="19">
      <t>ジコウ</t>
    </rPh>
    <phoneticPr fontId="1"/>
  </si>
  <si>
    <t>１－７　留学計画の要件に関する確認事項</t>
    <rPh sb="4" eb="6">
      <t>リュウガク</t>
    </rPh>
    <rPh sb="6" eb="8">
      <t>ケイカク</t>
    </rPh>
    <rPh sb="9" eb="11">
      <t>ヨウケン</t>
    </rPh>
    <rPh sb="12" eb="13">
      <t>カン</t>
    </rPh>
    <rPh sb="15" eb="17">
      <t>カクニン</t>
    </rPh>
    <rPh sb="17" eb="19">
      <t>ジコウ</t>
    </rPh>
    <phoneticPr fontId="1"/>
  </si>
  <si>
    <t>１－８　安全管理に関する確認事項</t>
    <rPh sb="4" eb="6">
      <t>アンゼン</t>
    </rPh>
    <rPh sb="6" eb="8">
      <t>カンリ</t>
    </rPh>
    <rPh sb="9" eb="10">
      <t>カン</t>
    </rPh>
    <rPh sb="12" eb="14">
      <t>カクニン</t>
    </rPh>
    <rPh sb="14" eb="16">
      <t>ジコウ</t>
    </rPh>
    <phoneticPr fontId="1"/>
  </si>
  <si>
    <t>応募日程</t>
    <rPh sb="0" eb="2">
      <t>オウボ</t>
    </rPh>
    <rPh sb="2" eb="4">
      <t>ニッテイ</t>
    </rPh>
    <phoneticPr fontId="1"/>
  </si>
  <si>
    <t>応募コース</t>
    <rPh sb="0" eb="2">
      <t>オウボ</t>
    </rPh>
    <phoneticPr fontId="1"/>
  </si>
  <si>
    <t>1（応募者本人）</t>
    <rPh sb="2" eb="5">
      <t>オウボシャ</t>
    </rPh>
    <rPh sb="5" eb="7">
      <t>ホンニン</t>
    </rPh>
    <phoneticPr fontId="1"/>
  </si>
  <si>
    <t>入力項目についての注意事項</t>
    <rPh sb="0" eb="2">
      <t>ニュウリョク</t>
    </rPh>
    <rPh sb="2" eb="4">
      <t>コウモク</t>
    </rPh>
    <rPh sb="9" eb="11">
      <t>チュウイ</t>
    </rPh>
    <rPh sb="11" eb="13">
      <t>ジコウ</t>
    </rPh>
    <phoneticPr fontId="1"/>
  </si>
  <si>
    <t>※PDFファイル名：「学校名　自己PR　氏名」</t>
    <rPh sb="13" eb="14">
      <t>メイ</t>
    </rPh>
    <phoneticPr fontId="1"/>
  </si>
  <si>
    <t>活動日数の合計</t>
    <rPh sb="0" eb="4">
      <t>カツドウニッスウ</t>
    </rPh>
    <rPh sb="5" eb="7">
      <t>ゴウケイ</t>
    </rPh>
    <phoneticPr fontId="1"/>
  </si>
  <si>
    <t>その他の語学能力試験、資格等の点数・結果等、英語能力を測れる内容を記入してください。（200字以内）</t>
    <phoneticPr fontId="1"/>
  </si>
  <si>
    <t>←文字数カウント（句読点含む）</t>
    <rPh sb="1" eb="4">
      <t>モジスウ</t>
    </rPh>
    <rPh sb="9" eb="12">
      <t>クトウテン</t>
    </rPh>
    <rPh sb="12" eb="13">
      <t>フク</t>
    </rPh>
    <phoneticPr fontId="1"/>
  </si>
  <si>
    <t>語学能力試験の点数やその他資格の結果、語学能力を測れる内容を記入してください。（200字以内）</t>
    <phoneticPr fontId="1"/>
  </si>
  <si>
    <t>留学計画のタイトルを記載してください。チームメンバー全員で、同じ内容を記入してください。（40字以内）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</si>
  <si>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</si>
  <si>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</si>
  <si>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</si>
  <si>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留学計画の概要を簡潔に説明してください。チームメンバー全員で、同じ内容を記入してください。（250字以内）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</si>
  <si>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</si>
  <si>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留学終了予定日：受入先機関が１つの場合は１か所目の、２つの場合は２か所目の、３つの場合は３か所目の活動終了日を記入してください。帰国日ではありません。</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</si>
  <si>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rPh sb="5" eb="6">
      <t>ショ</t>
    </rPh>
    <rPh sb="6" eb="7">
      <t>メ</t>
    </rPh>
    <rPh sb="8" eb="11">
      <t>ウケイレサキ</t>
    </rPh>
    <rPh sb="11" eb="13">
      <t>キカン</t>
    </rPh>
    <rPh sb="14" eb="16">
      <t>カツドウ</t>
    </rPh>
    <rPh sb="16" eb="18">
      <t>カイシ</t>
    </rPh>
    <rPh sb="18" eb="19">
      <t>ビ</t>
    </rPh>
    <rPh sb="20" eb="22">
      <t>サイゴ</t>
    </rPh>
    <rPh sb="23" eb="26">
      <t>ウケイレサキ</t>
    </rPh>
    <rPh sb="26" eb="28">
      <t>キカン</t>
    </rPh>
    <rPh sb="29" eb="32">
      <t>シュウリョウビ</t>
    </rPh>
    <rPh sb="33" eb="35">
      <t>ニッスウ</t>
    </rPh>
    <rPh sb="36" eb="38">
      <t>キニュウ</t>
    </rPh>
    <rPh sb="45" eb="47">
      <t>フクスウ</t>
    </rPh>
    <rPh sb="48" eb="51">
      <t>ウケイレサキ</t>
    </rPh>
    <rPh sb="51" eb="53">
      <t>キカン</t>
    </rPh>
    <rPh sb="54" eb="56">
      <t>レンゾク</t>
    </rPh>
    <rPh sb="58" eb="59">
      <t>イ</t>
    </rPh>
    <rPh sb="60" eb="62">
      <t>バアイ</t>
    </rPh>
    <rPh sb="64" eb="65">
      <t>マ</t>
    </rPh>
    <rPh sb="66" eb="68">
      <t>カツドウ</t>
    </rPh>
    <rPh sb="69" eb="70">
      <t>オコナ</t>
    </rPh>
    <rPh sb="73" eb="74">
      <t>ヒ</t>
    </rPh>
    <rPh sb="75" eb="76">
      <t>レイ</t>
    </rPh>
    <rPh sb="77" eb="80">
      <t>イドウビ</t>
    </rPh>
    <rPh sb="84" eb="85">
      <t>トキ</t>
    </rPh>
    <rPh sb="89" eb="91">
      <t>ニッスウ</t>
    </rPh>
    <rPh sb="92" eb="93">
      <t>ノゾ</t>
    </rPh>
    <phoneticPr fontId="1"/>
  </si>
  <si>
    <t>国・地域名・コード</t>
    <rPh sb="0" eb="1">
      <t>クニ</t>
    </rPh>
    <rPh sb="2" eb="4">
      <t>チイキ</t>
    </rPh>
    <rPh sb="4" eb="5">
      <t>メイ</t>
    </rPh>
    <phoneticPr fontId="1"/>
  </si>
  <si>
    <t>国・地域コード</t>
    <phoneticPr fontId="1"/>
  </si>
  <si>
    <t>国・地域名</t>
  </si>
  <si>
    <t>国・地域名・コード</t>
    <phoneticPr fontId="1"/>
  </si>
  <si>
    <t>その他の国・地域</t>
  </si>
  <si>
    <t>台湾</t>
  </si>
  <si>
    <t>バングラデシュ</t>
  </si>
  <si>
    <t>ブータン</t>
  </si>
  <si>
    <t>ブルネイ</t>
  </si>
  <si>
    <t>カンボジア</t>
  </si>
  <si>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</si>
  <si>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</si>
  <si>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</si>
  <si>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</si>
  <si>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</si>
  <si>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</si>
  <si>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</si>
  <si>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</si>
  <si>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</si>
  <si>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</si>
  <si>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</si>
  <si>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</si>
  <si>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</si>
  <si>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スリランカ</t>
  </si>
  <si>
    <t>タイ</t>
  </si>
  <si>
    <t>ベトナム</t>
  </si>
  <si>
    <t>東ティモール</t>
  </si>
  <si>
    <t>モルディブ</t>
  </si>
  <si>
    <t>シンガポール</t>
  </si>
  <si>
    <t>アルゼンチン</t>
  </si>
  <si>
    <t>ボリビア</t>
  </si>
  <si>
    <t>ブラジル</t>
  </si>
  <si>
    <t>チリ</t>
  </si>
  <si>
    <t>コロンビア</t>
  </si>
  <si>
    <t>コスタリカ</t>
  </si>
  <si>
    <t>キューバ</t>
  </si>
  <si>
    <t>ドミニカ共和国</t>
  </si>
  <si>
    <t>エクアドル</t>
  </si>
  <si>
    <t>エルサルバドル</t>
  </si>
  <si>
    <t>グアテマラ</t>
  </si>
  <si>
    <t>ホンジュラス</t>
  </si>
  <si>
    <t>ジャマイカ</t>
  </si>
  <si>
    <t>メキシコ</t>
  </si>
  <si>
    <t>ニカラグア</t>
  </si>
  <si>
    <t>パナマ</t>
  </si>
  <si>
    <t>パラグアイ</t>
  </si>
  <si>
    <t>ペルー</t>
  </si>
  <si>
    <t>トリニダード・トバゴ</t>
  </si>
  <si>
    <t>ウルグアイ</t>
  </si>
  <si>
    <t>ベネズエラ</t>
  </si>
  <si>
    <t>ハイチ</t>
  </si>
  <si>
    <t>バーレーン</t>
  </si>
  <si>
    <t>イラン</t>
  </si>
  <si>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</si>
  <si>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</si>
  <si>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</si>
  <si>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</si>
  <si>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</si>
  <si>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</si>
  <si>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</si>
  <si>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</si>
  <si>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</si>
  <si>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</si>
  <si>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</si>
  <si>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</si>
  <si>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</si>
  <si>
    <t>アフガニスタン</t>
  </si>
  <si>
    <t>アルジェリア</t>
  </si>
  <si>
    <t>カメルーン</t>
  </si>
  <si>
    <t>コンゴ共和国</t>
  </si>
  <si>
    <t>コートジボワール</t>
  </si>
  <si>
    <t>エジプト</t>
  </si>
  <si>
    <t>エチオピア</t>
  </si>
  <si>
    <t>ガボン</t>
  </si>
  <si>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</si>
  <si>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</si>
  <si>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</si>
  <si>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</si>
  <si>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</si>
  <si>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</si>
  <si>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</si>
  <si>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</si>
  <si>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</si>
  <si>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</si>
  <si>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</si>
  <si>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</si>
  <si>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</si>
  <si>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</si>
  <si>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</si>
  <si>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</si>
  <si>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</si>
  <si>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</si>
  <si>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</si>
  <si>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</si>
  <si>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</si>
  <si>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</si>
  <si>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</si>
  <si>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</si>
  <si>
    <t>ガンビア</t>
  </si>
  <si>
    <t>ナミビア</t>
  </si>
  <si>
    <t>ニジェール</t>
  </si>
  <si>
    <t>マラウイ</t>
  </si>
  <si>
    <t>ジブチ</t>
  </si>
  <si>
    <t>ルワンダ</t>
  </si>
  <si>
    <t>ブルンジ</t>
  </si>
  <si>
    <t>レソト</t>
  </si>
  <si>
    <t>カナダ</t>
  </si>
  <si>
    <t>アメリカ合衆国</t>
  </si>
  <si>
    <t>オーストラリア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</si>
  <si>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</si>
  <si>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</si>
  <si>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</si>
  <si>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</si>
  <si>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</si>
  <si>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</si>
  <si>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</si>
  <si>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</si>
  <si>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</si>
  <si>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</si>
  <si>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</si>
  <si>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</si>
  <si>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</si>
  <si>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</si>
  <si>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</si>
  <si>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</si>
  <si>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</si>
  <si>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アルバニア</t>
  </si>
  <si>
    <t>オーストリア</t>
  </si>
  <si>
    <t>エストニア</t>
  </si>
  <si>
    <t>ラトビア</t>
  </si>
  <si>
    <t>リトアニア</t>
  </si>
  <si>
    <t>ベルギー</t>
  </si>
  <si>
    <t>ブルガリア</t>
  </si>
  <si>
    <t>ベラルーシ</t>
  </si>
  <si>
    <t>カザフスタン</t>
  </si>
  <si>
    <t>ウクライナ</t>
  </si>
  <si>
    <t>ウズベキスタン</t>
  </si>
  <si>
    <t>クロアチア</t>
  </si>
  <si>
    <t>チェコ</t>
  </si>
  <si>
    <t>デンマーク</t>
  </si>
  <si>
    <t>フィンランド</t>
  </si>
  <si>
    <t>フランス</t>
  </si>
  <si>
    <t>ドイツ</t>
  </si>
  <si>
    <t>ギリシャ</t>
  </si>
  <si>
    <t>ハンガリー</t>
  </si>
  <si>
    <t>アイスランド</t>
  </si>
  <si>
    <t>アイルランド</t>
  </si>
  <si>
    <t>イタリア</t>
  </si>
  <si>
    <t>ルクセンブルク</t>
  </si>
  <si>
    <t>マルタ</t>
  </si>
  <si>
    <t>北マケドニア</t>
  </si>
  <si>
    <t>オランダ</t>
  </si>
  <si>
    <t>ノルウェー</t>
  </si>
  <si>
    <t>ポーランド</t>
  </si>
  <si>
    <t>ポルトガル</t>
  </si>
  <si>
    <t>ルーマニア</t>
  </si>
  <si>
    <t>ロシア</t>
  </si>
  <si>
    <t>スロバキア</t>
  </si>
  <si>
    <t>スロベニア</t>
  </si>
  <si>
    <t>スペイン</t>
  </si>
  <si>
    <t>スウェーデン</t>
  </si>
  <si>
    <t>スイス</t>
  </si>
  <si>
    <t>英国</t>
  </si>
  <si>
    <t>セルビア</t>
  </si>
  <si>
    <t>ボスニア・ヘルツェゴビナ</t>
  </si>
  <si>
    <t>キルギス</t>
  </si>
  <si>
    <t>タジキスタン</t>
  </si>
  <si>
    <t>モンテネグロ</t>
  </si>
  <si>
    <t>アゼルバイジャン</t>
  </si>
  <si>
    <t>リヒテンシュタイン</t>
  </si>
  <si>
    <t>ジョージア</t>
  </si>
  <si>
    <t>アルメニア</t>
  </si>
  <si>
    <t>コソボ</t>
  </si>
  <si>
    <t>トルクメニスタン</t>
  </si>
  <si>
    <t>モルドバ</t>
  </si>
  <si>
    <t>キプロス</t>
  </si>
  <si>
    <t>奨学金名</t>
    <phoneticPr fontId="1"/>
  </si>
  <si>
    <t>奨学金額</t>
    <rPh sb="0" eb="3">
      <t>ショウガクキン</t>
    </rPh>
    <rPh sb="3" eb="4">
      <t>ガク</t>
    </rPh>
    <phoneticPr fontId="1"/>
  </si>
  <si>
    <t>円</t>
    <rPh sb="0" eb="1">
      <t>エン</t>
    </rPh>
    <phoneticPr fontId="1"/>
  </si>
  <si>
    <t>あなた個人が今まで学校の内外で、困難を克服した経験やチャレンジしたことを取り上げ、その内容とそれを通して学んだことについて具体的に記入してください。（450字以内）</t>
    <phoneticPr fontId="1"/>
  </si>
  <si>
    <t>チーム名</t>
    <rPh sb="3" eb="4">
      <t>メイ</t>
    </rPh>
    <phoneticPr fontId="1"/>
  </si>
  <si>
    <t>系統</t>
    <rPh sb="0" eb="2">
      <t>ケイトウ</t>
    </rPh>
    <phoneticPr fontId="1"/>
  </si>
  <si>
    <t>留学計画の分野</t>
    <rPh sb="0" eb="4">
      <t>リュウガクケイカク</t>
    </rPh>
    <rPh sb="5" eb="7">
      <t>ブンヤ</t>
    </rPh>
    <phoneticPr fontId="1"/>
  </si>
  <si>
    <t>人文学系</t>
    <rPh sb="0" eb="2">
      <t>ジンブン</t>
    </rPh>
    <rPh sb="2" eb="3">
      <t>ガク</t>
    </rPh>
    <rPh sb="3" eb="4">
      <t>ケイ</t>
    </rPh>
    <phoneticPr fontId="1"/>
  </si>
  <si>
    <t>01文学</t>
    <phoneticPr fontId="1"/>
  </si>
  <si>
    <t>02語学</t>
  </si>
  <si>
    <t>03文化学</t>
  </si>
  <si>
    <t>04歴史学・地理学</t>
  </si>
  <si>
    <t>05哲学（宗教学を含む）</t>
  </si>
  <si>
    <t>06心理学</t>
  </si>
  <si>
    <t>07コミュニケーション学</t>
  </si>
  <si>
    <t>社会科学系</t>
    <rPh sb="0" eb="2">
      <t>シャカイ</t>
    </rPh>
    <rPh sb="2" eb="4">
      <t>カガク</t>
    </rPh>
    <rPh sb="4" eb="5">
      <t>ケイ</t>
    </rPh>
    <phoneticPr fontId="1"/>
  </si>
  <si>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</si>
  <si>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</si>
  <si>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</si>
  <si>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</si>
  <si>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</si>
  <si>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</si>
  <si>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</si>
  <si>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</si>
  <si>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</si>
  <si>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</si>
  <si>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</si>
  <si>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rPh sb="0" eb="2">
      <t>キョウイク</t>
    </rPh>
    <rPh sb="2" eb="3">
      <t>ガク</t>
    </rPh>
    <rPh sb="3" eb="4">
      <t>ケイ</t>
    </rPh>
    <phoneticPr fontId="1"/>
  </si>
  <si>
    <t>19教育学（教員養成含む）</t>
  </si>
  <si>
    <t>理学系</t>
    <rPh sb="0" eb="2">
      <t>リガク</t>
    </rPh>
    <rPh sb="2" eb="3">
      <t>ケイ</t>
    </rPh>
    <phoneticPr fontId="1"/>
  </si>
  <si>
    <t>20数学・情報科学・統計学</t>
  </si>
  <si>
    <t>21物理学（天文学を含む）</t>
  </si>
  <si>
    <t>22化学</t>
  </si>
  <si>
    <t>23生物学</t>
  </si>
  <si>
    <t>24地学</t>
  </si>
  <si>
    <t>25資源学</t>
  </si>
  <si>
    <t>工学系</t>
    <rPh sb="0" eb="3">
      <t>コウガクケイ</t>
    </rPh>
    <phoneticPr fontId="1"/>
  </si>
  <si>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</si>
  <si>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</si>
  <si>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</si>
  <si>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</si>
  <si>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</si>
  <si>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</si>
  <si>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</si>
  <si>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</si>
  <si>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</si>
  <si>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</si>
  <si>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</si>
  <si>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</si>
  <si>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</si>
  <si>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</si>
  <si>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</si>
  <si>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</si>
  <si>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phoneticPr fontId="1"/>
  </si>
  <si>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</si>
  <si>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</si>
  <si>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</si>
  <si>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</si>
  <si>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</si>
  <si>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</si>
  <si>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</si>
  <si>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</si>
  <si>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</si>
  <si>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</si>
  <si>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</si>
  <si>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</si>
  <si>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</si>
  <si>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</si>
  <si>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</si>
  <si>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</si>
  <si>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</si>
  <si>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phoneticPr fontId="1"/>
  </si>
  <si>
    <t>58家政学・生活科学</t>
  </si>
  <si>
    <t>59食物学・調理・栄養</t>
  </si>
  <si>
    <t>60被服学・服飾・ファッション</t>
  </si>
  <si>
    <t>61住居学</t>
  </si>
  <si>
    <t>62児童学・子ども学</t>
  </si>
  <si>
    <t>63理容・美容</t>
  </si>
  <si>
    <t>芸術学系</t>
    <phoneticPr fontId="1"/>
  </si>
  <si>
    <t>64美術</t>
  </si>
  <si>
    <t>65工芸</t>
  </si>
  <si>
    <t>66デザイン</t>
  </si>
  <si>
    <t>67音楽</t>
  </si>
  <si>
    <t>68視覚•映像、演劇、CG（アニメ・マンガ・声優以外）</t>
  </si>
  <si>
    <t>69アニメ・マンガ・声優</t>
  </si>
  <si>
    <t>総合学際系</t>
    <phoneticPr fontId="1"/>
  </si>
  <si>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</si>
  <si>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</si>
  <si>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</si>
  <si>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</si>
  <si>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</si>
  <si>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</si>
  <si>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</si>
  <si>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</si>
  <si>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</si>
  <si>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</si>
  <si>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</si>
  <si>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</si>
  <si>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</si>
  <si>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</si>
  <si>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</si>
  <si>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４　アンバサダー活動</t>
    <phoneticPr fontId="1"/>
  </si>
  <si>
    <t>５　エヴァンジェリスト活動</t>
    <phoneticPr fontId="1"/>
  </si>
  <si>
    <t>６　自由記述</t>
    <rPh sb="2" eb="6">
      <t>ジユウキジュツ</t>
    </rPh>
    <phoneticPr fontId="1"/>
  </si>
  <si>
    <t>６－１　過去の経験</t>
    <phoneticPr fontId="1"/>
  </si>
  <si>
    <t>６－３　留学後の自分</t>
    <phoneticPr fontId="1"/>
  </si>
  <si>
    <t>６－４　自己PR</t>
    <phoneticPr fontId="1"/>
  </si>
  <si>
    <t>学校コード</t>
    <rPh sb="0" eb="2">
      <t>ガッコウ</t>
    </rPh>
    <phoneticPr fontId="1"/>
  </si>
  <si>
    <t>2026年度（滋賀県第３期）トビタテ！留学JAPAN アライアンス事業
【チーム応募書類】「未来を描け！滋賀の海外留学応援プログラム」留学計画書</t>
    <phoneticPr fontId="1"/>
  </si>
  <si>
    <t>学年（2026/4/1時点）</t>
    <rPh sb="0" eb="2">
      <t>ガクネン</t>
    </rPh>
    <rPh sb="11" eb="13">
      <t>ジテン</t>
    </rPh>
    <phoneticPr fontId="1"/>
  </si>
  <si>
    <t>MLGs探究</t>
    <phoneticPr fontId="1"/>
  </si>
  <si>
    <t>農業・森林産業探究</t>
    <phoneticPr fontId="1"/>
  </si>
  <si>
    <t>滋賀と世界をつなぐマイ探究</t>
    <phoneticPr fontId="1"/>
  </si>
  <si>
    <t>ものづくり産業探究</t>
    <phoneticPr fontId="1"/>
  </si>
  <si>
    <t>※中学３年生の場合　→ 中学３年生２学期までの評定平均を記載してください。（※学年末評定が未確定のため）</t>
    <phoneticPr fontId="1"/>
  </si>
  <si>
    <t>評定平均(全体の評定平均)</t>
    <rPh sb="0" eb="2">
      <t>ヒョウテイ</t>
    </rPh>
    <rPh sb="2" eb="4">
      <t>ヘイキン</t>
    </rPh>
    <rPh sb="5" eb="7">
      <t>ゼンタイ</t>
    </rPh>
    <rPh sb="8" eb="10">
      <t>ヒョウテイ</t>
    </rPh>
    <rPh sb="10" eb="12">
      <t>ヘイキン</t>
    </rPh>
    <phoneticPr fontId="1"/>
  </si>
  <si>
    <t>評定平均(外国語の評定平均)</t>
    <rPh sb="0" eb="2">
      <t>ヒョウテイ</t>
    </rPh>
    <rPh sb="2" eb="4">
      <t>ヘイキン</t>
    </rPh>
    <rPh sb="5" eb="8">
      <t>ガイコクゴ</t>
    </rPh>
    <rPh sb="9" eb="11">
      <t>ヒョウテイ</t>
    </rPh>
    <rPh sb="11" eb="13">
      <t>ヘイキン</t>
    </rPh>
    <phoneticPr fontId="1"/>
  </si>
  <si>
    <t>C2</t>
    <phoneticPr fontId="1"/>
  </si>
  <si>
    <t>C1</t>
    <phoneticPr fontId="1"/>
  </si>
  <si>
    <t>B2</t>
    <phoneticPr fontId="1"/>
  </si>
  <si>
    <t>B1</t>
    <phoneticPr fontId="1"/>
  </si>
  <si>
    <t>A2</t>
    <phoneticPr fontId="1"/>
  </si>
  <si>
    <t>2026年4月1日時点の年齢が30歳以下である。</t>
    <phoneticPr fontId="1"/>
  </si>
  <si>
    <t>留学先国・地域における留学期間が12日以上92日以内で、留学終了後、10日以内に帰国する計画である。</t>
    <phoneticPr fontId="1"/>
  </si>
  <si>
    <t>１－９　その他確認事項</t>
    <rPh sb="6" eb="7">
      <t>タ</t>
    </rPh>
    <rPh sb="7" eb="9">
      <t>カクニン</t>
    </rPh>
    <rPh sb="9" eb="11">
      <t>ジコウ</t>
    </rPh>
    <phoneticPr fontId="1"/>
  </si>
  <si>
    <t>受給したことがある</t>
    <rPh sb="0" eb="2">
      <t>ジュキュウ</t>
    </rPh>
    <phoneticPr fontId="1"/>
  </si>
  <si>
    <t>併願している</t>
    <rPh sb="0" eb="2">
      <t>ヘイガン</t>
    </rPh>
    <phoneticPr fontId="1"/>
  </si>
  <si>
    <t>採用されたことがある</t>
    <rPh sb="0" eb="2">
      <t>サイヨウ</t>
    </rPh>
    <phoneticPr fontId="1"/>
  </si>
  <si>
    <t>受給したことがない</t>
    <rPh sb="0" eb="2">
      <t>ジュキュウ</t>
    </rPh>
    <phoneticPr fontId="1"/>
  </si>
  <si>
    <t>併願していない</t>
    <rPh sb="0" eb="2">
      <t>ヘイガン</t>
    </rPh>
    <phoneticPr fontId="1"/>
  </si>
  <si>
    <t>採用されたことがない</t>
    <rPh sb="0" eb="2">
      <t>サイヨウ</t>
    </rPh>
    <phoneticPr fontId="1"/>
  </si>
  <si>
    <t>参加する</t>
    <rPh sb="0" eb="2">
      <t>サンカ</t>
    </rPh>
    <phoneticPr fontId="1"/>
  </si>
  <si>
    <t>（例）「滋賀西高等学校　自己PR　関西太郎」</t>
    <rPh sb="4" eb="6">
      <t>シガ</t>
    </rPh>
    <rPh sb="6" eb="7">
      <t>ニシ</t>
    </rPh>
    <rPh sb="7" eb="9">
      <t>コウトウ</t>
    </rPh>
    <rPh sb="9" eb="11">
      <t>ガッコウ</t>
    </rPh>
    <rPh sb="17" eb="19">
      <t>カンサイ</t>
    </rPh>
    <rPh sb="19" eb="21">
      <t>タロウ</t>
    </rPh>
    <phoneticPr fontId="1"/>
  </si>
  <si>
    <t>参加しない</t>
    <rPh sb="0" eb="2">
      <t>サンカ</t>
    </rPh>
    <phoneticPr fontId="1"/>
  </si>
  <si>
    <t>１－２　在籍高等学校等（2026年４月現在、在籍している高等学校等）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</si>
  <si>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r>
      <t>※評定平均の結果は、</t>
    </r>
    <r>
      <rPr>
        <sz val="11"/>
        <color rgb="FFFF0000"/>
        <rFont val="BIZ UDゴシック"/>
        <family val="3"/>
        <charset val="128"/>
      </rPr>
      <t>選考や支援金額に</t>
    </r>
    <r>
      <rPr>
        <sz val="11"/>
        <color theme="1"/>
        <rFont val="BIZ UDゴシック"/>
        <family val="3"/>
        <charset val="128"/>
      </rPr>
      <t>一切影響しません。</t>
    </r>
    <phoneticPr fontId="1"/>
  </si>
  <si>
    <t>留学時に滋賀県内の高校等において、卒業を目的とした課程に在籍し、留学終了後も滋賀県内の高校等において学業を継続する、または卒業を目指す。
※新高校１年生は2026年４月から在籍予定</t>
    <rPh sb="0" eb="2">
      <t>リュウガク</t>
    </rPh>
    <rPh sb="2" eb="3">
      <t>ジ</t>
    </rPh>
    <rPh sb="4" eb="6">
      <t>シガ</t>
    </rPh>
    <rPh sb="6" eb="8">
      <t>ケンナイ</t>
    </rPh>
    <rPh sb="38" eb="40">
      <t>シガ</t>
    </rPh>
    <rPh sb="40" eb="42">
      <t>ケンナイ</t>
    </rPh>
    <phoneticPr fontId="1"/>
  </si>
  <si>
    <t>在籍高校等が派遣を許可し、受入先機関が受入れを許可することが見込まれる。</t>
    <phoneticPr fontId="1"/>
  </si>
  <si>
    <t>本コンソーシアムが主催する事前・事後オリエンテーション、壮行会、報告会に参加する意思を表明している。</t>
    <phoneticPr fontId="1"/>
  </si>
  <si>
    <t>留学に必要な査証の取得が確実である。　</t>
    <phoneticPr fontId="1"/>
  </si>
  <si>
    <t>過去（令和６・７年度）に「未来を描け！滋賀の海外留学応援プログラム」の派遣留学生として採用されていない</t>
    <phoneticPr fontId="1"/>
  </si>
  <si>
    <t>受入先機関があり、留学の目的に沿った探究活動を含む計画である。</t>
    <phoneticPr fontId="1"/>
  </si>
  <si>
    <t>受入先機関から受入許可を留学開始前までに得ることができる計画である。</t>
    <rPh sb="0" eb="1">
      <t>ウ</t>
    </rPh>
    <rPh sb="1" eb="2">
      <t>イ</t>
    </rPh>
    <rPh sb="2" eb="3">
      <t>サキ</t>
    </rPh>
    <rPh sb="3" eb="5">
      <t>キカン</t>
    </rPh>
    <rPh sb="7" eb="8">
      <t>ウ</t>
    </rPh>
    <rPh sb="8" eb="9">
      <t>イ</t>
    </rPh>
    <rPh sb="9" eb="11">
      <t>キョカ</t>
    </rPh>
    <rPh sb="12" eb="14">
      <t>リュウガク</t>
    </rPh>
    <rPh sb="14" eb="16">
      <t>カイシ</t>
    </rPh>
    <rPh sb="16" eb="17">
      <t>マエ</t>
    </rPh>
    <rPh sb="20" eb="21">
      <t>エ</t>
    </rPh>
    <rPh sb="28" eb="30">
      <t>ケイカク</t>
    </rPh>
    <phoneticPr fontId="1"/>
  </si>
  <si>
    <t>受入先機関の所在地が、外務省「海外安全ホームページ」の危険情報および感染症危険情報の「レベル２：不要不急の渡航は止めてください。」以上に該当する地域ではない。</t>
    <phoneticPr fontId="1"/>
  </si>
  <si>
    <t>海外旅行保険の加入準備をすすめている。
※無保険での海外留学は認められません。</t>
    <rPh sb="21" eb="22">
      <t>ム</t>
    </rPh>
    <phoneticPr fontId="1"/>
  </si>
  <si>
    <t>「官民協働海外留学支援制度 トビタテ！留学JAPAN 新・日本代表プログラム」【高校生等対象】2026年度第11期と併願しているか。</t>
    <rPh sb="58" eb="59">
      <t>ネガイ</t>
    </rPh>
    <phoneticPr fontId="1"/>
  </si>
  <si>
    <t>【注意】留学計画の作成にあたっては、募集要項「７　(2)留学計画の要件」を満たしていることを確認してください。</t>
    <rPh sb="1" eb="3">
      <t>チュウイ</t>
    </rPh>
    <phoneticPr fontId="1"/>
  </si>
  <si>
    <t>　　　　留学計画の要件を満たさない計画は支援の対象外となります。</t>
    <phoneticPr fontId="1"/>
  </si>
  <si>
    <t>６－２　滋賀県の魅力について</t>
    <rPh sb="4" eb="7">
      <t>シガケン</t>
    </rPh>
    <rPh sb="8" eb="10">
      <t>ミリョク</t>
    </rPh>
    <phoneticPr fontId="1"/>
  </si>
  <si>
    <t>あなた個人が考える滋賀県の魅力や地域自慢（良いところ、好きなところ）について自由に記入してください。（300字以内）</t>
    <rPh sb="3" eb="5">
      <t>コジン</t>
    </rPh>
    <rPh sb="6" eb="7">
      <t>カンガ</t>
    </rPh>
    <rPh sb="9" eb="12">
      <t>シガケン</t>
    </rPh>
    <rPh sb="13" eb="15">
      <t>ミリョク</t>
    </rPh>
    <rPh sb="16" eb="18">
      <t>チイキ</t>
    </rPh>
    <rPh sb="18" eb="20">
      <t>ジマン</t>
    </rPh>
    <rPh sb="21" eb="22">
      <t>ヨ</t>
    </rPh>
    <rPh sb="27" eb="28">
      <t>ス</t>
    </rPh>
    <rPh sb="38" eb="40">
      <t>ジユウ</t>
    </rPh>
    <rPh sb="41" eb="43">
      <t>キニュウ</t>
    </rPh>
    <phoneticPr fontId="1"/>
  </si>
  <si>
    <t xml:space="preserve">TOEICの点数  </t>
    <rPh sb="6" eb="8">
      <t>テンスウ</t>
    </rPh>
    <phoneticPr fontId="1"/>
  </si>
  <si>
    <t>【注意】募集要項「７　(1)派遣留学生の要件」を予め確認の上でチェックしてください。
　　　　すべてにチェックが付けられない場合は、応募できません。</t>
    <rPh sb="1" eb="3">
      <t>チュウイ</t>
    </rPh>
    <rPh sb="4" eb="6">
      <t>ボシュウ</t>
    </rPh>
    <rPh sb="6" eb="8">
      <t>ヨウコウ</t>
    </rPh>
    <rPh sb="14" eb="16">
      <t>ハケン</t>
    </rPh>
    <rPh sb="16" eb="19">
      <t>リュウガクセイ</t>
    </rPh>
    <rPh sb="20" eb="22">
      <t>ヨウケン</t>
    </rPh>
    <rPh sb="24" eb="25">
      <t>アラカジ</t>
    </rPh>
    <rPh sb="26" eb="28">
      <t>カクニン</t>
    </rPh>
    <rPh sb="29" eb="30">
      <t>ウエ</t>
    </rPh>
    <rPh sb="56" eb="57">
      <t>ツ</t>
    </rPh>
    <rPh sb="62" eb="64">
      <t>バアイ</t>
    </rPh>
    <rPh sb="66" eb="68">
      <t>オウボ</t>
    </rPh>
    <phoneticPr fontId="1"/>
  </si>
  <si>
    <t>留学中に行うインターンシップ等の報酬や他団体等から留学のための給付型奨学金を受ける場合、本事業の留学支援金との合計額が留学にかかる費用総額を超えない。
※本事業の留学支援金と留学中の報酬や他団体からの奨学金の総額が、本事業に係る経費の総額を超える場合、支援の対象となりません。採用後に受給が決定した場合は、在籍する高校等に申し出て、併給の可否を確認する必要があります。</t>
    <rPh sb="48" eb="50">
      <t>リュウガク</t>
    </rPh>
    <rPh sb="77" eb="78">
      <t>ホン</t>
    </rPh>
    <rPh sb="78" eb="80">
      <t>ジギョウ</t>
    </rPh>
    <rPh sb="81" eb="83">
      <t>リュウガク</t>
    </rPh>
    <rPh sb="83" eb="85">
      <t>シエン</t>
    </rPh>
    <rPh sb="85" eb="86">
      <t>キン</t>
    </rPh>
    <rPh sb="112" eb="113">
      <t>カカ</t>
    </rPh>
    <rPh sb="114" eb="116">
      <t>ケイヒ</t>
    </rPh>
    <rPh sb="117" eb="119">
      <t>ソウガク</t>
    </rPh>
    <rPh sb="120" eb="121">
      <t>コ</t>
    </rPh>
    <rPh sb="123" eb="125">
      <t>バアイ</t>
    </rPh>
    <phoneticPr fontId="1"/>
  </si>
  <si>
    <t>【注意】募集要項「７　(2)留学計画の要件」を予め確認の上でチェックしてください。
　　　　すべてにチェックが付けられない場合は、応募できません。</t>
    <rPh sb="1" eb="3">
      <t>チュウイ</t>
    </rPh>
    <rPh sb="4" eb="6">
      <t>ボシュウ</t>
    </rPh>
    <rPh sb="6" eb="8">
      <t>ヨウコウ</t>
    </rPh>
    <rPh sb="14" eb="16">
      <t>リュウガク</t>
    </rPh>
    <rPh sb="16" eb="18">
      <t>ケイカク</t>
    </rPh>
    <rPh sb="19" eb="21">
      <t>ヨウケン</t>
    </rPh>
    <rPh sb="23" eb="24">
      <t>アラカジ</t>
    </rPh>
    <rPh sb="25" eb="27">
      <t>カクニン</t>
    </rPh>
    <rPh sb="28" eb="29">
      <t>ウエ</t>
    </rPh>
    <rPh sb="55" eb="56">
      <t>ツ</t>
    </rPh>
    <rPh sb="61" eb="63">
      <t>バアイ</t>
    </rPh>
    <rPh sb="65" eb="67">
      <t>オウボ</t>
    </rPh>
    <phoneticPr fontId="1"/>
  </si>
  <si>
    <r>
      <t xml:space="preserve">留学先国・地域における留学期間が2026年８月１日から2026年10月31日までの間の計画である。
</t>
    </r>
    <r>
      <rPr>
        <sz val="10"/>
        <rFont val="BIZ UDゴシック"/>
        <family val="3"/>
        <charset val="128"/>
      </rPr>
      <t>※留学開始日：１か所目の受入先機関の活動開始日
※留学終了日：最後の受入先機関の活動終了日</t>
    </r>
    <rPh sb="43" eb="45">
      <t>ケイカク</t>
    </rPh>
    <rPh sb="51" eb="53">
      <t>リュウガク</t>
    </rPh>
    <rPh sb="53" eb="56">
      <t>カイシビ</t>
    </rPh>
    <rPh sb="59" eb="60">
      <t>ショ</t>
    </rPh>
    <rPh sb="60" eb="61">
      <t>メ</t>
    </rPh>
    <rPh sb="62" eb="63">
      <t>ウ</t>
    </rPh>
    <rPh sb="63" eb="64">
      <t>イ</t>
    </rPh>
    <rPh sb="64" eb="65">
      <t>サキ</t>
    </rPh>
    <rPh sb="65" eb="67">
      <t>キカン</t>
    </rPh>
    <rPh sb="68" eb="70">
      <t>カツドウ</t>
    </rPh>
    <rPh sb="70" eb="72">
      <t>カイシ</t>
    </rPh>
    <rPh sb="72" eb="73">
      <t>ビ</t>
    </rPh>
    <rPh sb="75" eb="77">
      <t>リュウガク</t>
    </rPh>
    <rPh sb="77" eb="80">
      <t>シュウリョウビ</t>
    </rPh>
    <rPh sb="81" eb="83">
      <t>サイゴ</t>
    </rPh>
    <rPh sb="84" eb="85">
      <t>ウ</t>
    </rPh>
    <rPh sb="85" eb="86">
      <t>イ</t>
    </rPh>
    <rPh sb="86" eb="87">
      <t>サキ</t>
    </rPh>
    <rPh sb="87" eb="89">
      <t>キカン</t>
    </rPh>
    <rPh sb="90" eb="92">
      <t>カツドウ</t>
    </rPh>
    <rPh sb="92" eb="95">
      <t>シュウリョウビ</t>
    </rPh>
    <phoneticPr fontId="1"/>
  </si>
  <si>
    <t>【注意】募集要項「15　安全管理について」を予め確認の上でチェックしてください。
　　　　チェックが付けられない場合は、応募できません。</t>
    <rPh sb="1" eb="3">
      <t>チュウイ</t>
    </rPh>
    <rPh sb="4" eb="6">
      <t>ボシュウ</t>
    </rPh>
    <rPh sb="6" eb="8">
      <t>ヨウコウ</t>
    </rPh>
    <rPh sb="12" eb="16">
      <t>アンゼンカンリ</t>
    </rPh>
    <rPh sb="22" eb="23">
      <t>アラカジ</t>
    </rPh>
    <rPh sb="24" eb="26">
      <t>カクニン</t>
    </rPh>
    <rPh sb="27" eb="28">
      <t>ウエ</t>
    </rPh>
    <rPh sb="50" eb="51">
      <t>ツ</t>
    </rPh>
    <rPh sb="56" eb="58">
      <t>バアイ</t>
    </rPh>
    <rPh sb="60" eb="62">
      <t>オウボ</t>
    </rPh>
    <phoneticPr fontId="1"/>
  </si>
  <si>
    <t>「未来を描け！滋賀の海外留学応援プログラム」にチームで応募した理由を記入してください。チームメンバー全員で、同じ内容を記入してください。（500字以内）</t>
    <phoneticPr fontId="1"/>
  </si>
  <si>
    <t>上記以外のことで、「未来を描け！滋賀の海外留学応援プログラム」ににチームで応募したあなた個人の理由を記入してください。〔500字以内〕
※個人記載のため、チームメンバーと異なる内容を記入してください。</t>
    <rPh sb="0" eb="2">
      <t>ジョウキ</t>
    </rPh>
    <rPh sb="2" eb="4">
      <t>イガイ</t>
    </rPh>
    <phoneticPr fontId="1"/>
  </si>
  <si>
    <t>留学の実現のための具体的な取組を記入してください。（受入先機関との交渉状況や具体的に考えていること）
※チームメンバー全員で、同じ内容を記入してください。（250字以内）</t>
    <phoneticPr fontId="1"/>
  </si>
  <si>
    <t>留学の実現のために、あなた個人がチームの中で具体的に取り組むことを記入してください。(250文字以内)
※個人記載のため、チームメンバーと異なる内容を記入してください。</t>
    <phoneticPr fontId="1"/>
  </si>
  <si>
    <t>航空券やビザ申請の手続き代行</t>
    <rPh sb="0" eb="3">
      <t>コウクウケン</t>
    </rPh>
    <rPh sb="6" eb="8">
      <t>シンセイ</t>
    </rPh>
    <rPh sb="9" eb="11">
      <t>テツヅ</t>
    </rPh>
    <rPh sb="12" eb="14">
      <t>ダイコウ</t>
    </rPh>
    <phoneticPr fontId="1"/>
  </si>
  <si>
    <t>滞在先の斡旋・仲介</t>
    <rPh sb="0" eb="2">
      <t>タイザイ</t>
    </rPh>
    <rPh sb="2" eb="3">
      <t>サキ</t>
    </rPh>
    <rPh sb="4" eb="6">
      <t>アッセン</t>
    </rPh>
    <rPh sb="7" eb="9">
      <t>チュウカイ</t>
    </rPh>
    <phoneticPr fontId="1"/>
  </si>
  <si>
    <t>受入先機関の斡旋・仲介</t>
    <rPh sb="0" eb="1">
      <t>ウケ</t>
    </rPh>
    <rPh sb="1" eb="2">
      <t>ニュウ</t>
    </rPh>
    <rPh sb="2" eb="3">
      <t>サキ</t>
    </rPh>
    <rPh sb="3" eb="5">
      <t>キカン</t>
    </rPh>
    <rPh sb="6" eb="8">
      <t>アッセン</t>
    </rPh>
    <rPh sb="9" eb="11">
      <t>チュウカイ</t>
    </rPh>
    <phoneticPr fontId="1"/>
  </si>
  <si>
    <t>留学プログラムの利用</t>
    <rPh sb="0" eb="2">
      <t>リュウガク</t>
    </rPh>
    <rPh sb="8" eb="10">
      <t>リヨウ</t>
    </rPh>
    <phoneticPr fontId="1"/>
  </si>
  <si>
    <r>
      <t xml:space="preserve">留学中に行う探究活動の「問い」を記入してください。（65文字以内）
※チームメンバー全員で、同じ内容を記入してください。
※「問い」は疑問形で記載してください。
</t>
    </r>
    <r>
      <rPr>
        <sz val="9"/>
        <color theme="1"/>
        <rFont val="BIZ UDゴシック"/>
        <family val="3"/>
        <charset val="128"/>
      </rPr>
      <t>（例：「○○と▲▲はどのように異なるのか？」「◇◇に必要な取り組みは何か？」「なぜ□□は●●なのか？」）</t>
    </r>
    <phoneticPr fontId="1"/>
  </si>
  <si>
    <t>探究活動の「問い」の設定理由や経緯を記入してください。（350文字以内）
※チームメンバー全員で、同じ内容を記入してください。</t>
    <phoneticPr fontId="1"/>
  </si>
  <si>
    <t>現時点で想定している留学中の活動スケジュールを簡潔に記載してください。（400文字以内）
※チームメンバー全員で、同じ内容を記入してください。</t>
    <phoneticPr fontId="1"/>
  </si>
  <si>
    <t>現時点で想定しているあなたの留学中の活動スケジュールを簡潔に記載してください。（850文字以内）
※個人記載のため、チームメンバーと異なる内容を記入してください。</t>
    <phoneticPr fontId="1"/>
  </si>
  <si>
    <t>「問い」に対して、あなたは留学中にどのような活動を行う予定か、具体的に記入してください。（情報収集、整理・分析の方法など）（850文字以内）
※個人記載のため、チームメンバーと異なる内容を記入してください。</t>
    <phoneticPr fontId="1"/>
  </si>
  <si>
    <t>「問い」に対して、留学中にどのような活動を行う予定か、具体的に記入してください。（情報収集、整理・分析の方法など）（850文字以内）
※チームメンバー全員で、同じ内容を記入してください。</t>
    <phoneticPr fontId="1"/>
  </si>
  <si>
    <t>探究活動の実施に向けて、留学前に取り組むことについて記入してください。（国内での情報収集や先行研究の調査、検証、仮説の設定など）（450字以内）
※チームメンバー全員で、同じ内容を記入してください。</t>
    <phoneticPr fontId="1"/>
  </si>
  <si>
    <t>探究活動の成果のまとめとして、留学後に取り組む予定の活動について記入してください。（プレゼンテーションや小論文、問いの解決策として想定される活動など）（450字以内）
※チームメンバー全員で、同じ内容を記入してください。</t>
    <phoneticPr fontId="1"/>
  </si>
  <si>
    <t>あなたは留学経験や探究活動の成果をどのように地域活性化・地域貢献の活動に還元する予定か記入してください。（450字以内）
※個人記載のため、チームメンバーと異なる内容を記入してください。</t>
    <rPh sb="4" eb="6">
      <t>リュウガク</t>
    </rPh>
    <rPh sb="6" eb="8">
      <t>ケイケン</t>
    </rPh>
    <rPh sb="9" eb="11">
      <t>タンキュウ</t>
    </rPh>
    <rPh sb="11" eb="13">
      <t>カツドウ</t>
    </rPh>
    <rPh sb="14" eb="16">
      <t>セイカ</t>
    </rPh>
    <rPh sb="22" eb="24">
      <t>チイキ</t>
    </rPh>
    <rPh sb="24" eb="27">
      <t>カッセイカ</t>
    </rPh>
    <rPh sb="28" eb="30">
      <t>チイキ</t>
    </rPh>
    <rPh sb="30" eb="32">
      <t>コウケン</t>
    </rPh>
    <rPh sb="33" eb="35">
      <t>カツドウ</t>
    </rPh>
    <rPh sb="36" eb="38">
      <t>カンゲン</t>
    </rPh>
    <rPh sb="40" eb="42">
      <t>ヨテイ</t>
    </rPh>
    <rPh sb="43" eb="45">
      <t>キニュウ</t>
    </rPh>
    <phoneticPr fontId="1"/>
  </si>
  <si>
    <t>留学中にあなたが行うアンバサダー活動について記入してください。特に、滋賀県の魅力（自然、文化、歴史、産業、食、学校生活など）を、どのような場面で、どのような方法を用いて、現地の人たちに伝えるのかを具体的に書いてください。
（例：学校での発表、現地の人たちとの交流活動での紹介、写真や資料を用いた説明など）
あなた個人が取り組む活動を記入してください。（400字以内）</t>
    <rPh sb="127" eb="129">
      <t>ゲンチ</t>
    </rPh>
    <rPh sb="130" eb="131">
      <t>ヒト</t>
    </rPh>
    <rPh sb="156" eb="158">
      <t>コジン</t>
    </rPh>
    <rPh sb="159" eb="160">
      <t>ト</t>
    </rPh>
    <rPh sb="161" eb="162">
      <t>ク</t>
    </rPh>
    <rPh sb="163" eb="165">
      <t>カツドウ</t>
    </rPh>
    <phoneticPr fontId="1"/>
  </si>
  <si>
    <t xml:space="preserve">あなたが留学中・帰国後に行うエヴァンジェリスト活動について記入してください。（400字以内）
</t>
    <phoneticPr fontId="1"/>
  </si>
  <si>
    <t>あなたが現時点で想定している高校卒業後の進路をできるだけ具体的に記入してください（150字以内）</t>
    <rPh sb="4" eb="7">
      <t>ゲンジテン</t>
    </rPh>
    <rPh sb="8" eb="10">
      <t>ソウテイ</t>
    </rPh>
    <rPh sb="28" eb="31">
      <t>グタイテキ</t>
    </rPh>
    <rPh sb="32" eb="34">
      <t>キニュウ</t>
    </rPh>
    <phoneticPr fontId="1"/>
  </si>
  <si>
    <t>10年後の自分の将来をイメージして、あなたが現時点で描いている夢を記入してください。（250字以内）</t>
    <rPh sb="26" eb="27">
      <t>エガ</t>
    </rPh>
    <rPh sb="31" eb="32">
      <t>ユメ</t>
    </rPh>
    <rPh sb="33" eb="35">
      <t>キニュウ</t>
    </rPh>
    <phoneticPr fontId="1"/>
  </si>
  <si>
    <t>国境を越えた探究活動を通じて得た学びを、あなたは社会にどのように還元しようと考えていますか。現時点の考えを記入してください。（300字以内）</t>
    <rPh sb="24" eb="26">
      <t>シャカイ</t>
    </rPh>
    <phoneticPr fontId="1"/>
  </si>
  <si>
    <t>関西　太郎</t>
    <rPh sb="0" eb="2">
      <t>カンサイ</t>
    </rPh>
    <rPh sb="3" eb="5">
      <t>タロウ</t>
    </rPh>
    <phoneticPr fontId="1"/>
  </si>
  <si>
    <t>KANSAI TARO</t>
    <phoneticPr fontId="1"/>
  </si>
  <si>
    <t>かんさい　たろう</t>
    <phoneticPr fontId="1"/>
  </si>
  <si>
    <t>男</t>
  </si>
  <si>
    <t>090-1234-5678</t>
    <phoneticPr fontId="1"/>
  </si>
  <si>
    <t>tobitate1234@tobitate.ne.jp</t>
    <phoneticPr fontId="1"/>
  </si>
  <si>
    <t>滋賀県</t>
    <rPh sb="0" eb="3">
      <t>シガケン</t>
    </rPh>
    <phoneticPr fontId="1"/>
  </si>
  <si>
    <t>シンジダイ</t>
    <phoneticPr fontId="1"/>
  </si>
  <si>
    <t>第一日程</t>
  </si>
  <si>
    <t>農業・森林産業探究</t>
  </si>
  <si>
    <t>公立</t>
  </si>
  <si>
    <t>滋賀西高等学校</t>
    <rPh sb="0" eb="2">
      <t>シガ</t>
    </rPh>
    <rPh sb="2" eb="3">
      <t>ニシ</t>
    </rPh>
    <rPh sb="3" eb="5">
      <t>コウトウ</t>
    </rPh>
    <rPh sb="5" eb="7">
      <t>ガッコウ</t>
    </rPh>
    <phoneticPr fontId="1"/>
  </si>
  <si>
    <t>AAAAAA</t>
    <phoneticPr fontId="1"/>
  </si>
  <si>
    <t>普通科</t>
    <rPh sb="0" eb="3">
      <t>フツウカ</t>
    </rPh>
    <phoneticPr fontId="1"/>
  </si>
  <si>
    <t>全日制</t>
  </si>
  <si>
    <t>準２級</t>
    <rPh sb="0" eb="1">
      <t>ジュン</t>
    </rPh>
    <rPh sb="2" eb="3">
      <t>キュウ</t>
    </rPh>
    <phoneticPr fontId="1"/>
  </si>
  <si>
    <t>有</t>
  </si>
  <si>
    <t>【留意事項】海外への家族旅行や修学旅行ではなく、実際に海外で生活した経験や、学校が主催する海外研修・海外語学研修等の参加経験を記載してください。</t>
    <phoneticPr fontId="1"/>
  </si>
  <si>
    <t>近畿　次郎</t>
    <rPh sb="0" eb="2">
      <t>キンキ</t>
    </rPh>
    <rPh sb="3" eb="5">
      <t>ジロウ</t>
    </rPh>
    <phoneticPr fontId="1"/>
  </si>
  <si>
    <t>KINKI JIRO</t>
    <phoneticPr fontId="1"/>
  </si>
  <si>
    <t>きんき　じろう</t>
    <phoneticPr fontId="1"/>
  </si>
  <si>
    <t>080-1234-9876</t>
    <phoneticPr fontId="1"/>
  </si>
  <si>
    <t>tobitate2345@tobitate.ne.jp</t>
    <phoneticPr fontId="1"/>
  </si>
  <si>
    <t>公立</t>
    <rPh sb="0" eb="2">
      <t>コウリツ</t>
    </rPh>
    <phoneticPr fontId="1"/>
  </si>
  <si>
    <t>滋賀北高等学校</t>
    <rPh sb="0" eb="2">
      <t>シガ</t>
    </rPh>
    <rPh sb="2" eb="3">
      <t>キタ</t>
    </rPh>
    <rPh sb="3" eb="5">
      <t>コウトウ</t>
    </rPh>
    <rPh sb="5" eb="7">
      <t>ガッコウ</t>
    </rPh>
    <phoneticPr fontId="1"/>
  </si>
  <si>
    <t>滋賀　三郎</t>
    <rPh sb="0" eb="2">
      <t>シガ</t>
    </rPh>
    <rPh sb="3" eb="5">
      <t>サブロウ</t>
    </rPh>
    <phoneticPr fontId="1"/>
  </si>
  <si>
    <t>SHIGA SABUROU</t>
  </si>
  <si>
    <t>しが　さぶろう</t>
  </si>
  <si>
    <t>男</t>
    <rPh sb="0" eb="1">
      <t>オトコ</t>
    </rPh>
    <phoneticPr fontId="1"/>
  </si>
  <si>
    <t>080-1111-1111</t>
    <phoneticPr fontId="1"/>
  </si>
  <si>
    <t>saburou66@tobitate.ne.jp</t>
    <phoneticPr fontId="1"/>
  </si>
  <si>
    <t>琵琶湖　博</t>
    <rPh sb="0" eb="3">
      <t>ビワコ</t>
    </rPh>
    <rPh sb="4" eb="5">
      <t>ヒロシ</t>
    </rPh>
    <phoneticPr fontId="1"/>
  </si>
  <si>
    <t>BIWAKO HIROSHI</t>
  </si>
  <si>
    <t>びわこ　ひろし</t>
  </si>
  <si>
    <t>090-0000-1111</t>
  </si>
  <si>
    <t>biwako_smile@tobitate.ne.jp</t>
  </si>
  <si>
    <t>AAAAAA</t>
  </si>
  <si>
    <t>全日制</t>
    <rPh sb="0" eb="3">
      <t>ゼンニチセイ</t>
    </rPh>
    <phoneticPr fontId="1"/>
  </si>
  <si>
    <t>✔</t>
  </si>
  <si>
    <t>【留意事項】数ある留学支援のプログラムの中でも、「このチームでの留学は『未来を描け！滋賀の海外留学応援プログラム』でなければ実現できない」という理由を書きましょう。</t>
    <phoneticPr fontId="1"/>
  </si>
  <si>
    <t>【留意事項】個人応募ではなく、なぜあなたはチームで応募をしようと考えましたか？その理由を書きましょう。</t>
    <phoneticPr fontId="1"/>
  </si>
  <si>
    <t>【留意事項】留学計画全体のテーマを簡潔に分かりやすく書きましょう。探究活動の「問い」とは異なります。</t>
    <rPh sb="1" eb="6">
      <t>リュウイジコウ）</t>
    </rPh>
    <phoneticPr fontId="1"/>
  </si>
  <si>
    <t>【留意事項】どんな留学なのかを、自分達のことを知らない人に１分間でわかりやすく伝えることをイメージして書きましょう。</t>
    <rPh sb="1" eb="6">
      <t>リュウイジコウ）</t>
    </rPh>
    <phoneticPr fontId="1"/>
  </si>
  <si>
    <t>【留意事項】留学実現に向けての取り組みの中で、チームにおいてあなたがどのような部分を担当しているのか、どのような役割なのかを書きましょう。
あなたの留学先・期間がチームメンバーとは異なる場合は、その内容についても書いてください。</t>
    <rPh sb="1" eb="6">
      <t>リュウイジコウ）</t>
    </rPh>
    <phoneticPr fontId="1"/>
  </si>
  <si>
    <t>735 スウェーデン</t>
  </si>
  <si>
    <t>ストックホルム</t>
  </si>
  <si>
    <t>●●音楽大学</t>
    <rPh sb="2" eb="4">
      <t>オンガク</t>
    </rPh>
    <rPh sb="4" eb="6">
      <t>ダイガク</t>
    </rPh>
    <phoneticPr fontId="1"/>
  </si>
  <si>
    <t>●●株式会社</t>
    <rPh sb="2" eb="6">
      <t>カブシキガイシャ</t>
    </rPh>
    <phoneticPr fontId="1"/>
  </si>
  <si>
    <t>703 エストニア</t>
  </si>
  <si>
    <t>タリン</t>
  </si>
  <si>
    <t>●●語学学校</t>
    <rPh sb="2" eb="6">
      <t>ゴガクガッコウ</t>
    </rPh>
    <phoneticPr fontId="1"/>
  </si>
  <si>
    <t>滋賀北グローバルトラベル</t>
    <rPh sb="0" eb="2">
      <t>シガ</t>
    </rPh>
    <rPh sb="2" eb="3">
      <t>キタ</t>
    </rPh>
    <phoneticPr fontId="1"/>
  </si>
  <si>
    <t>https://….</t>
  </si>
  <si>
    <t>【留意事項】留学プログラムを利用する場合は記入してください。</t>
    <rPh sb="1" eb="6">
      <t>リュウイジコウ）</t>
    </rPh>
    <phoneticPr fontId="1"/>
  </si>
  <si>
    <t>申請予定</t>
  </si>
  <si>
    <t>××海外留学奨学金</t>
    <rPh sb="2" eb="6">
      <t>カイガイリュウガク</t>
    </rPh>
    <rPh sb="6" eb="9">
      <t>ショウガクキン</t>
    </rPh>
    <phoneticPr fontId="1"/>
  </si>
  <si>
    <t>日本でAI音楽が社会に広く受け入れられるにはどういった取り組みが必要か？</t>
    <phoneticPr fontId="1"/>
  </si>
  <si>
    <t xml:space="preserve">留学先において日本や（地域名）の良さを発信する「アンバサダー活動」に取り組んでもらいます。
日本のファンを海外で増やすために、留学中に何ができるのか、また、なぜその活動を行いたいのか、あなたのアイデアやプランを具体的に（いつ・どこで・誰に対して・何を・どのように）記入してください。
（例）
・ホームステイ先で、地元の郷土料理である○○を作って振る舞う。
・日本に関する質問を集めてプレゼンテーションを行い、日本文化を理解してもらう
・ホームステイ先や学校のクラスメイトの好きな言葉を日本語に訳し、筆ペンで書いたものをプレゼントする。
</t>
    <phoneticPr fontId="1"/>
  </si>
  <si>
    <t>留学中・帰国後に留学の魅力や留学で得た体験を周りに伝える「エヴァンジェリスト活動」に取り組んでもらいます。
自分の学校から留学にチャレンジする人が、毎年必ずいる状況を作るために何ができるのか、また、なぜその活動を行いたいのか、あなたのアイデアやプランを具体的に（いつ・どこで・誰に対して・何を・どのように）記入してください。
（例）
・留学して体験したこと、トビタテ留学JAPANの活動などについて、レポートやパワーポイントにまとめて学校で発表する。
・学校外で留学体験を広めるために、地元の中学校や児童館で発表する。
・留学準備から留学中そして、その後の活動を、ＳＮＳを使って発信していく。</t>
    <phoneticPr fontId="1"/>
  </si>
  <si>
    <t>留学計画の分野①
※チームメンバー全員で、同じ内容を記入してください。</t>
    <rPh sb="0" eb="2">
      <t>リュウガク</t>
    </rPh>
    <rPh sb="2" eb="4">
      <t>ケイカク</t>
    </rPh>
    <rPh sb="5" eb="7">
      <t>ブンヤ</t>
    </rPh>
    <rPh sb="17" eb="19">
      <t>ゼンイン</t>
    </rPh>
    <rPh sb="21" eb="22">
      <t>オナ</t>
    </rPh>
    <rPh sb="23" eb="25">
      <t>ナイヨウ</t>
    </rPh>
    <rPh sb="26" eb="28">
      <t>キニュウ</t>
    </rPh>
    <phoneticPr fontId="1"/>
  </si>
  <si>
    <t>留学計画の分野②
※チームメンバー全員で、同じ内容を記入してください。</t>
    <rPh sb="0" eb="2">
      <t>リュウガク</t>
    </rPh>
    <rPh sb="2" eb="4">
      <t>ケイカク</t>
    </rPh>
    <rPh sb="5" eb="7">
      <t>ブンヤ</t>
    </rPh>
    <phoneticPr fontId="1"/>
  </si>
  <si>
    <t>留学計画の分野③
※チームメンバー全員で、同じ内容を記入してください。</t>
    <rPh sb="0" eb="2">
      <t>リュウガク</t>
    </rPh>
    <rPh sb="2" eb="4">
      <t>ケイカク</t>
    </rPh>
    <rPh sb="5" eb="7">
      <t>ブンヤ</t>
    </rPh>
    <phoneticPr fontId="1"/>
  </si>
  <si>
    <t>※１－３は、応募者の在籍校の担任の先生が入力する欄です。
　応募者本人ではなく、必ず担任の先生に入力を依頼してください。</t>
    <rPh sb="20" eb="22">
      <t>ニュウリョク</t>
    </rPh>
    <rPh sb="48" eb="50">
      <t>ニュウリョク</t>
    </rPh>
    <phoneticPr fontId="1"/>
  </si>
  <si>
    <t>過去（令和6・7年度）に「官民協働海外留学支援制度 トビタテ！留学JAPAN 新・日本代表プログラム」【高校生等対象】に採用されたことがあるか。※本人の責によらず、留学開始前に辞退した者は「採用されたことがない」にチェックすること。</t>
    <rPh sb="0" eb="2">
      <t>カコ</t>
    </rPh>
    <rPh sb="3" eb="5">
      <t>レイワ</t>
    </rPh>
    <rPh sb="8" eb="10">
      <t>ネンド</t>
    </rPh>
    <rPh sb="60" eb="62">
      <t>サイヨウ</t>
    </rPh>
    <rPh sb="73" eb="75">
      <t>ホンニン</t>
    </rPh>
    <rPh sb="76" eb="77">
      <t>セキ</t>
    </rPh>
    <rPh sb="82" eb="84">
      <t>リュウガク</t>
    </rPh>
    <rPh sb="84" eb="87">
      <t>カイシマエ</t>
    </rPh>
    <rPh sb="88" eb="90">
      <t>ジタイ</t>
    </rPh>
    <rPh sb="92" eb="93">
      <t>モノ</t>
    </rPh>
    <rPh sb="95" eb="97">
      <t>サイヨウ</t>
    </rPh>
    <phoneticPr fontId="1"/>
  </si>
  <si>
    <t>募集要項 「６　支援内容 イ 採用人数および支援金額の取扱い」に記載のとおり、応募状況や選考結果により、支援金の支給金額を、予算の範囲内で調整し、最大６割まで減額する場合がある。支援金が減額された場合であっても本事業に参加するか。</t>
    <rPh sb="0" eb="2">
      <t>ボシュウ</t>
    </rPh>
    <rPh sb="2" eb="4">
      <t>ヨウコウ</t>
    </rPh>
    <rPh sb="8" eb="10">
      <t>シエン</t>
    </rPh>
    <rPh sb="10" eb="12">
      <t>ナイヨウ</t>
    </rPh>
    <rPh sb="22" eb="24">
      <t>シエン</t>
    </rPh>
    <rPh sb="32" eb="34">
      <t>キサイ</t>
    </rPh>
    <rPh sb="89" eb="91">
      <t>シエン</t>
    </rPh>
    <rPh sb="91" eb="92">
      <t>キン</t>
    </rPh>
    <phoneticPr fontId="1"/>
  </si>
  <si>
    <t>１－３　評定　応募時に記載する評定平均は、直前の学年までに確定している学年末の評定を基にしてください。</t>
    <rPh sb="4" eb="6">
      <t>ヒョウテイ</t>
    </rPh>
    <rPh sb="35" eb="38">
      <t>ガクネンマツ</t>
    </rPh>
    <phoneticPr fontId="1"/>
  </si>
  <si>
    <r>
      <t>　　</t>
    </r>
    <r>
      <rPr>
        <sz val="5"/>
        <color theme="1"/>
        <rFont val="BIZ UDゴシック"/>
        <family val="3"/>
        <charset val="128"/>
      </rPr>
      <t xml:space="preserve"> </t>
    </r>
    <r>
      <rPr>
        <sz val="11"/>
        <color theme="1"/>
        <rFont val="BIZ UDゴシック"/>
        <family val="3"/>
        <charset val="128"/>
      </rPr>
      <t>高校１年生の場合　→ 中学３年生の学年末評定平均を記載してください。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</si>
</sst>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1"/>
      <color theme="1"/>
      <name val="Yu Gothic"/>
      <family val="2"/>
      <scheme val="minor"/>
    </font>
    <font>
      <sz val="10"/>
      <color theme="1"/>
      <name val="BIZ UDゴシック"/>
      <family val="3"/>
      <charset val="128"/>
    </font>
    <font>
      <sz val="10"/>
      <color theme="1"/>
      <name val="BIZ UDPゴシック"/>
      <family val="3"/>
      <charset val="128"/>
    </font>
    <font>
      <b/>
      <sz val="14"/>
      <color theme="1"/>
      <name val="BIZ UDゴシック"/>
      <family val="3"/>
      <charset val="128"/>
    </font>
    <font>
      <u/>
      <sz val="11"/>
      <color theme="10"/>
      <name val="Yu Gothic"/>
      <family val="2"/>
      <scheme val="minor"/>
    </font>
    <font>
      <strike/>
      <sz val="11"/>
      <color theme="1"/>
      <name val="BIZ UDゴシック"/>
      <family val="3"/>
      <charset val="128"/>
    </font>
    <font>
      <sz val="11"/>
      <name val="BIZ UDゴシック"/>
      <family val="3"/>
      <charset val="128"/>
    </font>
    <font>
      <b/>
      <sz val="11"/>
      <name val="BIZ UDゴシック"/>
      <family val="3"/>
      <charset val="128"/>
    </font>
    <font>
      <sz val="10"/>
      <name val="BIZ UDゴシック"/>
      <family val="3"/>
      <charset val="128"/>
    </font>
    <font>
      <sz val="11"/>
      <color theme="0"/>
      <name val="BIZ UDゴシック"/>
      <family val="3"/>
      <charset val="128"/>
    </font>
    <font>
      <sz val="5"/>
      <color theme="1"/>
      <name val="BIZ UD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
      <patternFill patternType="solid">
        <fgColor theme="0"/>
        <bgColor indexed="64"/>
      </patternFill>
    </fill>
  </fills>
  <borders count="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top/>
      <bottom style="thin">
        <color indexed="64"/>
      </bottom>
      <diagonal/>
    </border>
    <border>
      <left/>
      <right/>
      <top/>
      <bottom style="thin">
        <color theme="0" tint="-0.499984740745262"/>
      </bottom>
      <diagonal/>
    </border>
    <border>
      <left style="thin">
        <color theme="0" tint="-0.499984740745262"/>
      </left>
      <right style="thin">
        <color theme="0" tint="-0.499984740745262"/>
      </right>
      <top style="dashed">
        <color indexed="64"/>
      </top>
      <bottom/>
      <diagonal/>
    </border>
  </borders>
  <cellStyleXfs count="3">
    <xf numFmtId="0" fontId="0" fillId="0" borderId="0"/>
    <xf numFmtId="38" fontId="10" fillId="0" borderId="0" applyFont="0" applyFill="0" applyBorder="0" applyAlignment="0" applyProtection="0">
      <alignment vertical="center"/>
    </xf>
    <xf numFmtId="0" fontId="14" fillId="0" borderId="0" applyNumberFormat="0" applyFill="0" applyBorder="0" applyAlignment="0" applyProtection="0"/>
  </cellStyleXfs>
  <cellXfs count="96">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1" xfId="0" applyFont="1" applyBorder="1" applyAlignment="1">
      <alignment horizontal="lef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0" fontId="2" fillId="0" borderId="3" xfId="0" applyFont="1" applyBorder="1" applyAlignment="1">
      <alignment vertical="center" wrapText="1"/>
    </xf>
    <xf numFmtId="0" fontId="8" fillId="5"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8" fillId="0" borderId="1" xfId="0" applyFont="1" applyBorder="1" applyAlignment="1">
      <alignment horizontal="justify" vertical="center"/>
    </xf>
    <xf numFmtId="0" fontId="8" fillId="0" borderId="1" xfId="0" applyFont="1" applyBorder="1" applyAlignment="1">
      <alignment vertical="center"/>
    </xf>
    <xf numFmtId="0" fontId="8" fillId="0" borderId="1" xfId="0" applyFont="1" applyBorder="1" applyAlignment="1">
      <alignment horizontal="justify" vertical="center" wrapText="1"/>
    </xf>
    <xf numFmtId="0" fontId="2" fillId="0" borderId="4"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4" borderId="1" xfId="0" applyFont="1" applyFill="1" applyBorder="1" applyAlignment="1">
      <alignment vertical="center" wrapText="1"/>
    </xf>
    <xf numFmtId="0" fontId="2" fillId="3" borderId="1" xfId="0" applyFont="1" applyFill="1" applyBorder="1" applyAlignment="1">
      <alignment vertical="center" wrapText="1"/>
    </xf>
    <xf numFmtId="0" fontId="2" fillId="2" borderId="1" xfId="0" applyFont="1" applyFill="1" applyBorder="1" applyAlignment="1">
      <alignment vertical="center" wrapText="1"/>
    </xf>
    <xf numFmtId="0" fontId="2" fillId="4" borderId="3" xfId="0" applyFont="1" applyFill="1" applyBorder="1" applyAlignment="1">
      <alignment vertical="center" wrapText="1"/>
    </xf>
    <xf numFmtId="38" fontId="2" fillId="2" borderId="1" xfId="1" applyFont="1" applyFill="1" applyBorder="1" applyAlignment="1">
      <alignment vertical="center" wrapText="1"/>
    </xf>
    <xf numFmtId="0" fontId="11" fillId="0" borderId="0" xfId="0" applyFont="1" applyAlignment="1">
      <alignment vertical="center"/>
    </xf>
    <xf numFmtId="0" fontId="11" fillId="2" borderId="1" xfId="0" applyFont="1" applyFill="1" applyBorder="1" applyAlignment="1">
      <alignment vertical="center"/>
    </xf>
    <xf numFmtId="0" fontId="11" fillId="0" borderId="1" xfId="0" applyFont="1" applyBorder="1" applyAlignment="1">
      <alignment vertical="center"/>
    </xf>
    <xf numFmtId="0" fontId="11" fillId="0" borderId="1" xfId="0" applyFont="1" applyBorder="1" applyAlignment="1">
      <alignment horizontal="justify" vertical="center" wrapText="1"/>
    </xf>
    <xf numFmtId="0" fontId="12" fillId="0" borderId="1" xfId="0" applyFont="1" applyBorder="1" applyAlignment="1">
      <alignment vertical="center"/>
    </xf>
    <xf numFmtId="0" fontId="13" fillId="4" borderId="0" xfId="0" applyFont="1" applyFill="1" applyAlignment="1">
      <alignment horizontal="center" vertical="center" wrapText="1"/>
    </xf>
    <xf numFmtId="0" fontId="13" fillId="2" borderId="0" xfId="0" applyFont="1" applyFill="1" applyAlignment="1">
      <alignment horizontal="center" vertical="center" wrapText="1"/>
    </xf>
    <xf numFmtId="0" fontId="13" fillId="3" borderId="0" xfId="0" applyFont="1" applyFill="1" applyAlignment="1">
      <alignment horizontal="center" vertical="center" wrapText="1"/>
    </xf>
    <xf numFmtId="0" fontId="2" fillId="2" borderId="1" xfId="2" applyFont="1" applyFill="1" applyBorder="1" applyAlignment="1">
      <alignment vertical="center" wrapText="1"/>
    </xf>
    <xf numFmtId="0" fontId="7" fillId="4" borderId="1" xfId="0" applyFont="1" applyFill="1" applyBorder="1" applyAlignment="1">
      <alignment vertical="center" wrapText="1"/>
    </xf>
    <xf numFmtId="0" fontId="7" fillId="2" borderId="1" xfId="0" applyFont="1" applyFill="1" applyBorder="1" applyAlignment="1">
      <alignment vertical="center" wrapText="1"/>
    </xf>
    <xf numFmtId="14" fontId="2" fillId="4" borderId="2" xfId="0" applyNumberFormat="1" applyFont="1" applyFill="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wrapText="1"/>
    </xf>
    <xf numFmtId="14" fontId="2" fillId="0" borderId="5" xfId="0" applyNumberFormat="1" applyFont="1" applyBorder="1" applyAlignment="1">
      <alignment vertical="center" wrapText="1"/>
    </xf>
    <xf numFmtId="0" fontId="4" fillId="0" borderId="0" xfId="0" applyFont="1" applyAlignment="1">
      <alignment vertical="center"/>
    </xf>
    <xf numFmtId="14" fontId="2" fillId="4"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left" vertical="center" wrapText="1"/>
    </xf>
    <xf numFmtId="0" fontId="2" fillId="0" borderId="0" xfId="0" applyFont="1" applyAlignment="1">
      <alignment horizontal="left" vertical="center" wrapText="1"/>
    </xf>
    <xf numFmtId="0" fontId="14" fillId="4" borderId="1" xfId="2" applyFill="1" applyBorder="1" applyAlignment="1">
      <alignment vertical="center" wrapText="1"/>
    </xf>
    <xf numFmtId="0" fontId="2" fillId="6" borderId="0"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15" fillId="6" borderId="0" xfId="0" applyFont="1" applyFill="1" applyBorder="1" applyAlignment="1">
      <alignment vertical="center" wrapText="1"/>
    </xf>
    <xf numFmtId="0" fontId="2" fillId="6" borderId="1" xfId="0" applyFont="1" applyFill="1" applyBorder="1" applyAlignment="1">
      <alignment vertical="center" wrapText="1"/>
    </xf>
    <xf numFmtId="0" fontId="2" fillId="6" borderId="0" xfId="0" applyFont="1" applyFill="1" applyBorder="1" applyAlignment="1">
      <alignment vertical="center" wrapText="1"/>
    </xf>
    <xf numFmtId="0" fontId="3" fillId="6" borderId="0" xfId="0" applyFont="1" applyFill="1" applyBorder="1" applyAlignment="1">
      <alignment horizontal="left" vertical="top" wrapText="1"/>
    </xf>
    <xf numFmtId="0" fontId="2" fillId="6" borderId="0" xfId="0" applyFont="1" applyFill="1" applyBorder="1" applyAlignment="1" applyProtection="1">
      <alignment vertical="center" wrapText="1"/>
      <protection locked="0"/>
    </xf>
    <xf numFmtId="0" fontId="16" fillId="0" borderId="1" xfId="0" applyFont="1" applyBorder="1" applyAlignment="1">
      <alignment vertical="center" wrapText="1"/>
    </xf>
    <xf numFmtId="0" fontId="2" fillId="4" borderId="1" xfId="0" applyFont="1" applyFill="1" applyBorder="1" applyAlignment="1" applyProtection="1">
      <alignment vertical="center" wrapText="1"/>
      <protection locked="0"/>
    </xf>
    <xf numFmtId="0" fontId="2" fillId="0" borderId="1" xfId="0" applyFont="1" applyFill="1" applyBorder="1" applyAlignment="1">
      <alignment vertical="center" wrapText="1"/>
    </xf>
    <xf numFmtId="0" fontId="6" fillId="0" borderId="0" xfId="0" applyFont="1" applyFill="1" applyAlignment="1">
      <alignment horizontal="justify" vertical="center"/>
    </xf>
    <xf numFmtId="0" fontId="2" fillId="0" borderId="0" xfId="0" applyFont="1" applyFill="1" applyAlignment="1">
      <alignment vertical="center" wrapText="1"/>
    </xf>
    <xf numFmtId="0" fontId="2" fillId="6" borderId="0" xfId="0" applyFont="1" applyFill="1" applyAlignment="1">
      <alignment vertical="center"/>
    </xf>
    <xf numFmtId="0" fontId="2" fillId="6" borderId="0" xfId="0" applyFont="1" applyFill="1" applyAlignment="1">
      <alignment vertical="center" wrapText="1"/>
    </xf>
    <xf numFmtId="0" fontId="17" fillId="6" borderId="0" xfId="0" applyFont="1" applyFill="1" applyAlignment="1">
      <alignment vertical="center"/>
    </xf>
    <xf numFmtId="0" fontId="7" fillId="6" borderId="0" xfId="0" applyFont="1" applyFill="1" applyAlignment="1">
      <alignment vertical="center"/>
    </xf>
    <xf numFmtId="0" fontId="2" fillId="6" borderId="1" xfId="0" applyFont="1" applyFill="1" applyBorder="1" applyAlignment="1">
      <alignment vertical="center"/>
    </xf>
    <xf numFmtId="0" fontId="2" fillId="2"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7" fillId="0" borderId="0" xfId="0" applyFont="1" applyAlignment="1">
      <alignment horizontal="left" vertical="center"/>
    </xf>
    <xf numFmtId="0" fontId="2" fillId="2" borderId="7" xfId="0" applyFont="1" applyFill="1" applyBorder="1" applyAlignment="1">
      <alignment horizontal="left" vertical="center" wrapText="1"/>
    </xf>
    <xf numFmtId="0" fontId="19" fillId="0" borderId="0" xfId="0" applyFont="1" applyAlignment="1">
      <alignment horizontal="left" vertical="center"/>
    </xf>
    <xf numFmtId="14" fontId="2" fillId="3"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4" fontId="2" fillId="2" borderId="1" xfId="0" applyNumberFormat="1" applyFont="1" applyFill="1" applyBorder="1" applyAlignment="1">
      <alignment horizontal="left" vertical="center" wrapText="1"/>
    </xf>
    <xf numFmtId="0" fontId="14" fillId="2" borderId="1" xfId="2" applyFill="1" applyBorder="1" applyAlignment="1">
      <alignment horizontal="left" vertical="center" wrapText="1"/>
    </xf>
    <xf numFmtId="0" fontId="14" fillId="4" borderId="1" xfId="2" applyFill="1" applyBorder="1" applyAlignment="1">
      <alignment horizontal="left" vertical="center" wrapText="1"/>
    </xf>
    <xf numFmtId="0" fontId="7" fillId="0" borderId="0" xfId="0" applyFont="1" applyAlignment="1">
      <alignment vertical="center" wrapText="1"/>
    </xf>
    <xf numFmtId="0" fontId="2" fillId="0" borderId="3" xfId="0" applyFont="1" applyFill="1" applyBorder="1" applyAlignment="1">
      <alignment vertical="center" wrapText="1"/>
    </xf>
    <xf numFmtId="0" fontId="4" fillId="0" borderId="1" xfId="0" applyFont="1" applyBorder="1" applyAlignment="1">
      <alignment horizontal="center" vertical="center" wrapText="1"/>
    </xf>
    <xf numFmtId="0" fontId="16"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left" vertical="center" indent="1"/>
    </xf>
    <xf numFmtId="0" fontId="2" fillId="0" borderId="1" xfId="0" applyFont="1" applyFill="1" applyBorder="1" applyAlignment="1">
      <alignment vertical="center"/>
    </xf>
    <xf numFmtId="0" fontId="18" fillId="0" borderId="1" xfId="0" applyFont="1" applyFill="1" applyBorder="1" applyAlignment="1">
      <alignment vertical="center" wrapText="1"/>
    </xf>
    <xf numFmtId="0" fontId="16" fillId="0" borderId="1" xfId="0" applyFont="1" applyFill="1" applyBorder="1" applyAlignment="1">
      <alignment vertical="center" wrapText="1"/>
    </xf>
  </cellXfs>
  <cellStyles count="3">
    <cellStyle name="ハイパーリンク" xfId="2" builtinId="8"/>
    <cellStyle name="桁区切り" xfId="1" builtinId="6"/>
    <cellStyle name="標準" xfId="0" builtinId="0"/>
  </cellStyles>
  <dxfs count="2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508000</xdr:colOff>
      <xdr:row>0</xdr:row>
      <xdr:rowOff>60613</xdr:rowOff>
    </xdr:from>
    <xdr:to>
      <xdr:col>33</xdr:col>
      <xdr:colOff>213392</xdr:colOff>
      <xdr:row>18</xdr:row>
      <xdr:rowOff>77397</xdr:rowOff>
    </xdr:to>
    <xdr:sp macro="" textlink="">
      <xdr:nvSpPr>
        <xdr:cNvPr id="3" name="四角形: 角を丸くする 2">
          <a:extLst>
            <a:ext uri="{FF2B5EF4-FFF2-40B4-BE49-F238E27FC236}">
              <a16:creationId xmlns:a16="http://schemas.microsoft.com/office/drawing/2014/main" id="{8C1DA9F5-43C9-4FB5-8CC0-28AF506BC058}"/>
            </a:ext>
          </a:extLst>
        </xdr:cNvPr>
        <xdr:cNvSpPr/>
      </xdr:nvSpPr>
      <xdr:spPr>
        <a:xfrm>
          <a:off x="16977591" y="60613"/>
          <a:ext cx="12867210" cy="3549693"/>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2025</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1850571</xdr:colOff>
      <xdr:row>5</xdr:row>
      <xdr:rowOff>95250</xdr:rowOff>
    </xdr:from>
    <xdr:to>
      <xdr:col>3</xdr:col>
      <xdr:colOff>331614</xdr:colOff>
      <xdr:row>10</xdr:row>
      <xdr:rowOff>128014</xdr:rowOff>
    </xdr:to>
    <xdr:sp macro="" textlink="">
      <xdr:nvSpPr>
        <xdr:cNvPr id="4" name="四角形: 角を丸くする 3">
          <a:extLst>
            <a:ext uri="{FF2B5EF4-FFF2-40B4-BE49-F238E27FC236}">
              <a16:creationId xmlns:a16="http://schemas.microsoft.com/office/drawing/2014/main" id="{E1ED1B00-B532-4062-8BD2-AC479D211407}"/>
            </a:ext>
          </a:extLst>
        </xdr:cNvPr>
        <xdr:cNvSpPr/>
      </xdr:nvSpPr>
      <xdr:spPr>
        <a:xfrm>
          <a:off x="2245178" y="1251857"/>
          <a:ext cx="6386793" cy="102608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56030</xdr:colOff>
      <xdr:row>27</xdr:row>
      <xdr:rowOff>336176</xdr:rowOff>
    </xdr:from>
    <xdr:to>
      <xdr:col>8</xdr:col>
      <xdr:colOff>346364</xdr:colOff>
      <xdr:row>30</xdr:row>
      <xdr:rowOff>66675</xdr:rowOff>
    </xdr:to>
    <xdr:sp macro="" textlink="">
      <xdr:nvSpPr>
        <xdr:cNvPr id="5" name="吹き出し: 角を丸めた四角形 4">
          <a:extLst>
            <a:ext uri="{FF2B5EF4-FFF2-40B4-BE49-F238E27FC236}">
              <a16:creationId xmlns:a16="http://schemas.microsoft.com/office/drawing/2014/main" id="{75A71647-CD9A-459F-912F-89013BE0E4F4}"/>
            </a:ext>
          </a:extLst>
        </xdr:cNvPr>
        <xdr:cNvSpPr/>
      </xdr:nvSpPr>
      <xdr:spPr>
        <a:xfrm>
          <a:off x="9598348" y="5496994"/>
          <a:ext cx="3061243" cy="457863"/>
        </a:xfrm>
        <a:prstGeom prst="wedgeRoundRectCallout">
          <a:avLst>
            <a:gd name="adj1" fmla="val -88044"/>
            <a:gd name="adj2" fmla="val 15116"/>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半角「</a:t>
          </a:r>
          <a:r>
            <a:rPr lang="en-US"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a:t>
          </a:r>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（ハイフン）」で区切って記入してください。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1020754</xdr:colOff>
      <xdr:row>36</xdr:row>
      <xdr:rowOff>132432</xdr:rowOff>
    </xdr:from>
    <xdr:to>
      <xdr:col>8</xdr:col>
      <xdr:colOff>311728</xdr:colOff>
      <xdr:row>52</xdr:row>
      <xdr:rowOff>17318</xdr:rowOff>
    </xdr:to>
    <xdr:sp macro="" textlink="">
      <xdr:nvSpPr>
        <xdr:cNvPr id="6" name="吹き出し: 角を丸めた四角形 5">
          <a:extLst>
            <a:ext uri="{FF2B5EF4-FFF2-40B4-BE49-F238E27FC236}">
              <a16:creationId xmlns:a16="http://schemas.microsoft.com/office/drawing/2014/main" id="{CE0227A8-E204-4CF4-AC30-9D3040F5EEAC}"/>
            </a:ext>
          </a:extLst>
        </xdr:cNvPr>
        <xdr:cNvSpPr/>
      </xdr:nvSpPr>
      <xdr:spPr>
        <a:xfrm>
          <a:off x="9310390" y="6840341"/>
          <a:ext cx="3251065" cy="2655795"/>
        </a:xfrm>
        <a:prstGeom prst="wedgeRoundRectCallout">
          <a:avLst>
            <a:gd name="adj1" fmla="val -93312"/>
            <a:gd name="adj2" fmla="val -32441"/>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「学校名」を学校の先生に確認してください。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「学校名」は、略さずに正式名称を記入してください。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「学科・コース」が分からない場合は先生に確認してください。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381000</xdr:colOff>
      <xdr:row>172</xdr:row>
      <xdr:rowOff>190500</xdr:rowOff>
    </xdr:from>
    <xdr:to>
      <xdr:col>8</xdr:col>
      <xdr:colOff>448235</xdr:colOff>
      <xdr:row>173</xdr:row>
      <xdr:rowOff>666301</xdr:rowOff>
    </xdr:to>
    <xdr:sp macro="" textlink="">
      <xdr:nvSpPr>
        <xdr:cNvPr id="7" name="吹き出し: 角を丸めた四角形 6">
          <a:extLst>
            <a:ext uri="{FF2B5EF4-FFF2-40B4-BE49-F238E27FC236}">
              <a16:creationId xmlns:a16="http://schemas.microsoft.com/office/drawing/2014/main" id="{D978FC37-14DF-4F67-B5BE-F9576536A0C9}"/>
            </a:ext>
          </a:extLst>
        </xdr:cNvPr>
        <xdr:cNvSpPr/>
      </xdr:nvSpPr>
      <xdr:spPr>
        <a:xfrm>
          <a:off x="8673353" y="46650088"/>
          <a:ext cx="4045323" cy="1215389"/>
        </a:xfrm>
        <a:prstGeom prst="wedgeRoundRectCallout">
          <a:avLst>
            <a:gd name="adj1" fmla="val -67656"/>
            <a:gd name="adj2" fmla="val -20820"/>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チームの探究テーマ、留学内容に応じて、留学の特徴となるキーワードを３つ挙げましょう。３つが似ていても問題ありません。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79705" indent="-179705"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例：</a:t>
          </a:r>
          <a:r>
            <a:rPr lang="en-US"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IT</a:t>
          </a:r>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企業でのインターンシップ、ジェンダーフリートイレの普及、オペラを通した文化の調査</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333376</xdr:colOff>
      <xdr:row>179</xdr:row>
      <xdr:rowOff>145677</xdr:rowOff>
    </xdr:from>
    <xdr:to>
      <xdr:col>8</xdr:col>
      <xdr:colOff>523876</xdr:colOff>
      <xdr:row>182</xdr:row>
      <xdr:rowOff>561527</xdr:rowOff>
    </xdr:to>
    <xdr:sp macro="" textlink="">
      <xdr:nvSpPr>
        <xdr:cNvPr id="8" name="吹き出し: 角を丸めた四角形 7">
          <a:extLst>
            <a:ext uri="{FF2B5EF4-FFF2-40B4-BE49-F238E27FC236}">
              <a16:creationId xmlns:a16="http://schemas.microsoft.com/office/drawing/2014/main" id="{19BF02D9-CC95-487E-BD29-CAAB1DEF3159}"/>
            </a:ext>
          </a:extLst>
        </xdr:cNvPr>
        <xdr:cNvSpPr/>
      </xdr:nvSpPr>
      <xdr:spPr>
        <a:xfrm>
          <a:off x="8620126" y="52795115"/>
          <a:ext cx="4191000" cy="915912"/>
        </a:xfrm>
        <a:prstGeom prst="wedgeRoundRectCallout">
          <a:avLst>
            <a:gd name="adj1" fmla="val -96167"/>
            <a:gd name="adj2" fmla="val -32963"/>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２－３、２－４、２－５はあなた個人の留学計画を記載してください。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留学計画はチームメンバー全員が同じ計画でも構いません。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また、チームメンバー全員が、異なった計画でも構いません。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338979</xdr:colOff>
      <xdr:row>183</xdr:row>
      <xdr:rowOff>467846</xdr:rowOff>
    </xdr:from>
    <xdr:to>
      <xdr:col>8</xdr:col>
      <xdr:colOff>381001</xdr:colOff>
      <xdr:row>184</xdr:row>
      <xdr:rowOff>1205753</xdr:rowOff>
    </xdr:to>
    <xdr:sp macro="" textlink="">
      <xdr:nvSpPr>
        <xdr:cNvPr id="9" name="吹き出し: 角を丸めた四角形 8">
          <a:extLst>
            <a:ext uri="{FF2B5EF4-FFF2-40B4-BE49-F238E27FC236}">
              <a16:creationId xmlns:a16="http://schemas.microsoft.com/office/drawing/2014/main" id="{D176E4F9-CA2F-454F-97C6-D80A126E10D5}"/>
            </a:ext>
          </a:extLst>
        </xdr:cNvPr>
        <xdr:cNvSpPr/>
      </xdr:nvSpPr>
      <xdr:spPr>
        <a:xfrm>
          <a:off x="8625729" y="54379346"/>
          <a:ext cx="4042522" cy="1738032"/>
        </a:xfrm>
        <a:prstGeom prst="wedgeRoundRectCallout">
          <a:avLst>
            <a:gd name="adj1" fmla="val -73050"/>
            <a:gd name="adj2" fmla="val -2377"/>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※日数は初日も含めて計算してください。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8953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※受入先機関が複数あり、活動を行わない日がある場合は、その日数を除いてください。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8953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（例）留学期間全体：</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8/1-9/14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45</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8958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・１か所目：</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8/1-9/4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35</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　※</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9/5-9/6</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は移動日等、活動がない。</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48958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・２か所目：</a:t>
          </a:r>
          <a:r>
            <a:rPr lang="en-US"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9/7-9/14</a:t>
          </a:r>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（８日間）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marL="356235" indent="-89535" algn="l"/>
          <a:r>
            <a:rPr lang="ja-JP" sz="1050"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留学期間（日数）は、</a:t>
          </a:r>
          <a:r>
            <a:rPr lang="en-US"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9/5-9/6</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の２日間を除く、</a:t>
          </a:r>
          <a:r>
            <a:rPr lang="en-US"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43</a:t>
          </a:r>
          <a:r>
            <a:rPr lang="ja-JP" sz="1050" u="sng" kern="100">
              <a:solidFill>
                <a:srgbClr val="0070C0"/>
              </a:solidFill>
              <a:effectLst/>
              <a:latin typeface="BIZ UDゴシック" panose="020B0400000000000000" pitchFamily="49" charset="-128"/>
              <a:ea typeface="BIZ UDゴシック" panose="020B0400000000000000" pitchFamily="49" charset="-128"/>
              <a:cs typeface="Times New Roman" panose="02020603050405020304" pitchFamily="18" charset="0"/>
            </a:rPr>
            <a:t>日間</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3</xdr:col>
      <xdr:colOff>593911</xdr:colOff>
      <xdr:row>186</xdr:row>
      <xdr:rowOff>78443</xdr:rowOff>
    </xdr:from>
    <xdr:to>
      <xdr:col>8</xdr:col>
      <xdr:colOff>470647</xdr:colOff>
      <xdr:row>191</xdr:row>
      <xdr:rowOff>158117</xdr:rowOff>
    </xdr:to>
    <xdr:sp macro="" textlink="">
      <xdr:nvSpPr>
        <xdr:cNvPr id="10" name="吹き出し: 角を丸めた四角形 9">
          <a:extLst>
            <a:ext uri="{FF2B5EF4-FFF2-40B4-BE49-F238E27FC236}">
              <a16:creationId xmlns:a16="http://schemas.microsoft.com/office/drawing/2014/main" id="{776C282D-B0FC-4732-B951-A86908048E8D}"/>
            </a:ext>
          </a:extLst>
        </xdr:cNvPr>
        <xdr:cNvSpPr/>
      </xdr:nvSpPr>
      <xdr:spPr>
        <a:xfrm>
          <a:off x="8886264" y="56836237"/>
          <a:ext cx="3854824" cy="920115"/>
        </a:xfrm>
        <a:prstGeom prst="wedgeRoundRectCallout">
          <a:avLst>
            <a:gd name="adj1" fmla="val -66828"/>
            <a:gd name="adj2" fmla="val 9371"/>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具体的な受入先機関が決まっていない場合も、できる限りの情報を記入してください。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例）現地の語学学校、現地の高校、現地の</a:t>
          </a:r>
          <a:r>
            <a:rPr lang="en-US"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IT</a:t>
          </a:r>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企業　など</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373632</xdr:colOff>
      <xdr:row>194</xdr:row>
      <xdr:rowOff>46978</xdr:rowOff>
    </xdr:from>
    <xdr:to>
      <xdr:col>8</xdr:col>
      <xdr:colOff>638498</xdr:colOff>
      <xdr:row>206</xdr:row>
      <xdr:rowOff>10323</xdr:rowOff>
    </xdr:to>
    <xdr:sp macro="" textlink="">
      <xdr:nvSpPr>
        <xdr:cNvPr id="11" name="吹き出し: 角を丸めた四角形 10">
          <a:extLst>
            <a:ext uri="{FF2B5EF4-FFF2-40B4-BE49-F238E27FC236}">
              <a16:creationId xmlns:a16="http://schemas.microsoft.com/office/drawing/2014/main" id="{AB9183EF-67C4-4247-B4E9-E618397C2999}"/>
            </a:ext>
          </a:extLst>
        </xdr:cNvPr>
        <xdr:cNvSpPr/>
      </xdr:nvSpPr>
      <xdr:spPr>
        <a:xfrm>
          <a:off x="8663268" y="65186433"/>
          <a:ext cx="4224957" cy="1902981"/>
        </a:xfrm>
        <a:prstGeom prst="wedgeRoundRectCallout">
          <a:avLst>
            <a:gd name="adj1" fmla="val -57900"/>
            <a:gd name="adj2" fmla="val -46075"/>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【留学エージェント等】</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留学手続き代行・留学先あっせん・滞在中のサポートなどを行う業者・団体。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これらを目的としてのみ利用する場合、留学エージェント等はその所在地に関わらず、受入先機関にはなりません。</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605118</xdr:colOff>
      <xdr:row>234</xdr:row>
      <xdr:rowOff>56029</xdr:rowOff>
    </xdr:from>
    <xdr:to>
      <xdr:col>8</xdr:col>
      <xdr:colOff>442633</xdr:colOff>
      <xdr:row>234</xdr:row>
      <xdr:rowOff>503704</xdr:rowOff>
    </xdr:to>
    <xdr:sp macro="" textlink="">
      <xdr:nvSpPr>
        <xdr:cNvPr id="12" name="吹き出し: 角を丸めた四角形 11">
          <a:extLst>
            <a:ext uri="{FF2B5EF4-FFF2-40B4-BE49-F238E27FC236}">
              <a16:creationId xmlns:a16="http://schemas.microsoft.com/office/drawing/2014/main" id="{A4E2102F-9BE0-4A7E-91FA-4990D729D3EF}"/>
            </a:ext>
          </a:extLst>
        </xdr:cNvPr>
        <xdr:cNvSpPr/>
      </xdr:nvSpPr>
      <xdr:spPr>
        <a:xfrm>
          <a:off x="10141324" y="64736382"/>
          <a:ext cx="2571750" cy="447675"/>
        </a:xfrm>
        <a:prstGeom prst="wedgeRoundRectCallout">
          <a:avLst>
            <a:gd name="adj1" fmla="val -124778"/>
            <a:gd name="adj2" fmla="val 30876"/>
            <a:gd name="adj3" fmla="val 16667"/>
          </a:avLst>
        </a:prstGeom>
        <a:solidFill>
          <a:srgbClr val="FFFAEB"/>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70C0"/>
              </a:solidFill>
              <a:effectLst/>
              <a:latin typeface="Century" panose="02040604050505020304" pitchFamily="18" charset="0"/>
              <a:ea typeface="BIZ UDPゴシック" panose="020B0400000000000000" pitchFamily="50" charset="-128"/>
              <a:cs typeface="Times New Roman" panose="02020603050405020304" pitchFamily="18" charset="0"/>
            </a:rPr>
            <a:t>留学計画のテーマとは異なります。</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0</xdr:colOff>
      <xdr:row>12</xdr:row>
      <xdr:rowOff>0</xdr:rowOff>
    </xdr:from>
    <xdr:to>
      <xdr:col>1</xdr:col>
      <xdr:colOff>1910068</xdr:colOff>
      <xdr:row>16</xdr:row>
      <xdr:rowOff>36161</xdr:rowOff>
    </xdr:to>
    <xdr:sp macro="" textlink="">
      <xdr:nvSpPr>
        <xdr:cNvPr id="13" name="四角形: 角を丸くする 12">
          <a:extLst>
            <a:ext uri="{FF2B5EF4-FFF2-40B4-BE49-F238E27FC236}">
              <a16:creationId xmlns:a16="http://schemas.microsoft.com/office/drawing/2014/main" id="{F0DCB8FB-7C0E-4476-8CAC-016813D2A9EA}"/>
            </a:ext>
          </a:extLst>
        </xdr:cNvPr>
        <xdr:cNvSpPr/>
      </xdr:nvSpPr>
      <xdr:spPr>
        <a:xfrm>
          <a:off x="392545" y="2413000"/>
          <a:ext cx="1910068" cy="682706"/>
        </a:xfrm>
        <a:prstGeom prst="roundRect">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a:latin typeface="BIZ UDゴシック" panose="020B0400000000000000" pitchFamily="49" charset="-128"/>
              <a:ea typeface="BIZ UDゴシック" panose="020B0400000000000000" pitchFamily="49" charset="-128"/>
            </a:rPr>
            <a:t>記入例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burou66@tobitate.ne.jp" TargetMode="External"/><Relationship Id="rId2" Type="http://schemas.openxmlformats.org/officeDocument/2006/relationships/hyperlink" Target="mailto:tobitate2345@tobitate.ne.jp" TargetMode="External"/><Relationship Id="rId1" Type="http://schemas.openxmlformats.org/officeDocument/2006/relationships/hyperlink" Target="mailto:tobitate1234@tobitate.ne.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C270"/>
  <sheetViews>
    <sheetView tabSelected="1" view="pageBreakPreview" topLeftCell="A266" zoomScaleNormal="55" zoomScaleSheetLayoutView="100" workbookViewId="0">
      <selection activeCell="B259" sqref="B259"/>
    </sheetView>
  </sheetViews>
  <sheetFormatPr defaultColWidth="9" defaultRowHeight="13"/>
  <cols>
    <col min="1" max="1" width="5.08203125" style="1" customWidth="1"/>
    <col min="2" max="2" width="29.08203125" style="1" customWidth="1"/>
    <col min="3" max="3" width="74.58203125" style="4" customWidth="1"/>
    <col min="4" max="4" width="16.25" style="4" customWidth="1"/>
    <col min="5" max="16384" width="9" style="1"/>
  </cols>
  <sheetData>
    <row r="2" spans="2:11" ht="35.25" customHeight="1">
      <c r="B2" s="83" t="s">
        <v>368</v>
      </c>
      <c r="C2" s="83"/>
      <c r="D2" s="83"/>
      <c r="E2" s="2"/>
      <c r="F2" s="2"/>
      <c r="G2" s="2"/>
      <c r="H2" s="2"/>
      <c r="I2" s="2"/>
      <c r="J2" s="2"/>
      <c r="K2" s="3"/>
    </row>
    <row r="6" spans="2:11">
      <c r="C6" s="25"/>
      <c r="D6" s="14"/>
    </row>
    <row r="7" spans="2:11" ht="16">
      <c r="C7" s="26" t="s">
        <v>70</v>
      </c>
      <c r="D7" s="5"/>
    </row>
    <row r="8" spans="2:11" ht="16">
      <c r="C8" s="37" t="s">
        <v>23</v>
      </c>
      <c r="D8" s="5"/>
    </row>
    <row r="9" spans="2:11" ht="16">
      <c r="C9" s="38" t="s">
        <v>24</v>
      </c>
      <c r="D9" s="5"/>
    </row>
    <row r="10" spans="2:11" ht="16">
      <c r="C10" s="39" t="s">
        <v>25</v>
      </c>
      <c r="D10" s="5"/>
    </row>
    <row r="19" spans="1:9">
      <c r="A19" s="3"/>
      <c r="B19" s="3"/>
      <c r="C19" s="2"/>
      <c r="D19" s="2"/>
      <c r="E19" s="3"/>
      <c r="F19" s="3"/>
      <c r="G19" s="3"/>
      <c r="H19" s="3"/>
      <c r="I19" s="3"/>
    </row>
    <row r="20" spans="1:9">
      <c r="A20" s="44"/>
      <c r="B20" s="44"/>
      <c r="C20" s="45"/>
      <c r="D20" s="46"/>
      <c r="E20" s="44"/>
      <c r="F20" s="44"/>
      <c r="G20" s="44"/>
      <c r="H20" s="44"/>
      <c r="I20" s="44"/>
    </row>
    <row r="21" spans="1:9">
      <c r="C21" s="25" t="s">
        <v>15</v>
      </c>
      <c r="D21" s="43">
        <v>46082</v>
      </c>
      <c r="E21" s="8" t="str">
        <f>IF(D21="","入力してください","")</f>
        <v/>
      </c>
    </row>
    <row r="22" spans="1:9" ht="18.5">
      <c r="B22" s="9" t="s">
        <v>62</v>
      </c>
    </row>
    <row r="23" spans="1:9">
      <c r="B23" s="1" t="s">
        <v>0</v>
      </c>
    </row>
    <row r="24" spans="1:9">
      <c r="B24" s="6" t="s">
        <v>1</v>
      </c>
      <c r="C24" s="27" t="s">
        <v>438</v>
      </c>
      <c r="D24" s="6" t="str">
        <f>IF(C24="","入力してください","")</f>
        <v/>
      </c>
    </row>
    <row r="25" spans="1:9">
      <c r="B25" s="7" t="s">
        <v>12</v>
      </c>
      <c r="C25" s="27" t="s">
        <v>439</v>
      </c>
      <c r="D25" s="6" t="str">
        <f>IF(C25="","入力してください","")</f>
        <v/>
      </c>
    </row>
    <row r="26" spans="1:9">
      <c r="B26" s="7" t="s">
        <v>13</v>
      </c>
      <c r="C26" s="27" t="s">
        <v>440</v>
      </c>
      <c r="D26" s="6" t="str">
        <f>IF(C26="","入力してください","")</f>
        <v/>
      </c>
    </row>
    <row r="27" spans="1:9">
      <c r="B27" s="7" t="s">
        <v>2</v>
      </c>
      <c r="C27" s="48">
        <v>40092</v>
      </c>
      <c r="D27" s="6" t="str">
        <f>IF(C27="","入力してください","")</f>
        <v/>
      </c>
    </row>
    <row r="28" spans="1:9" ht="26" customHeight="1">
      <c r="B28" s="7" t="s">
        <v>14</v>
      </c>
      <c r="C28" s="49">
        <f>DATEDIF(C27,$D$21,"Y")</f>
        <v>16</v>
      </c>
      <c r="D28" s="6" t="s">
        <v>16</v>
      </c>
    </row>
    <row r="29" spans="1:9">
      <c r="B29" s="7" t="s">
        <v>3</v>
      </c>
      <c r="C29" s="27" t="s">
        <v>441</v>
      </c>
      <c r="D29" s="6" t="str">
        <f>IF(C29="","選択してください","")</f>
        <v/>
      </c>
    </row>
    <row r="30" spans="1:9">
      <c r="B30" s="7" t="s">
        <v>4</v>
      </c>
      <c r="C30" s="27" t="s">
        <v>442</v>
      </c>
      <c r="D30" s="6" t="str">
        <f>IF(C30="","入力してください","")</f>
        <v/>
      </c>
    </row>
    <row r="31" spans="1:9" ht="26">
      <c r="B31" s="6" t="s">
        <v>5</v>
      </c>
      <c r="C31" s="53" t="s">
        <v>443</v>
      </c>
      <c r="D31" s="6" t="str">
        <f>IF(C31="","入力してください","")</f>
        <v/>
      </c>
    </row>
    <row r="32" spans="1:9">
      <c r="B32" s="7" t="s">
        <v>369</v>
      </c>
      <c r="C32" s="50">
        <v>2</v>
      </c>
      <c r="D32" s="6" t="str">
        <f>IF(C32="","入力してください","")</f>
        <v/>
      </c>
    </row>
    <row r="33" spans="2:29">
      <c r="B33" s="7" t="s">
        <v>7</v>
      </c>
      <c r="C33" s="27" t="s">
        <v>444</v>
      </c>
      <c r="D33" s="6" t="str">
        <f>IF(C33="","入力してください","")</f>
        <v/>
      </c>
    </row>
    <row r="34" spans="2:29">
      <c r="B34" s="7" t="s">
        <v>264</v>
      </c>
      <c r="C34" s="27" t="s">
        <v>445</v>
      </c>
      <c r="D34" s="6" t="str">
        <f>IF(C34="","入力してください","")</f>
        <v/>
      </c>
    </row>
    <row r="35" spans="2:29">
      <c r="B35" s="7" t="s">
        <v>67</v>
      </c>
      <c r="C35" s="27" t="s">
        <v>446</v>
      </c>
      <c r="D35" s="6" t="str">
        <f>IF(C35="","選択してください","")</f>
        <v/>
      </c>
    </row>
    <row r="36" spans="2:29">
      <c r="B36" s="7" t="s">
        <v>68</v>
      </c>
      <c r="C36" s="27" t="s">
        <v>447</v>
      </c>
      <c r="D36" s="6" t="str">
        <f>IF(C36="","選択してください","")</f>
        <v/>
      </c>
    </row>
    <row r="37" spans="2:29">
      <c r="J37" s="17" t="s">
        <v>370</v>
      </c>
    </row>
    <row r="38" spans="2:29" ht="13.5" customHeight="1">
      <c r="B38" s="1" t="s">
        <v>394</v>
      </c>
      <c r="J38" s="17" t="s">
        <v>373</v>
      </c>
    </row>
    <row r="39" spans="2:29">
      <c r="B39" s="7" t="s">
        <v>8</v>
      </c>
      <c r="C39" s="27" t="s">
        <v>448</v>
      </c>
      <c r="D39" s="6" t="str">
        <f>IF(C39="","選択してください","")</f>
        <v/>
      </c>
      <c r="J39" s="17" t="s">
        <v>371</v>
      </c>
    </row>
    <row r="40" spans="2:29">
      <c r="B40" s="7" t="s">
        <v>9</v>
      </c>
      <c r="C40" s="27" t="s">
        <v>449</v>
      </c>
      <c r="D40" s="6" t="str">
        <f>IF(C40="","入力してください","")</f>
        <v/>
      </c>
      <c r="J40" s="17" t="s">
        <v>372</v>
      </c>
    </row>
    <row r="41" spans="2:29">
      <c r="B41" s="7" t="s">
        <v>367</v>
      </c>
      <c r="C41" s="27" t="s">
        <v>450</v>
      </c>
      <c r="D41" s="6" t="str">
        <f>IF(C41="","入力してください","")</f>
        <v/>
      </c>
      <c r="J41" s="17"/>
    </row>
    <row r="42" spans="2:29">
      <c r="B42" s="7" t="s">
        <v>10</v>
      </c>
      <c r="C42" s="27" t="s">
        <v>451</v>
      </c>
      <c r="D42" s="6" t="str">
        <f>IF(C42="","入力してください","")</f>
        <v/>
      </c>
    </row>
    <row r="43" spans="2:29">
      <c r="B43" s="7" t="s">
        <v>11</v>
      </c>
      <c r="C43" s="27" t="s">
        <v>452</v>
      </c>
      <c r="D43" s="6" t="str">
        <f>IF(C43="","選択してください","")</f>
        <v/>
      </c>
    </row>
    <row r="45" spans="2:29">
      <c r="B45" s="91" t="s">
        <v>503</v>
      </c>
      <c r="C45" s="65"/>
      <c r="F45" s="17"/>
      <c r="G45" s="17"/>
      <c r="H45" s="17"/>
      <c r="I45" s="17"/>
      <c r="K45" s="17"/>
      <c r="L45" s="17"/>
      <c r="M45" s="17"/>
      <c r="N45" s="17"/>
      <c r="O45" s="17"/>
      <c r="P45" s="17"/>
      <c r="Q45" s="17"/>
      <c r="R45" s="17"/>
      <c r="S45" s="17"/>
      <c r="T45" s="17"/>
      <c r="U45" s="17"/>
      <c r="V45" s="17"/>
      <c r="W45" s="17"/>
      <c r="X45" s="17"/>
      <c r="Y45" s="17"/>
      <c r="Z45" s="17"/>
      <c r="AA45" s="17"/>
      <c r="AB45" s="17"/>
      <c r="AC45" s="17"/>
    </row>
    <row r="46" spans="2:29">
      <c r="B46" s="92" t="s">
        <v>395</v>
      </c>
      <c r="C46" s="65"/>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c r="B47" s="92" t="s">
        <v>374</v>
      </c>
      <c r="C47" s="65"/>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c r="B48" s="91" t="s">
        <v>504</v>
      </c>
      <c r="C48" s="65"/>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c r="B49" s="93" t="s">
        <v>375</v>
      </c>
      <c r="C49" s="55"/>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c r="B50" s="93" t="s">
        <v>376</v>
      </c>
      <c r="C50" s="55"/>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ht="26">
      <c r="C51" s="81" t="s">
        <v>500</v>
      </c>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c r="B52" s="3"/>
      <c r="C52" s="54"/>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ht="13.5" customHeight="1">
      <c r="B53" s="1" t="s">
        <v>17</v>
      </c>
    </row>
    <row r="54" spans="2:29">
      <c r="B54" s="1" t="s">
        <v>18</v>
      </c>
      <c r="D54" s="1"/>
      <c r="J54" s="17" t="s">
        <v>377</v>
      </c>
    </row>
    <row r="55" spans="2:29">
      <c r="B55" s="70" t="s">
        <v>410</v>
      </c>
      <c r="C55" s="71"/>
      <c r="D55" s="6" t="str">
        <f>IF(C55="","入力してください","")</f>
        <v>入力してください</v>
      </c>
      <c r="F55" s="17"/>
      <c r="G55" s="17"/>
      <c r="H55" s="17"/>
      <c r="I55" s="17"/>
      <c r="J55" s="17"/>
      <c r="K55" s="17"/>
      <c r="L55" s="17"/>
      <c r="M55" s="17" t="s">
        <v>378</v>
      </c>
      <c r="N55" s="17"/>
      <c r="O55" s="17"/>
      <c r="P55" s="17"/>
      <c r="Q55" s="17"/>
      <c r="R55" s="17"/>
      <c r="S55" s="17"/>
      <c r="T55" s="17"/>
      <c r="U55" s="17"/>
      <c r="V55" s="17"/>
      <c r="W55" s="17"/>
      <c r="X55" s="17"/>
      <c r="Y55" s="17"/>
      <c r="Z55" s="17"/>
      <c r="AA55" s="17"/>
      <c r="AB55" s="17"/>
      <c r="AC55" s="17"/>
    </row>
    <row r="56" spans="2:29">
      <c r="B56" s="7" t="s">
        <v>19</v>
      </c>
      <c r="C56" s="71"/>
      <c r="D56" s="6" t="str">
        <f>IF(C56="","入力してください","")</f>
        <v>入力してください</v>
      </c>
      <c r="F56" s="17"/>
      <c r="G56" s="17"/>
      <c r="H56" s="17"/>
      <c r="I56" s="17"/>
      <c r="J56" s="17"/>
      <c r="K56" s="17"/>
      <c r="L56" s="17"/>
      <c r="M56" s="17" t="s">
        <v>379</v>
      </c>
      <c r="N56" s="17"/>
      <c r="O56" s="17"/>
      <c r="P56" s="17"/>
      <c r="Q56" s="17"/>
      <c r="R56" s="17"/>
      <c r="S56" s="17"/>
      <c r="T56" s="17"/>
      <c r="U56" s="17"/>
      <c r="V56" s="17"/>
      <c r="W56" s="17"/>
      <c r="X56" s="17"/>
      <c r="Y56" s="17"/>
      <c r="Z56" s="17"/>
      <c r="AA56" s="17"/>
      <c r="AB56" s="17"/>
      <c r="AC56" s="17"/>
    </row>
    <row r="57" spans="2:29">
      <c r="B57" s="7" t="s">
        <v>20</v>
      </c>
      <c r="C57" s="71"/>
      <c r="D57" s="6" t="str">
        <f>IF(C57="","入力してください","")</f>
        <v>入力してください</v>
      </c>
      <c r="F57" s="17"/>
      <c r="G57" s="17"/>
      <c r="H57" s="17"/>
      <c r="I57" s="17"/>
      <c r="J57" s="17"/>
      <c r="K57" s="17"/>
      <c r="L57" s="17"/>
      <c r="M57" s="17" t="s">
        <v>380</v>
      </c>
      <c r="N57" s="17"/>
      <c r="O57" s="17"/>
      <c r="P57" s="17"/>
      <c r="Q57" s="17"/>
      <c r="R57" s="17"/>
      <c r="S57" s="17"/>
      <c r="T57" s="17"/>
      <c r="U57" s="17"/>
      <c r="V57" s="17"/>
      <c r="W57" s="17"/>
      <c r="X57" s="17"/>
      <c r="Y57" s="17"/>
      <c r="Z57" s="17"/>
      <c r="AA57" s="17"/>
      <c r="AB57" s="17"/>
      <c r="AC57" s="17"/>
    </row>
    <row r="58" spans="2:29">
      <c r="B58" s="7" t="s">
        <v>21</v>
      </c>
      <c r="C58" s="71" t="s">
        <v>453</v>
      </c>
      <c r="D58" s="6" t="str">
        <f>IF(C58="","入力してください","")</f>
        <v/>
      </c>
      <c r="F58" s="17"/>
      <c r="G58" s="17"/>
      <c r="H58" s="17"/>
      <c r="I58" s="17"/>
      <c r="J58" s="17"/>
      <c r="K58" s="17"/>
      <c r="L58" s="17"/>
      <c r="M58" s="17" t="s">
        <v>381</v>
      </c>
      <c r="N58" s="17"/>
      <c r="O58" s="17"/>
      <c r="P58" s="17"/>
      <c r="Q58" s="17"/>
      <c r="R58" s="17"/>
      <c r="S58" s="17"/>
      <c r="T58" s="17"/>
      <c r="U58" s="17"/>
      <c r="V58" s="17"/>
      <c r="W58" s="17"/>
      <c r="X58" s="17"/>
      <c r="Y58" s="17"/>
      <c r="Z58" s="17"/>
      <c r="AA58" s="17"/>
      <c r="AB58" s="17"/>
      <c r="AC58" s="17"/>
    </row>
    <row r="59" spans="2:29" ht="75.75" customHeight="1">
      <c r="B59" s="6" t="s">
        <v>73</v>
      </c>
      <c r="C59" s="29"/>
      <c r="D59" s="6">
        <f>LEN(C59)</f>
        <v>0</v>
      </c>
      <c r="E59" s="6" t="s">
        <v>74</v>
      </c>
    </row>
    <row r="60" spans="2:29">
      <c r="B60" s="1" t="s">
        <v>22</v>
      </c>
    </row>
    <row r="61" spans="2:29" ht="75.75" customHeight="1">
      <c r="B61" s="6" t="s">
        <v>75</v>
      </c>
      <c r="C61" s="29"/>
      <c r="D61" s="6">
        <f>LEN(C61)</f>
        <v>0</v>
      </c>
      <c r="E61" s="6" t="s">
        <v>74</v>
      </c>
    </row>
    <row r="63" spans="2:29">
      <c r="B63" s="1" t="s">
        <v>26</v>
      </c>
    </row>
    <row r="64" spans="2:29" ht="24.5" customHeight="1">
      <c r="B64" s="7" t="s">
        <v>27</v>
      </c>
      <c r="C64" s="29" t="s">
        <v>454</v>
      </c>
      <c r="D64" s="6" t="str">
        <f>IF(C64="","選択してください","")</f>
        <v/>
      </c>
    </row>
    <row r="65" spans="2:5" ht="74.25" customHeight="1">
      <c r="B65" s="6" t="s">
        <v>28</v>
      </c>
      <c r="C65" s="42" t="s">
        <v>455</v>
      </c>
      <c r="D65" s="6">
        <f>LEN(C65)</f>
        <v>72</v>
      </c>
      <c r="E65" s="6" t="s">
        <v>74</v>
      </c>
    </row>
    <row r="67" spans="2:5">
      <c r="B67" s="1" t="s">
        <v>63</v>
      </c>
    </row>
    <row r="68" spans="2:5">
      <c r="B68" s="12" t="s">
        <v>69</v>
      </c>
    </row>
    <row r="69" spans="2:5">
      <c r="B69" s="7" t="s">
        <v>1</v>
      </c>
      <c r="C69" s="49" t="str">
        <f>C24</f>
        <v>関西　太郎</v>
      </c>
      <c r="D69" s="6"/>
    </row>
    <row r="70" spans="2:5">
      <c r="B70" s="7" t="s">
        <v>12</v>
      </c>
      <c r="C70" s="49" t="str">
        <f>C25</f>
        <v>KANSAI TARO</v>
      </c>
      <c r="D70" s="6"/>
    </row>
    <row r="71" spans="2:5">
      <c r="B71" s="7" t="s">
        <v>13</v>
      </c>
      <c r="C71" s="49" t="str">
        <f>C26</f>
        <v>かんさい　たろう</v>
      </c>
      <c r="D71" s="6"/>
    </row>
    <row r="72" spans="2:5">
      <c r="B72" s="13" t="s">
        <v>2</v>
      </c>
      <c r="C72" s="76">
        <f>C27</f>
        <v>40092</v>
      </c>
      <c r="D72" s="6"/>
    </row>
    <row r="73" spans="2:5" ht="26">
      <c r="B73" s="13" t="s">
        <v>14</v>
      </c>
      <c r="C73" s="49">
        <f>DATEDIF(C72,$D$21,"Y")</f>
        <v>16</v>
      </c>
      <c r="D73" s="6" t="s">
        <v>16</v>
      </c>
    </row>
    <row r="74" spans="2:5">
      <c r="B74" s="13" t="s">
        <v>3</v>
      </c>
      <c r="C74" s="49" t="str">
        <f>C29</f>
        <v>男</v>
      </c>
      <c r="D74" s="6" t="str">
        <f>IF(C74="","選択してください","")</f>
        <v/>
      </c>
    </row>
    <row r="75" spans="2:5">
      <c r="B75" s="13" t="s">
        <v>4</v>
      </c>
      <c r="C75" s="49" t="str">
        <f>C30</f>
        <v>090-1234-5678</v>
      </c>
      <c r="D75" s="6"/>
    </row>
    <row r="76" spans="2:5" ht="26">
      <c r="B76" s="15" t="s">
        <v>5</v>
      </c>
      <c r="C76" s="49" t="str">
        <f>C31</f>
        <v>tobitate1234@tobitate.ne.jp</v>
      </c>
      <c r="D76" s="6"/>
    </row>
    <row r="77" spans="2:5">
      <c r="B77" s="13" t="s">
        <v>6</v>
      </c>
      <c r="C77" s="49">
        <f>C32</f>
        <v>2</v>
      </c>
      <c r="D77" s="6"/>
    </row>
    <row r="78" spans="2:5">
      <c r="B78" s="13" t="s">
        <v>7</v>
      </c>
      <c r="C78" s="49" t="str">
        <f>C33</f>
        <v>滋賀県</v>
      </c>
      <c r="D78" s="6"/>
    </row>
    <row r="79" spans="2:5">
      <c r="B79" s="7" t="s">
        <v>8</v>
      </c>
      <c r="C79" s="49" t="str">
        <f>C39</f>
        <v>公立</v>
      </c>
      <c r="D79" s="6" t="str">
        <f>IF(C79="","入力してください","")</f>
        <v/>
      </c>
    </row>
    <row r="80" spans="2:5">
      <c r="B80" s="7" t="s">
        <v>9</v>
      </c>
      <c r="C80" s="49" t="str">
        <f>C40</f>
        <v>滋賀西高等学校</v>
      </c>
      <c r="D80" s="6"/>
    </row>
    <row r="81" spans="2:4">
      <c r="B81" s="7" t="s">
        <v>367</v>
      </c>
      <c r="C81" s="49" t="str">
        <f>C41</f>
        <v>AAAAAA</v>
      </c>
      <c r="D81" s="6"/>
    </row>
    <row r="82" spans="2:4">
      <c r="B82" s="7" t="s">
        <v>10</v>
      </c>
      <c r="C82" s="49" t="str">
        <f>C42</f>
        <v>普通科</v>
      </c>
      <c r="D82" s="6"/>
    </row>
    <row r="83" spans="2:4">
      <c r="B83" s="7" t="s">
        <v>11</v>
      </c>
      <c r="C83" s="49" t="str">
        <f>C43</f>
        <v>全日制</v>
      </c>
      <c r="D83" s="6" t="str">
        <f>IF(C83="","選択してください","")</f>
        <v/>
      </c>
    </row>
    <row r="84" spans="2:4">
      <c r="C84" s="52"/>
    </row>
    <row r="85" spans="2:4">
      <c r="B85" s="12">
        <v>2</v>
      </c>
      <c r="C85" s="52"/>
    </row>
    <row r="86" spans="2:4">
      <c r="B86" s="7" t="s">
        <v>1</v>
      </c>
      <c r="C86" s="50" t="s">
        <v>456</v>
      </c>
      <c r="D86" s="6" t="str">
        <f>IF(C86="","入力してください","")</f>
        <v/>
      </c>
    </row>
    <row r="87" spans="2:4">
      <c r="B87" s="7" t="s">
        <v>12</v>
      </c>
      <c r="C87" s="50" t="s">
        <v>457</v>
      </c>
      <c r="D87" s="6" t="str">
        <f>IF(C87="","入力してください","")</f>
        <v/>
      </c>
    </row>
    <row r="88" spans="2:4">
      <c r="B88" s="7" t="s">
        <v>13</v>
      </c>
      <c r="C88" s="50" t="s">
        <v>458</v>
      </c>
      <c r="D88" s="6" t="str">
        <f>IF(C88="","入力してください","")</f>
        <v/>
      </c>
    </row>
    <row r="89" spans="2:4">
      <c r="B89" s="13" t="s">
        <v>2</v>
      </c>
      <c r="C89" s="48">
        <v>40087</v>
      </c>
      <c r="D89" s="6" t="str">
        <f>IF(C89="","入力してください","")</f>
        <v/>
      </c>
    </row>
    <row r="90" spans="2:4" ht="26">
      <c r="B90" s="13" t="s">
        <v>14</v>
      </c>
      <c r="C90" s="49">
        <f>DATEDIF(C89,$D$21,"Y")</f>
        <v>16</v>
      </c>
      <c r="D90" s="6" t="s">
        <v>16</v>
      </c>
    </row>
    <row r="91" spans="2:4">
      <c r="B91" s="13" t="s">
        <v>3</v>
      </c>
      <c r="C91" s="50" t="s">
        <v>441</v>
      </c>
      <c r="D91" s="6" t="str">
        <f>IF(C91="","選択してください","")</f>
        <v/>
      </c>
    </row>
    <row r="92" spans="2:4">
      <c r="B92" s="13" t="s">
        <v>4</v>
      </c>
      <c r="C92" s="50" t="s">
        <v>459</v>
      </c>
      <c r="D92" s="6" t="str">
        <f>IF(C92="","入力してください","")</f>
        <v/>
      </c>
    </row>
    <row r="93" spans="2:4" ht="26">
      <c r="B93" s="15" t="s">
        <v>5</v>
      </c>
      <c r="C93" s="80" t="s">
        <v>460</v>
      </c>
      <c r="D93" s="6" t="str">
        <f>IF(C93="","入力してください","")</f>
        <v/>
      </c>
    </row>
    <row r="94" spans="2:4">
      <c r="B94" s="13" t="s">
        <v>6</v>
      </c>
      <c r="C94" s="50">
        <v>2</v>
      </c>
      <c r="D94" s="6" t="str">
        <f>IF(C94="","入力してください","")</f>
        <v/>
      </c>
    </row>
    <row r="95" spans="2:4">
      <c r="B95" s="13" t="s">
        <v>7</v>
      </c>
      <c r="C95" s="50" t="s">
        <v>444</v>
      </c>
      <c r="D95" s="6" t="str">
        <f>IF(C95="","入力してください","")</f>
        <v/>
      </c>
    </row>
    <row r="96" spans="2:4">
      <c r="B96" s="7" t="s">
        <v>8</v>
      </c>
      <c r="C96" s="50" t="s">
        <v>461</v>
      </c>
      <c r="D96" s="6" t="str">
        <f>IF(C96="","選択してください","")</f>
        <v/>
      </c>
    </row>
    <row r="97" spans="2:4">
      <c r="B97" s="7" t="s">
        <v>9</v>
      </c>
      <c r="C97" s="50" t="s">
        <v>462</v>
      </c>
      <c r="D97" s="6" t="str">
        <f>IF(C97="","入力してください","")</f>
        <v/>
      </c>
    </row>
    <row r="98" spans="2:4">
      <c r="B98" s="7" t="s">
        <v>367</v>
      </c>
      <c r="C98" s="50" t="s">
        <v>450</v>
      </c>
      <c r="D98" s="6" t="str">
        <f>IF(C98="","入力してください","")</f>
        <v/>
      </c>
    </row>
    <row r="99" spans="2:4">
      <c r="B99" s="7" t="s">
        <v>10</v>
      </c>
      <c r="C99" s="50" t="s">
        <v>451</v>
      </c>
      <c r="D99" s="6" t="str">
        <f>IF(C99="","入力してください","")</f>
        <v/>
      </c>
    </row>
    <row r="100" spans="2:4">
      <c r="B100" s="7" t="s">
        <v>11</v>
      </c>
      <c r="C100" s="50" t="s">
        <v>452</v>
      </c>
      <c r="D100" s="6" t="str">
        <f>IF(C100="","選択してください","")</f>
        <v/>
      </c>
    </row>
    <row r="101" spans="2:4">
      <c r="C101" s="52"/>
    </row>
    <row r="102" spans="2:4">
      <c r="B102" s="12">
        <v>3</v>
      </c>
      <c r="C102" s="52"/>
    </row>
    <row r="103" spans="2:4">
      <c r="B103" s="7" t="s">
        <v>1</v>
      </c>
      <c r="C103" s="77" t="s">
        <v>463</v>
      </c>
      <c r="D103" s="6"/>
    </row>
    <row r="104" spans="2:4">
      <c r="B104" s="7" t="s">
        <v>12</v>
      </c>
      <c r="C104" s="77" t="s">
        <v>464</v>
      </c>
      <c r="D104" s="6"/>
    </row>
    <row r="105" spans="2:4">
      <c r="B105" s="7" t="s">
        <v>13</v>
      </c>
      <c r="C105" s="77" t="s">
        <v>465</v>
      </c>
      <c r="D105" s="6"/>
    </row>
    <row r="106" spans="2:4">
      <c r="B106" s="13" t="s">
        <v>2</v>
      </c>
      <c r="C106" s="78">
        <v>40001</v>
      </c>
      <c r="D106" s="6"/>
    </row>
    <row r="107" spans="2:4" ht="26">
      <c r="B107" s="13" t="s">
        <v>14</v>
      </c>
      <c r="C107" s="49">
        <f>DATEDIF(C106,$D$21,"Y")</f>
        <v>16</v>
      </c>
      <c r="D107" s="6" t="s">
        <v>16</v>
      </c>
    </row>
    <row r="108" spans="2:4">
      <c r="B108" s="13" t="s">
        <v>3</v>
      </c>
      <c r="C108" s="77" t="s">
        <v>466</v>
      </c>
      <c r="D108" s="6"/>
    </row>
    <row r="109" spans="2:4">
      <c r="B109" s="13" t="s">
        <v>4</v>
      </c>
      <c r="C109" s="77" t="s">
        <v>467</v>
      </c>
      <c r="D109" s="6"/>
    </row>
    <row r="110" spans="2:4" ht="26">
      <c r="B110" s="15" t="s">
        <v>5</v>
      </c>
      <c r="C110" s="79" t="s">
        <v>468</v>
      </c>
      <c r="D110" s="6"/>
    </row>
    <row r="111" spans="2:4">
      <c r="B111" s="13" t="s">
        <v>369</v>
      </c>
      <c r="C111" s="77">
        <v>2</v>
      </c>
      <c r="D111" s="6"/>
    </row>
    <row r="112" spans="2:4">
      <c r="B112" s="13" t="s">
        <v>7</v>
      </c>
      <c r="C112" s="77" t="s">
        <v>444</v>
      </c>
      <c r="D112" s="6"/>
    </row>
    <row r="113" spans="2:4">
      <c r="B113" s="7" t="s">
        <v>8</v>
      </c>
      <c r="C113" s="77" t="s">
        <v>461</v>
      </c>
      <c r="D113" s="6"/>
    </row>
    <row r="114" spans="2:4">
      <c r="B114" s="7" t="s">
        <v>9</v>
      </c>
      <c r="C114" s="77" t="s">
        <v>462</v>
      </c>
      <c r="D114" s="6"/>
    </row>
    <row r="115" spans="2:4">
      <c r="B115" s="7" t="s">
        <v>367</v>
      </c>
      <c r="C115" s="77" t="s">
        <v>450</v>
      </c>
      <c r="D115" s="6"/>
    </row>
    <row r="116" spans="2:4">
      <c r="B116" s="7" t="s">
        <v>10</v>
      </c>
      <c r="C116" s="77" t="s">
        <v>451</v>
      </c>
      <c r="D116" s="6"/>
    </row>
    <row r="117" spans="2:4">
      <c r="B117" s="7" t="s">
        <v>11</v>
      </c>
      <c r="C117" s="77" t="s">
        <v>452</v>
      </c>
      <c r="D117" s="6"/>
    </row>
    <row r="118" spans="2:4">
      <c r="C118" s="52"/>
    </row>
    <row r="119" spans="2:4">
      <c r="B119" s="12">
        <v>4</v>
      </c>
      <c r="C119" s="52"/>
    </row>
    <row r="120" spans="2:4">
      <c r="B120" s="7" t="s">
        <v>1</v>
      </c>
      <c r="C120" s="77" t="s">
        <v>469</v>
      </c>
      <c r="D120" s="6"/>
    </row>
    <row r="121" spans="2:4">
      <c r="B121" s="7" t="s">
        <v>12</v>
      </c>
      <c r="C121" s="77" t="s">
        <v>470</v>
      </c>
      <c r="D121" s="6"/>
    </row>
    <row r="122" spans="2:4">
      <c r="B122" s="7" t="s">
        <v>13</v>
      </c>
      <c r="C122" s="77" t="s">
        <v>471</v>
      </c>
      <c r="D122" s="6"/>
    </row>
    <row r="123" spans="2:4">
      <c r="B123" s="13" t="s">
        <v>2</v>
      </c>
      <c r="C123" s="78">
        <v>39995</v>
      </c>
      <c r="D123" s="6"/>
    </row>
    <row r="124" spans="2:4" ht="26">
      <c r="B124" s="13" t="s">
        <v>14</v>
      </c>
      <c r="C124" s="49">
        <f>DATEDIF(C123,$D$21,"Y")</f>
        <v>16</v>
      </c>
      <c r="D124" s="6" t="s">
        <v>16</v>
      </c>
    </row>
    <row r="125" spans="2:4">
      <c r="B125" s="13" t="s">
        <v>3</v>
      </c>
      <c r="C125" s="77" t="s">
        <v>466</v>
      </c>
      <c r="D125" s="6"/>
    </row>
    <row r="126" spans="2:4">
      <c r="B126" s="13" t="s">
        <v>4</v>
      </c>
      <c r="C126" s="77" t="s">
        <v>472</v>
      </c>
      <c r="D126" s="6"/>
    </row>
    <row r="127" spans="2:4" ht="26">
      <c r="B127" s="15" t="s">
        <v>5</v>
      </c>
      <c r="C127" s="79" t="s">
        <v>473</v>
      </c>
      <c r="D127" s="6"/>
    </row>
    <row r="128" spans="2:4">
      <c r="B128" s="13" t="s">
        <v>369</v>
      </c>
      <c r="C128" s="77">
        <v>2</v>
      </c>
      <c r="D128" s="6"/>
    </row>
    <row r="129" spans="2:29">
      <c r="B129" s="13" t="s">
        <v>7</v>
      </c>
      <c r="C129" s="77" t="s">
        <v>444</v>
      </c>
      <c r="D129" s="6"/>
    </row>
    <row r="130" spans="2:29">
      <c r="B130" s="7" t="s">
        <v>8</v>
      </c>
      <c r="C130" s="77" t="s">
        <v>461</v>
      </c>
      <c r="D130" s="6"/>
    </row>
    <row r="131" spans="2:29">
      <c r="B131" s="7" t="s">
        <v>9</v>
      </c>
      <c r="C131" s="77" t="s">
        <v>462</v>
      </c>
      <c r="D131" s="6"/>
    </row>
    <row r="132" spans="2:29">
      <c r="B132" s="7" t="s">
        <v>367</v>
      </c>
      <c r="C132" s="77" t="s">
        <v>474</v>
      </c>
      <c r="D132" s="6"/>
    </row>
    <row r="133" spans="2:29">
      <c r="B133" s="7" t="s">
        <v>10</v>
      </c>
      <c r="C133" s="77" t="s">
        <v>451</v>
      </c>
      <c r="D133" s="6"/>
    </row>
    <row r="134" spans="2:29">
      <c r="B134" s="7" t="s">
        <v>11</v>
      </c>
      <c r="C134" s="77" t="s">
        <v>475</v>
      </c>
      <c r="D134" s="6"/>
    </row>
    <row r="136" spans="2:29">
      <c r="B136" s="1" t="s">
        <v>64</v>
      </c>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2:29" ht="35.5" customHeight="1">
      <c r="B137" s="84" t="s">
        <v>411</v>
      </c>
      <c r="C137" s="84"/>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2:29" ht="43.5" customHeight="1">
      <c r="B138" s="6" t="s">
        <v>29</v>
      </c>
      <c r="C138" s="62" t="s">
        <v>476</v>
      </c>
      <c r="D138" s="6" t="str">
        <f t="shared" ref="D138:D145" si="0">IF(C138="","選択してください","")</f>
        <v/>
      </c>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2:29" ht="104.5" customHeight="1">
      <c r="B139" s="61" t="s">
        <v>396</v>
      </c>
      <c r="C139" s="62" t="s">
        <v>476</v>
      </c>
      <c r="D139" s="6" t="str">
        <f t="shared" si="0"/>
        <v/>
      </c>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2:29" ht="51.5" customHeight="1">
      <c r="B140" s="61" t="s">
        <v>397</v>
      </c>
      <c r="C140" s="62" t="s">
        <v>476</v>
      </c>
      <c r="D140" s="6" t="str">
        <f t="shared" si="0"/>
        <v/>
      </c>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2:29" ht="54.5" customHeight="1">
      <c r="B141" s="61" t="s">
        <v>398</v>
      </c>
      <c r="C141" s="62" t="s">
        <v>476</v>
      </c>
      <c r="D141" s="6" t="str">
        <f t="shared" si="0"/>
        <v/>
      </c>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2:29" ht="39.5" customHeight="1">
      <c r="B142" s="61" t="s">
        <v>399</v>
      </c>
      <c r="C142" s="62" t="s">
        <v>476</v>
      </c>
      <c r="D142" s="6" t="str">
        <f t="shared" si="0"/>
        <v/>
      </c>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2:29" ht="35.25" customHeight="1">
      <c r="B143" s="63" t="s">
        <v>382</v>
      </c>
      <c r="C143" s="62" t="s">
        <v>476</v>
      </c>
      <c r="D143" s="6" t="str">
        <f t="shared" si="0"/>
        <v/>
      </c>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2:29" ht="151.5" customHeight="1">
      <c r="B144" s="94" t="s">
        <v>412</v>
      </c>
      <c r="C144" s="62" t="s">
        <v>476</v>
      </c>
      <c r="D144" s="6" t="str">
        <f t="shared" si="0"/>
        <v/>
      </c>
      <c r="E144" s="4"/>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2:29" ht="61.5" customHeight="1">
      <c r="B145" s="63" t="s">
        <v>400</v>
      </c>
      <c r="C145" s="62" t="s">
        <v>476</v>
      </c>
      <c r="D145" s="6" t="str">
        <f t="shared" si="0"/>
        <v/>
      </c>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7" spans="2:29">
      <c r="B147" s="1" t="s">
        <v>65</v>
      </c>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2:29" ht="28.5" customHeight="1">
      <c r="B148" s="84" t="s">
        <v>413</v>
      </c>
      <c r="C148" s="84"/>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2:29" ht="95.5" customHeight="1">
      <c r="B149" s="95" t="s">
        <v>414</v>
      </c>
      <c r="C149" s="62" t="s">
        <v>476</v>
      </c>
      <c r="D149" s="6" t="str">
        <f t="shared" ref="D149:D155" si="1">IF(C149="","選択してください","")</f>
        <v/>
      </c>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2:29" ht="63" customHeight="1">
      <c r="B150" s="63" t="s">
        <v>383</v>
      </c>
      <c r="C150" s="62" t="s">
        <v>476</v>
      </c>
      <c r="D150" s="6" t="str">
        <f t="shared" si="1"/>
        <v/>
      </c>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2:29" ht="53.5" customHeight="1">
      <c r="B151" s="6" t="s">
        <v>401</v>
      </c>
      <c r="C151" s="62" t="s">
        <v>476</v>
      </c>
      <c r="D151" s="6" t="str">
        <f t="shared" si="1"/>
        <v/>
      </c>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2:29" ht="53.5" customHeight="1">
      <c r="B152" s="61" t="s">
        <v>402</v>
      </c>
      <c r="C152" s="62" t="s">
        <v>476</v>
      </c>
      <c r="D152" s="6" t="str">
        <f t="shared" si="1"/>
        <v/>
      </c>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2:29" ht="66.5" customHeight="1">
      <c r="B153" s="57" t="s">
        <v>30</v>
      </c>
      <c r="C153" s="62" t="s">
        <v>476</v>
      </c>
      <c r="D153" s="6" t="str">
        <f>IF(C153="","選択してください","")</f>
        <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2:29" ht="52" customHeight="1">
      <c r="B154" s="6" t="s">
        <v>31</v>
      </c>
      <c r="C154" s="62" t="s">
        <v>476</v>
      </c>
      <c r="D154" s="6" t="str">
        <f t="shared" si="1"/>
        <v/>
      </c>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2:29" ht="87" customHeight="1">
      <c r="B155" s="6" t="s">
        <v>403</v>
      </c>
      <c r="C155" s="62" t="s">
        <v>476</v>
      </c>
      <c r="D155" s="6" t="str">
        <f t="shared" si="1"/>
        <v/>
      </c>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2:29">
      <c r="B156" s="56"/>
    </row>
    <row r="157" spans="2:29">
      <c r="B157" s="1" t="s">
        <v>66</v>
      </c>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2:29" ht="30" customHeight="1">
      <c r="B158" s="84" t="s">
        <v>415</v>
      </c>
      <c r="C158" s="84"/>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2:29" ht="58.5" customHeight="1">
      <c r="B159" s="6" t="s">
        <v>404</v>
      </c>
      <c r="C159" s="62" t="s">
        <v>476</v>
      </c>
      <c r="D159" s="6" t="str">
        <f>IF(C159="","選択してください","")</f>
        <v/>
      </c>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2:29" ht="15" customHeight="1">
      <c r="B160" s="58"/>
      <c r="C160" s="58"/>
      <c r="D160" s="2"/>
    </row>
    <row r="161" spans="2:29" ht="18" customHeight="1">
      <c r="B161" s="1" t="s">
        <v>384</v>
      </c>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2:29" ht="73.5" customHeight="1">
      <c r="B162" s="82" t="s">
        <v>405</v>
      </c>
      <c r="C162" s="62" t="s">
        <v>386</v>
      </c>
      <c r="D162" s="6" t="str">
        <f>IF(C162="","選択してください","")</f>
        <v/>
      </c>
      <c r="F162" s="17" t="s">
        <v>385</v>
      </c>
      <c r="G162" s="17" t="s">
        <v>386</v>
      </c>
      <c r="H162" s="17" t="s">
        <v>387</v>
      </c>
      <c r="I162" s="17"/>
      <c r="J162" s="17"/>
      <c r="K162" s="17"/>
      <c r="L162" s="17"/>
      <c r="M162" s="17"/>
      <c r="N162" s="17"/>
      <c r="O162" s="17"/>
      <c r="P162" s="17"/>
      <c r="Q162" s="17"/>
      <c r="R162" s="17"/>
      <c r="S162" s="17"/>
      <c r="T162" s="17"/>
      <c r="U162" s="17"/>
      <c r="V162" s="17"/>
      <c r="W162" s="17"/>
      <c r="X162" s="17"/>
      <c r="Y162" s="17"/>
      <c r="Z162" s="17"/>
      <c r="AA162" s="17"/>
      <c r="AB162" s="17"/>
      <c r="AC162" s="17"/>
    </row>
    <row r="163" spans="2:29" ht="116.5" customHeight="1">
      <c r="B163" s="82" t="s">
        <v>501</v>
      </c>
      <c r="C163" s="62" t="s">
        <v>390</v>
      </c>
      <c r="D163" s="82" t="str">
        <f>IF(C163="","選択してください","")</f>
        <v/>
      </c>
      <c r="F163" s="17" t="s">
        <v>388</v>
      </c>
      <c r="G163" s="17" t="s">
        <v>389</v>
      </c>
      <c r="H163" s="17" t="s">
        <v>390</v>
      </c>
      <c r="I163" s="17"/>
      <c r="J163" s="17"/>
      <c r="K163" s="17"/>
      <c r="L163" s="17"/>
      <c r="M163" s="17"/>
      <c r="N163" s="17"/>
      <c r="O163" s="17"/>
      <c r="P163" s="17"/>
      <c r="Q163" s="17"/>
      <c r="R163" s="17"/>
      <c r="S163" s="17"/>
      <c r="T163" s="17"/>
      <c r="U163" s="17"/>
      <c r="V163" s="17"/>
      <c r="W163" s="17"/>
      <c r="X163" s="17"/>
      <c r="Y163" s="17"/>
      <c r="Z163" s="17"/>
      <c r="AA163" s="17"/>
      <c r="AB163" s="17"/>
      <c r="AC163" s="17"/>
    </row>
    <row r="164" spans="2:29" ht="120.5" customHeight="1">
      <c r="B164" s="63" t="s">
        <v>502</v>
      </c>
      <c r="C164" s="62" t="s">
        <v>391</v>
      </c>
      <c r="D164" s="63" t="str">
        <f>IF(C164="","選択してください","")</f>
        <v/>
      </c>
      <c r="F164" s="17"/>
      <c r="G164" s="17" t="s">
        <v>391</v>
      </c>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2:29" ht="25.5" customHeight="1">
      <c r="B165" s="59"/>
      <c r="C165" s="60"/>
      <c r="D165" s="2"/>
      <c r="F165" s="17"/>
      <c r="G165" s="17" t="s">
        <v>393</v>
      </c>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2:29" ht="18.5">
      <c r="B166" s="9" t="s">
        <v>32</v>
      </c>
    </row>
    <row r="167" spans="2:29">
      <c r="B167" s="1" t="s">
        <v>33</v>
      </c>
    </row>
    <row r="168" spans="2:29" ht="207.75" customHeight="1">
      <c r="B168" s="6" t="s">
        <v>416</v>
      </c>
      <c r="C168" s="41" t="s">
        <v>477</v>
      </c>
      <c r="D168" s="6">
        <f>LEN(C168)</f>
        <v>82</v>
      </c>
      <c r="E168" s="6" t="s">
        <v>74</v>
      </c>
    </row>
    <row r="169" spans="2:29" ht="202.5" customHeight="1">
      <c r="B169" s="6" t="s">
        <v>417</v>
      </c>
      <c r="C169" s="41" t="s">
        <v>478</v>
      </c>
      <c r="D169" s="6">
        <f>LEN(C169)</f>
        <v>51</v>
      </c>
      <c r="E169" s="6" t="s">
        <v>74</v>
      </c>
    </row>
    <row r="171" spans="2:29">
      <c r="B171" s="1" t="s">
        <v>34</v>
      </c>
    </row>
    <row r="172" spans="2:29" ht="72" customHeight="1">
      <c r="B172" s="6" t="s">
        <v>76</v>
      </c>
      <c r="C172" s="41" t="s">
        <v>479</v>
      </c>
      <c r="D172" s="6">
        <f t="shared" ref="D172:D178" si="2">LEN(C172)</f>
        <v>50</v>
      </c>
      <c r="E172" s="6" t="s">
        <v>74</v>
      </c>
    </row>
    <row r="173" spans="2:29" ht="58.5" customHeight="1">
      <c r="B173" s="15" t="s">
        <v>77</v>
      </c>
      <c r="C173" s="27"/>
      <c r="D173" s="6">
        <f t="shared" si="2"/>
        <v>0</v>
      </c>
      <c r="E173" s="6" t="s">
        <v>74</v>
      </c>
    </row>
    <row r="174" spans="2:29" ht="52">
      <c r="B174" s="15" t="s">
        <v>78</v>
      </c>
      <c r="C174" s="27"/>
      <c r="D174" s="6">
        <f t="shared" si="2"/>
        <v>0</v>
      </c>
      <c r="E174" s="6" t="s">
        <v>74</v>
      </c>
    </row>
    <row r="175" spans="2:29" ht="52">
      <c r="B175" s="15" t="s">
        <v>79</v>
      </c>
      <c r="C175" s="27"/>
      <c r="D175" s="6">
        <f t="shared" si="2"/>
        <v>0</v>
      </c>
      <c r="E175" s="6" t="s">
        <v>74</v>
      </c>
    </row>
    <row r="176" spans="2:29" ht="108.75" customHeight="1">
      <c r="B176" s="6" t="s">
        <v>80</v>
      </c>
      <c r="C176" s="41" t="s">
        <v>480</v>
      </c>
      <c r="D176" s="6">
        <f t="shared" si="2"/>
        <v>58</v>
      </c>
      <c r="E176" s="6" t="s">
        <v>74</v>
      </c>
    </row>
    <row r="177" spans="2:29" ht="111.75" customHeight="1">
      <c r="B177" s="6" t="s">
        <v>418</v>
      </c>
      <c r="C177" s="27"/>
      <c r="D177" s="6">
        <f t="shared" si="2"/>
        <v>0</v>
      </c>
      <c r="E177" s="6" t="s">
        <v>74</v>
      </c>
    </row>
    <row r="178" spans="2:29" ht="110.25" customHeight="1">
      <c r="B178" s="6" t="s">
        <v>419</v>
      </c>
      <c r="C178" s="41" t="s">
        <v>481</v>
      </c>
      <c r="D178" s="6">
        <f t="shared" si="2"/>
        <v>114</v>
      </c>
      <c r="E178" s="6" t="s">
        <v>74</v>
      </c>
    </row>
    <row r="180" spans="2:29">
      <c r="B180" s="1" t="s">
        <v>35</v>
      </c>
    </row>
    <row r="181" spans="2:29">
      <c r="B181" s="1" t="s">
        <v>406</v>
      </c>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2:29">
      <c r="B182" s="1" t="s">
        <v>407</v>
      </c>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2:29" ht="60.75" customHeight="1">
      <c r="B183" s="6" t="s">
        <v>81</v>
      </c>
      <c r="C183" s="48">
        <v>46237</v>
      </c>
      <c r="D183" s="6" t="str">
        <f>IF(C183="","入力してください","")</f>
        <v/>
      </c>
    </row>
    <row r="184" spans="2:29" ht="78" customHeight="1">
      <c r="B184" s="18" t="s">
        <v>82</v>
      </c>
      <c r="C184" s="48">
        <v>46259</v>
      </c>
      <c r="D184" s="6" t="str">
        <f>IF(C184="","入力してください","")</f>
        <v/>
      </c>
    </row>
    <row r="185" spans="2:29" ht="109.5" customHeight="1">
      <c r="B185" s="6" t="s">
        <v>83</v>
      </c>
      <c r="C185" s="51">
        <v>22</v>
      </c>
      <c r="D185" s="6" t="s">
        <v>36</v>
      </c>
    </row>
    <row r="187" spans="2:29">
      <c r="B187" s="1" t="s">
        <v>43</v>
      </c>
    </row>
    <row r="188" spans="2:29">
      <c r="B188" s="7" t="s">
        <v>84</v>
      </c>
      <c r="C188" s="50" t="s">
        <v>482</v>
      </c>
      <c r="D188" s="6" t="str">
        <f>IF(C188="","選択してください","")</f>
        <v/>
      </c>
    </row>
    <row r="189" spans="2:29">
      <c r="B189" s="7" t="s">
        <v>38</v>
      </c>
      <c r="C189" s="50" t="s">
        <v>483</v>
      </c>
      <c r="D189" s="6" t="str">
        <f>IF(C189="","入力してください","")</f>
        <v/>
      </c>
    </row>
    <row r="190" spans="2:29">
      <c r="B190" s="7" t="s">
        <v>39</v>
      </c>
      <c r="C190" s="50" t="s">
        <v>484</v>
      </c>
      <c r="D190" s="6" t="str">
        <f>IF(C190="","入力してください","")</f>
        <v/>
      </c>
    </row>
    <row r="191" spans="2:29">
      <c r="B191" s="7" t="s">
        <v>40</v>
      </c>
      <c r="C191" s="48">
        <v>46237</v>
      </c>
      <c r="D191" s="6" t="str">
        <f>IF(C191="","入力してください","")</f>
        <v/>
      </c>
    </row>
    <row r="192" spans="2:29">
      <c r="B192" s="7" t="s">
        <v>41</v>
      </c>
      <c r="C192" s="48">
        <v>46244</v>
      </c>
      <c r="D192" s="6" t="str">
        <f>IF(C192="","入力してください","")</f>
        <v/>
      </c>
    </row>
    <row r="193" spans="2:4">
      <c r="B193" s="7" t="s">
        <v>42</v>
      </c>
      <c r="C193" s="49">
        <f>IF(C192="","0",_xlfn.DAYS(C192,C191-1))</f>
        <v>8</v>
      </c>
      <c r="D193" s="6" t="s">
        <v>36</v>
      </c>
    </row>
    <row r="195" spans="2:4">
      <c r="B195" s="1" t="s">
        <v>44</v>
      </c>
    </row>
    <row r="196" spans="2:4">
      <c r="B196" s="7" t="s">
        <v>84</v>
      </c>
      <c r="C196" s="29" t="s">
        <v>482</v>
      </c>
      <c r="D196" s="6"/>
    </row>
    <row r="197" spans="2:4">
      <c r="B197" s="7" t="s">
        <v>38</v>
      </c>
      <c r="C197" s="27" t="s">
        <v>483</v>
      </c>
      <c r="D197" s="6"/>
    </row>
    <row r="198" spans="2:4">
      <c r="B198" s="7" t="s">
        <v>39</v>
      </c>
      <c r="C198" s="50" t="s">
        <v>485</v>
      </c>
      <c r="D198" s="6"/>
    </row>
    <row r="199" spans="2:4">
      <c r="B199" s="7" t="s">
        <v>40</v>
      </c>
      <c r="C199" s="50">
        <v>46244</v>
      </c>
      <c r="D199" s="6"/>
    </row>
    <row r="200" spans="2:4">
      <c r="B200" s="7" t="s">
        <v>41</v>
      </c>
      <c r="C200" s="48">
        <v>46250</v>
      </c>
      <c r="D200" s="6"/>
    </row>
    <row r="201" spans="2:4">
      <c r="B201" s="7" t="s">
        <v>42</v>
      </c>
      <c r="C201" s="49">
        <f>IF(C200="","0",_xlfn.DAYS(C200,C199-1))</f>
        <v>7</v>
      </c>
      <c r="D201" s="6" t="s">
        <v>36</v>
      </c>
    </row>
    <row r="202" spans="2:4">
      <c r="C202" s="52"/>
    </row>
    <row r="203" spans="2:4">
      <c r="B203" s="1" t="s">
        <v>45</v>
      </c>
    </row>
    <row r="204" spans="2:4">
      <c r="B204" s="7" t="s">
        <v>84</v>
      </c>
      <c r="C204" s="29" t="s">
        <v>486</v>
      </c>
      <c r="D204" s="6"/>
    </row>
    <row r="205" spans="2:4">
      <c r="B205" s="7" t="s">
        <v>38</v>
      </c>
      <c r="C205" s="50" t="s">
        <v>487</v>
      </c>
      <c r="D205" s="6"/>
    </row>
    <row r="206" spans="2:4">
      <c r="B206" s="7" t="s">
        <v>39</v>
      </c>
      <c r="C206" s="50" t="s">
        <v>488</v>
      </c>
      <c r="D206" s="6"/>
    </row>
    <row r="207" spans="2:4">
      <c r="B207" s="7" t="s">
        <v>40</v>
      </c>
      <c r="C207" s="48">
        <v>46250</v>
      </c>
      <c r="D207" s="6"/>
    </row>
    <row r="208" spans="2:4">
      <c r="B208" s="7" t="s">
        <v>41</v>
      </c>
      <c r="C208" s="48">
        <v>46259</v>
      </c>
      <c r="D208" s="6"/>
    </row>
    <row r="209" spans="2:29">
      <c r="B209" s="7" t="s">
        <v>42</v>
      </c>
      <c r="C209" s="49">
        <f>IF(C208="","0",_xlfn.DAYS(C208,C207-1))</f>
        <v>10</v>
      </c>
      <c r="D209" s="6" t="s">
        <v>36</v>
      </c>
    </row>
    <row r="210" spans="2:29">
      <c r="C210" s="52"/>
    </row>
    <row r="211" spans="2:29">
      <c r="B211" s="7" t="s">
        <v>72</v>
      </c>
      <c r="C211" s="49">
        <f>C193+C201+C209</f>
        <v>25</v>
      </c>
      <c r="D211" s="4" t="s">
        <v>36</v>
      </c>
    </row>
    <row r="212" spans="2:29">
      <c r="B212" s="7" t="s">
        <v>37</v>
      </c>
      <c r="C212" s="28" t="str">
        <f>IF(OR(C211&lt;12,C211&gt;=93),"留学日数が12日未満か92日より多いです。本プログラムの支援対象外です。","　")</f>
        <v>　</v>
      </c>
      <c r="D212" s="6"/>
    </row>
    <row r="214" spans="2:29">
      <c r="B214" s="1" t="s">
        <v>46</v>
      </c>
    </row>
    <row r="215" spans="2:29">
      <c r="B215" s="7" t="s">
        <v>47</v>
      </c>
      <c r="C215" s="27" t="s">
        <v>454</v>
      </c>
      <c r="D215" s="6" t="str">
        <f t="shared" ref="D215" si="3">IF(C215="","選択してください","")</f>
        <v/>
      </c>
    </row>
    <row r="216" spans="2:29" s="12" customFormat="1">
      <c r="B216" s="85" t="s">
        <v>49</v>
      </c>
      <c r="C216" s="72" t="s">
        <v>420</v>
      </c>
      <c r="D216" s="88" t="str">
        <f>IF(C216="","選択してください","")</f>
        <v/>
      </c>
      <c r="F216" s="73"/>
      <c r="G216" s="73"/>
      <c r="H216" s="73"/>
      <c r="I216" s="75" t="s">
        <v>420</v>
      </c>
      <c r="J216" s="73"/>
      <c r="K216" s="73"/>
      <c r="L216" s="73"/>
      <c r="M216" s="73"/>
      <c r="N216" s="73"/>
      <c r="O216" s="73"/>
      <c r="P216" s="73"/>
      <c r="Q216" s="73"/>
      <c r="R216" s="73"/>
      <c r="S216" s="73"/>
      <c r="T216" s="73"/>
      <c r="U216" s="73"/>
      <c r="V216" s="73"/>
      <c r="W216" s="73"/>
      <c r="X216" s="73"/>
      <c r="Y216" s="73"/>
      <c r="Z216" s="73"/>
      <c r="AA216" s="73"/>
      <c r="AB216" s="73"/>
      <c r="AC216" s="73"/>
    </row>
    <row r="217" spans="2:29" s="12" customFormat="1">
      <c r="B217" s="86"/>
      <c r="C217" s="74" t="s">
        <v>421</v>
      </c>
      <c r="D217" s="89"/>
      <c r="F217" s="73"/>
      <c r="G217" s="73"/>
      <c r="H217" s="73"/>
      <c r="I217" s="75" t="s">
        <v>421</v>
      </c>
      <c r="J217" s="73"/>
      <c r="K217" s="73"/>
      <c r="L217" s="73"/>
      <c r="M217" s="73"/>
      <c r="N217" s="73"/>
      <c r="O217" s="73"/>
      <c r="P217" s="73"/>
      <c r="Q217" s="73"/>
      <c r="R217" s="73"/>
      <c r="S217" s="73"/>
      <c r="T217" s="73"/>
      <c r="U217" s="73"/>
      <c r="V217" s="73"/>
      <c r="W217" s="73"/>
      <c r="X217" s="73"/>
      <c r="Y217" s="73"/>
      <c r="Z217" s="73"/>
      <c r="AA217" s="73"/>
      <c r="AB217" s="73"/>
      <c r="AC217" s="73"/>
    </row>
    <row r="218" spans="2:29" s="12" customFormat="1">
      <c r="B218" s="86"/>
      <c r="C218" s="74" t="s">
        <v>422</v>
      </c>
      <c r="D218" s="89"/>
      <c r="F218" s="73"/>
      <c r="G218" s="73"/>
      <c r="H218" s="73"/>
      <c r="I218" s="75" t="s">
        <v>422</v>
      </c>
      <c r="J218" s="73"/>
      <c r="K218" s="73"/>
      <c r="L218" s="73"/>
      <c r="M218" s="73"/>
      <c r="N218" s="73"/>
      <c r="O218" s="73"/>
      <c r="P218" s="73"/>
      <c r="Q218" s="73"/>
      <c r="R218" s="73"/>
      <c r="S218" s="73"/>
      <c r="T218" s="73"/>
      <c r="U218" s="73"/>
      <c r="V218" s="73"/>
      <c r="W218" s="73"/>
      <c r="X218" s="73"/>
      <c r="Y218" s="73"/>
      <c r="Z218" s="73"/>
      <c r="AA218" s="73"/>
      <c r="AB218" s="73"/>
      <c r="AC218" s="73"/>
    </row>
    <row r="219" spans="2:29" s="12" customFormat="1">
      <c r="B219" s="87"/>
      <c r="C219" s="74" t="s">
        <v>423</v>
      </c>
      <c r="D219" s="90"/>
      <c r="F219" s="73"/>
      <c r="G219" s="73"/>
      <c r="H219" s="73"/>
      <c r="I219" s="75" t="s">
        <v>423</v>
      </c>
      <c r="J219" s="73"/>
      <c r="K219" s="73"/>
      <c r="L219" s="73"/>
      <c r="M219" s="73"/>
      <c r="N219" s="73"/>
      <c r="O219" s="73"/>
      <c r="P219" s="73"/>
      <c r="Q219" s="73"/>
      <c r="R219" s="73"/>
      <c r="S219" s="73"/>
      <c r="T219" s="73"/>
      <c r="U219" s="73"/>
      <c r="V219" s="73"/>
      <c r="W219" s="73"/>
      <c r="X219" s="73"/>
      <c r="Y219" s="73"/>
      <c r="Z219" s="73"/>
      <c r="AA219" s="73"/>
      <c r="AB219" s="73"/>
      <c r="AC219" s="73"/>
    </row>
    <row r="220" spans="2:29">
      <c r="B220" s="7" t="s">
        <v>58</v>
      </c>
      <c r="C220" s="29" t="s">
        <v>476</v>
      </c>
      <c r="D220" s="6"/>
    </row>
    <row r="221" spans="2:29">
      <c r="B221" s="7" t="s">
        <v>59</v>
      </c>
      <c r="C221" s="29" t="s">
        <v>476</v>
      </c>
      <c r="D221" s="6"/>
    </row>
    <row r="222" spans="2:29">
      <c r="B222" s="7" t="s">
        <v>60</v>
      </c>
      <c r="C222" s="29" t="s">
        <v>476</v>
      </c>
      <c r="D222" s="6"/>
    </row>
    <row r="223" spans="2:29">
      <c r="B223" s="7" t="s">
        <v>61</v>
      </c>
      <c r="C223" s="29" t="s">
        <v>476</v>
      </c>
      <c r="D223" s="6"/>
    </row>
    <row r="224" spans="2:29" ht="26">
      <c r="B224" s="6" t="s">
        <v>48</v>
      </c>
      <c r="C224" s="29" t="s">
        <v>489</v>
      </c>
      <c r="D224" s="6"/>
    </row>
    <row r="225" spans="2:5">
      <c r="B225" s="7" t="s">
        <v>50</v>
      </c>
      <c r="C225" s="40" t="s">
        <v>490</v>
      </c>
      <c r="D225" s="6"/>
    </row>
    <row r="226" spans="2:5">
      <c r="B226" s="7" t="s">
        <v>51</v>
      </c>
      <c r="C226" s="42" t="s">
        <v>491</v>
      </c>
      <c r="D226" s="6"/>
    </row>
    <row r="228" spans="2:5">
      <c r="B228" s="1" t="s">
        <v>52</v>
      </c>
    </row>
    <row r="229" spans="2:5">
      <c r="B229" s="7" t="s">
        <v>53</v>
      </c>
      <c r="C229" s="27" t="s">
        <v>492</v>
      </c>
      <c r="D229" s="6" t="str">
        <f t="shared" ref="D229" si="4">IF(C229="","選択してください","")</f>
        <v/>
      </c>
    </row>
    <row r="230" spans="2:5">
      <c r="B230" s="7" t="s">
        <v>260</v>
      </c>
      <c r="C230" s="29" t="s">
        <v>493</v>
      </c>
      <c r="D230" s="6"/>
    </row>
    <row r="231" spans="2:5">
      <c r="B231" s="7" t="s">
        <v>261</v>
      </c>
      <c r="C231" s="31">
        <v>100000</v>
      </c>
      <c r="D231" s="6" t="s">
        <v>262</v>
      </c>
    </row>
    <row r="233" spans="2:5" ht="16">
      <c r="B233" s="47" t="s">
        <v>54</v>
      </c>
    </row>
    <row r="234" spans="2:5">
      <c r="B234" s="11" t="s">
        <v>55</v>
      </c>
    </row>
    <row r="235" spans="2:5" ht="144.5" customHeight="1">
      <c r="B235" s="6" t="s">
        <v>424</v>
      </c>
      <c r="C235" s="27" t="s">
        <v>494</v>
      </c>
      <c r="D235" s="6">
        <f t="shared" ref="D235:D246" si="5">LEN(C235)</f>
        <v>36</v>
      </c>
      <c r="E235" s="6" t="s">
        <v>74</v>
      </c>
    </row>
    <row r="236" spans="2:5" ht="177" customHeight="1">
      <c r="B236" s="6" t="s">
        <v>425</v>
      </c>
      <c r="C236" s="27"/>
      <c r="D236" s="8">
        <f t="shared" si="5"/>
        <v>0</v>
      </c>
      <c r="E236" s="6" t="s">
        <v>74</v>
      </c>
    </row>
    <row r="237" spans="2:5" ht="47.25" customHeight="1">
      <c r="B237" s="6" t="s">
        <v>497</v>
      </c>
      <c r="C237" s="27" t="s">
        <v>299</v>
      </c>
      <c r="D237" s="6" t="str">
        <f>IF(C237="","選択してください","")</f>
        <v/>
      </c>
      <c r="E237" s="6"/>
    </row>
    <row r="238" spans="2:5" ht="47.25" customHeight="1">
      <c r="B238" s="6" t="s">
        <v>498</v>
      </c>
      <c r="C238" s="29" t="s">
        <v>342</v>
      </c>
      <c r="D238" s="6" t="str">
        <f>IF(C238="","選択してください","")</f>
        <v/>
      </c>
      <c r="E238" s="6"/>
    </row>
    <row r="239" spans="2:5" ht="49.5" customHeight="1">
      <c r="B239" s="6" t="s">
        <v>499</v>
      </c>
      <c r="C239" s="29" t="s">
        <v>348</v>
      </c>
      <c r="D239" s="6" t="str">
        <f>IF(C239="","選択してください","")</f>
        <v/>
      </c>
      <c r="E239" s="6"/>
    </row>
    <row r="240" spans="2:5" ht="165.5" customHeight="1">
      <c r="B240" s="6" t="s">
        <v>426</v>
      </c>
      <c r="C240" s="27"/>
      <c r="D240" s="8">
        <f t="shared" ref="D240" si="6">LEN(C240)</f>
        <v>0</v>
      </c>
      <c r="E240" s="6" t="s">
        <v>74</v>
      </c>
    </row>
    <row r="241" spans="2:29" ht="250" customHeight="1">
      <c r="B241" s="6" t="s">
        <v>427</v>
      </c>
      <c r="C241" s="27"/>
      <c r="D241" s="8">
        <f t="shared" ref="D241" si="7">LEN(C241)</f>
        <v>0</v>
      </c>
      <c r="E241" s="6" t="s">
        <v>74</v>
      </c>
    </row>
    <row r="242" spans="2:29" ht="261" customHeight="1">
      <c r="B242" s="6" t="s">
        <v>429</v>
      </c>
      <c r="C242" s="27"/>
      <c r="D242" s="6">
        <f t="shared" si="5"/>
        <v>0</v>
      </c>
      <c r="E242" s="6" t="s">
        <v>74</v>
      </c>
    </row>
    <row r="243" spans="2:29" ht="270" customHeight="1">
      <c r="B243" s="6" t="s">
        <v>428</v>
      </c>
      <c r="C243" s="30"/>
      <c r="D243" s="24">
        <f t="shared" si="5"/>
        <v>0</v>
      </c>
      <c r="E243" s="6" t="s">
        <v>74</v>
      </c>
    </row>
    <row r="244" spans="2:29" ht="187.5" customHeight="1">
      <c r="B244" s="6" t="s">
        <v>430</v>
      </c>
      <c r="C244" s="27"/>
      <c r="D244" s="6">
        <f t="shared" si="5"/>
        <v>0</v>
      </c>
      <c r="E244" s="6" t="s">
        <v>74</v>
      </c>
    </row>
    <row r="245" spans="2:29" ht="187.5" customHeight="1">
      <c r="B245" s="6" t="s">
        <v>431</v>
      </c>
      <c r="C245" s="27"/>
      <c r="D245" s="8">
        <f t="shared" si="5"/>
        <v>0</v>
      </c>
      <c r="E245" s="6" t="s">
        <v>74</v>
      </c>
    </row>
    <row r="246" spans="2:29" ht="198.5" customHeight="1">
      <c r="B246" s="61" t="s">
        <v>432</v>
      </c>
      <c r="C246" s="62"/>
      <c r="D246" s="8">
        <f t="shared" si="5"/>
        <v>0</v>
      </c>
      <c r="E246" s="6" t="s">
        <v>74</v>
      </c>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8" spans="2:29">
      <c r="B248" s="16" t="s">
        <v>361</v>
      </c>
    </row>
    <row r="249" spans="2:29" ht="191.5" customHeight="1">
      <c r="B249" s="6" t="s">
        <v>433</v>
      </c>
      <c r="C249" s="41" t="s">
        <v>495</v>
      </c>
      <c r="D249" s="6">
        <f>LEN(C249)</f>
        <v>268</v>
      </c>
      <c r="E249" s="6" t="s">
        <v>74</v>
      </c>
    </row>
    <row r="251" spans="2:29">
      <c r="B251" s="10" t="s">
        <v>362</v>
      </c>
    </row>
    <row r="252" spans="2:29" ht="180" customHeight="1">
      <c r="B252" s="6" t="s">
        <v>434</v>
      </c>
      <c r="C252" s="41" t="s">
        <v>496</v>
      </c>
      <c r="D252" s="6">
        <f>LEN(C252)</f>
        <v>296</v>
      </c>
      <c r="E252" s="6" t="s">
        <v>74</v>
      </c>
    </row>
    <row r="254" spans="2:29">
      <c r="B254" s="10" t="s">
        <v>363</v>
      </c>
    </row>
    <row r="255" spans="2:29">
      <c r="B255" s="64" t="s">
        <v>364</v>
      </c>
      <c r="C255" s="65"/>
    </row>
    <row r="256" spans="2:29" ht="180.75" customHeight="1">
      <c r="B256" s="63" t="s">
        <v>263</v>
      </c>
      <c r="C256" s="41"/>
      <c r="D256" s="6">
        <f>LEN(C256)</f>
        <v>0</v>
      </c>
      <c r="E256" s="6" t="s">
        <v>74</v>
      </c>
    </row>
    <row r="257" spans="2:29">
      <c r="B257" s="66"/>
      <c r="C257" s="67"/>
    </row>
    <row r="258" spans="2:29">
      <c r="B258" s="68" t="s">
        <v>408</v>
      </c>
      <c r="C258" s="67"/>
    </row>
    <row r="259" spans="2:29" ht="187.5" customHeight="1">
      <c r="B259" s="95" t="s">
        <v>409</v>
      </c>
      <c r="C259" s="41"/>
      <c r="D259" s="6">
        <f>LEN(C259)</f>
        <v>0</v>
      </c>
      <c r="E259" s="6" t="s">
        <v>74</v>
      </c>
    </row>
    <row r="261" spans="2:29">
      <c r="B261" s="10" t="s">
        <v>365</v>
      </c>
    </row>
    <row r="262" spans="2:29" ht="116.5" customHeight="1">
      <c r="B262" s="6" t="s">
        <v>435</v>
      </c>
      <c r="C262" s="62"/>
      <c r="D262" s="6">
        <f>LEN(C262)</f>
        <v>0</v>
      </c>
      <c r="E262" s="6" t="s">
        <v>74</v>
      </c>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2:29" ht="150.5" customHeight="1">
      <c r="B263" s="6" t="s">
        <v>436</v>
      </c>
      <c r="C263" s="62"/>
      <c r="D263" s="6">
        <f>LEN(C263)</f>
        <v>0</v>
      </c>
      <c r="E263" s="6" t="s">
        <v>74</v>
      </c>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2:29" ht="193" customHeight="1">
      <c r="B264" s="6" t="s">
        <v>437</v>
      </c>
      <c r="C264" s="62"/>
      <c r="D264" s="6">
        <f>LEN(C264)</f>
        <v>0</v>
      </c>
      <c r="E264" s="6" t="s">
        <v>74</v>
      </c>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2:29" s="66" customFormat="1" ht="16" customHeight="1">
      <c r="B265" s="58"/>
      <c r="C265" s="60"/>
      <c r="D265" s="58"/>
      <c r="E265" s="58"/>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row>
    <row r="266" spans="2:29">
      <c r="B266" s="16" t="s">
        <v>366</v>
      </c>
    </row>
    <row r="267" spans="2:29">
      <c r="B267" s="1" t="s">
        <v>56</v>
      </c>
    </row>
    <row r="268" spans="2:29">
      <c r="B268" s="17" t="s">
        <v>57</v>
      </c>
    </row>
    <row r="269" spans="2:29">
      <c r="B269" s="17" t="s">
        <v>71</v>
      </c>
    </row>
    <row r="270" spans="2:29">
      <c r="B270" s="1" t="s">
        <v>392</v>
      </c>
    </row>
  </sheetData>
  <mergeCells count="6">
    <mergeCell ref="B2:D2"/>
    <mergeCell ref="B137:C137"/>
    <mergeCell ref="B148:C148"/>
    <mergeCell ref="B158:C158"/>
    <mergeCell ref="B216:B219"/>
    <mergeCell ref="D216:D219"/>
  </mergeCells>
  <phoneticPr fontId="1"/>
  <conditionalFormatting sqref="C65">
    <cfRule type="expression" dxfId="26" priority="43">
      <formula>$C$64="有"</formula>
    </cfRule>
  </conditionalFormatting>
  <conditionalFormatting sqref="C200">
    <cfRule type="expression" dxfId="25" priority="38">
      <formula>$C$196=""</formula>
    </cfRule>
  </conditionalFormatting>
  <conditionalFormatting sqref="C197">
    <cfRule type="expression" dxfId="24" priority="41">
      <formula>$C$196=""</formula>
    </cfRule>
  </conditionalFormatting>
  <conditionalFormatting sqref="C198:C199">
    <cfRule type="expression" dxfId="23" priority="40">
      <formula>$C$196=""</formula>
    </cfRule>
  </conditionalFormatting>
  <conditionalFormatting sqref="C230:C231">
    <cfRule type="expression" dxfId="22" priority="11">
      <formula>OR($C$229="申請中",$C$229="申請予定")</formula>
    </cfRule>
    <cfRule type="expression" dxfId="21" priority="32">
      <formula>$C$229="有"</formula>
    </cfRule>
  </conditionalFormatting>
  <conditionalFormatting sqref="C225">
    <cfRule type="expression" dxfId="20" priority="31">
      <formula>$C$215="有"</formula>
    </cfRule>
  </conditionalFormatting>
  <conditionalFormatting sqref="C226">
    <cfRule type="expression" dxfId="19" priority="30">
      <formula>$C$215="有"</formula>
    </cfRule>
  </conditionalFormatting>
  <conditionalFormatting sqref="C104">
    <cfRule type="expression" dxfId="18" priority="29">
      <formula>$C$103&lt;&gt;""</formula>
    </cfRule>
  </conditionalFormatting>
  <conditionalFormatting sqref="C105">
    <cfRule type="expression" dxfId="17" priority="28">
      <formula>$C$103&lt;&gt;""</formula>
    </cfRule>
  </conditionalFormatting>
  <conditionalFormatting sqref="C106">
    <cfRule type="expression" dxfId="16" priority="27">
      <formula>$C$103&lt;&gt;""</formula>
    </cfRule>
  </conditionalFormatting>
  <conditionalFormatting sqref="C121 C125:C130 C132:C134">
    <cfRule type="expression" dxfId="15" priority="17">
      <formula>$C$120&lt;&gt;""</formula>
    </cfRule>
  </conditionalFormatting>
  <conditionalFormatting sqref="C122:C123">
    <cfRule type="expression" dxfId="14" priority="16">
      <formula>$C$120&lt;&gt;""</formula>
    </cfRule>
  </conditionalFormatting>
  <conditionalFormatting sqref="C205">
    <cfRule type="expression" dxfId="13" priority="15">
      <formula>$C$204=""</formula>
    </cfRule>
  </conditionalFormatting>
  <conditionalFormatting sqref="C206">
    <cfRule type="expression" dxfId="12" priority="14">
      <formula>$C$204=""</formula>
    </cfRule>
  </conditionalFormatting>
  <conditionalFormatting sqref="C207">
    <cfRule type="expression" dxfId="11" priority="13">
      <formula>$C$204=""</formula>
    </cfRule>
  </conditionalFormatting>
  <conditionalFormatting sqref="C208">
    <cfRule type="expression" dxfId="10" priority="12">
      <formula>$C$204=""</formula>
    </cfRule>
  </conditionalFormatting>
  <conditionalFormatting sqref="C131">
    <cfRule type="expression" dxfId="9" priority="10">
      <formula>$C$103&lt;&gt;""</formula>
    </cfRule>
  </conditionalFormatting>
  <conditionalFormatting sqref="C108">
    <cfRule type="expression" dxfId="8" priority="9">
      <formula>$C$104&lt;&gt;""</formula>
    </cfRule>
  </conditionalFormatting>
  <conditionalFormatting sqref="C109">
    <cfRule type="expression" dxfId="7" priority="8">
      <formula>$C$104&lt;&gt;""</formula>
    </cfRule>
  </conditionalFormatting>
  <conditionalFormatting sqref="C110">
    <cfRule type="expression" dxfId="6" priority="7">
      <formula>$C$104&lt;&gt;""</formula>
    </cfRule>
  </conditionalFormatting>
  <conditionalFormatting sqref="C111">
    <cfRule type="expression" dxfId="5" priority="6">
      <formula>$C$104&lt;&gt;""</formula>
    </cfRule>
  </conditionalFormatting>
  <conditionalFormatting sqref="C112">
    <cfRule type="expression" dxfId="4" priority="5">
      <formula>$C$104&lt;&gt;""</formula>
    </cfRule>
  </conditionalFormatting>
  <conditionalFormatting sqref="C113">
    <cfRule type="expression" dxfId="3" priority="4">
      <formula>$C$104&lt;&gt;""</formula>
    </cfRule>
  </conditionalFormatting>
  <conditionalFormatting sqref="C114:C115">
    <cfRule type="expression" dxfId="2" priority="3">
      <formula>$C$104&lt;&gt;""</formula>
    </cfRule>
  </conditionalFormatting>
  <conditionalFormatting sqref="C116">
    <cfRule type="expression" dxfId="1" priority="2">
      <formula>$C$104&lt;&gt;""</formula>
    </cfRule>
  </conditionalFormatting>
  <conditionalFormatting sqref="C117">
    <cfRule type="expression" dxfId="0" priority="1">
      <formula>$C$104&lt;&gt;""</formula>
    </cfRule>
  </conditionalFormatting>
  <dataValidations count="13">
    <dataValidation type="list" allowBlank="1" showInputMessage="1" showErrorMessage="1" sqref="C91 C125 C29 C108" xr:uid="{751BF5D7-309F-4FBE-AD17-398E83E722A3}">
      <formula1>"男,女,その他"</formula1>
    </dataValidation>
    <dataValidation type="list" allowBlank="1" showInputMessage="1" showErrorMessage="1" sqref="C96 C130 C39 C113" xr:uid="{B0C0D4CB-933E-49E1-8C33-83E03266A2E1}">
      <formula1>"公立,私立"</formula1>
    </dataValidation>
    <dataValidation type="list" allowBlank="1" showInputMessage="1" showErrorMessage="1" sqref="C100 C134 C43 C117" xr:uid="{749A1FA4-251C-4194-9FDB-EE93B08B025C}">
      <formula1>"全日制,定時制,通信制"</formula1>
    </dataValidation>
    <dataValidation type="list" allowBlank="1" showInputMessage="1" showErrorMessage="1" sqref="C64 C215" xr:uid="{222AA338-EE91-4189-99D1-827F0DD55430}">
      <formula1>"有,無"</formula1>
    </dataValidation>
    <dataValidation type="list" allowBlank="1" showInputMessage="1" showErrorMessage="1" sqref="C138:C145 C149:C155 C220:C223 C159:C160" xr:uid="{A8C02599-567F-4AF0-8CED-CD6E3B377816}">
      <formula1>"✔"</formula1>
    </dataValidation>
    <dataValidation type="list" allowBlank="1" showInputMessage="1" showErrorMessage="1" sqref="C35" xr:uid="{740917B4-BD98-430C-A9F6-D22E6C1F45EE}">
      <formula1>"第一日程,第二日程"</formula1>
    </dataValidation>
    <dataValidation type="list" allowBlank="1" showInputMessage="1" showErrorMessage="1" sqref="C229" xr:uid="{A05369B5-3913-47C0-AA17-056D550AD171}">
      <formula1>"なし,申請中,申請予定"</formula1>
    </dataValidation>
    <dataValidation type="list" allowBlank="1" showInputMessage="1" showErrorMessage="1" sqref="C36" xr:uid="{298711A3-1AB2-408C-850A-9DD2ADEB5590}">
      <formula1>$J$37:$J$40</formula1>
    </dataValidation>
    <dataValidation type="list" allowBlank="1" showInputMessage="1" showErrorMessage="1" sqref="C165" xr:uid="{B1B2B71E-D64D-47ED-BDAA-60F8B4249104}">
      <formula1>$G$95:$G$97</formula1>
    </dataValidation>
    <dataValidation type="list" allowBlank="1" showInputMessage="1" showErrorMessage="1" sqref="C163" xr:uid="{0C66A492-595A-41FE-999F-7B2398B9FBA8}">
      <formula1>$H$162:$H$163</formula1>
    </dataValidation>
    <dataValidation type="list" allowBlank="1" showInputMessage="1" showErrorMessage="1" sqref="C162" xr:uid="{CBBE0FF3-BBCB-4781-9E30-1A90652D497E}">
      <formula1>$G$162:$G$163</formula1>
    </dataValidation>
    <dataValidation type="list" allowBlank="1" showInputMessage="1" showErrorMessage="1" sqref="C164" xr:uid="{CF8C59D2-58C5-4A04-B79E-74686B506972}">
      <formula1>$G$164:$G$165</formula1>
    </dataValidation>
    <dataValidation type="list" allowBlank="1" showInputMessage="1" showErrorMessage="1" sqref="C216:C219" xr:uid="{12FE2A88-54F9-4DFB-A079-5F039A78C1D5}">
      <formula1>$I$216:$I$219</formula1>
    </dataValidation>
  </dataValidations>
  <hyperlinks>
    <hyperlink ref="C31" r:id="rId1" xr:uid="{8C1C96E1-AE0D-465C-9535-18C37A7C5A2E}"/>
    <hyperlink ref="C93" r:id="rId2" xr:uid="{7ABC13A0-E99A-4032-A2FF-A821930F36E6}"/>
    <hyperlink ref="C110" r:id="rId3" xr:uid="{5126518C-CE84-46F6-A47A-ADA628E7DFE1}"/>
  </hyperlinks>
  <pageMargins left="0.70866141732283472" right="0.70866141732283472" top="0.74803149606299213" bottom="0.74803149606299213" header="0.31496062992125984" footer="0.31496062992125984"/>
  <pageSetup paperSize="9" scale="47" fitToHeight="0" orientation="portrait" r:id="rId4"/>
  <rowBreaks count="7" manualBreakCount="7">
    <brk id="66" max="8" man="1"/>
    <brk id="135" max="8" man="1"/>
    <brk id="165" max="8" man="1"/>
    <brk id="179" max="8" man="1"/>
    <brk id="232" max="8" man="1"/>
    <brk id="242" max="8" man="1"/>
    <brk id="250" max="8" man="1"/>
  </rowBreaks>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A9386E15-E25E-4DC3-A304-4561B12C3B3D}">
          <x14:formula1>
            <xm:f>国・地域コード!$D$3:$D$174</xm:f>
          </x14:formula1>
          <xm:sqref>C188 C196 C204</xm:sqref>
        </x14:dataValidation>
        <x14:dataValidation type="list" allowBlank="1" showInputMessage="1" showErrorMessage="1" xr:uid="{8D13817F-4C62-482E-8324-72017F239962}">
          <x14:formula1>
            <xm:f>留学計画の分野一覧!$C$3:$C$86</xm:f>
          </x14:formula1>
          <xm:sqref>C237:C239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176B-EB44-4A85-B589-D32A079293EA}">
  <sheetPr>
    <tabColor theme="9" tint="0.79998168889431442"/>
  </sheetPr>
  <dimension ref="B2:D174"/>
  <sheetViews>
    <sheetView topLeftCell="A2" zoomScale="70" zoomScaleNormal="70" workbookViewId="0"/>
  </sheetViews>
  <sheetFormatPr defaultRowHeight="18"/>
  <cols>
    <col min="2" max="2" width="19" customWidth="1"/>
    <col min="3" max="3" width="30.58203125" customWidth="1"/>
    <col min="4" max="4" width="29.33203125" bestFit="1" customWidth="1"/>
  </cols>
  <sheetData>
    <row r="2" spans="2:4">
      <c r="B2" s="19" t="s">
        <v>85</v>
      </c>
      <c r="C2" s="20" t="s">
        <v>86</v>
      </c>
      <c r="D2" s="20" t="s">
        <v>87</v>
      </c>
    </row>
    <row r="3" spans="2:4">
      <c r="B3" s="21">
        <v>0</v>
      </c>
      <c r="C3" s="22" t="s">
        <v>88</v>
      </c>
      <c r="D3" s="22" t="str">
        <f>B3&amp;" "&amp;C3</f>
        <v>0 その他の国・地域</v>
      </c>
    </row>
    <row r="4" spans="2:4">
      <c r="B4" s="21">
        <v>100</v>
      </c>
      <c r="C4" s="21" t="s">
        <v>89</v>
      </c>
      <c r="D4" s="22" t="str">
        <f t="shared" ref="D4:D67" si="0">B4&amp;" "&amp;C4</f>
        <v>100 台湾</v>
      </c>
    </row>
    <row r="5" spans="2:4">
      <c r="B5" s="21">
        <v>101</v>
      </c>
      <c r="C5" s="21" t="s">
        <v>90</v>
      </c>
      <c r="D5" s="22" t="str">
        <f t="shared" si="0"/>
        <v>101 バングラデシュ</v>
      </c>
    </row>
    <row r="6" spans="2:4">
      <c r="B6" s="21">
        <v>102</v>
      </c>
      <c r="C6" s="21" t="s">
        <v>91</v>
      </c>
      <c r="D6" s="22" t="str">
        <f t="shared" si="0"/>
        <v>102 ブータン</v>
      </c>
    </row>
    <row r="7" spans="2:4">
      <c r="B7" s="21">
        <v>103</v>
      </c>
      <c r="C7" s="21" t="s">
        <v>92</v>
      </c>
      <c r="D7" s="22" t="str">
        <f t="shared" si="0"/>
        <v>103 ブルネイ</v>
      </c>
    </row>
    <row r="8" spans="2:4">
      <c r="B8" s="21">
        <v>104</v>
      </c>
      <c r="C8" s="21" t="s">
        <v>93</v>
      </c>
      <c r="D8" s="22" t="str">
        <f t="shared" si="0"/>
        <v>104 カンボジア</v>
      </c>
    </row>
    <row r="9" spans="2:4">
      <c r="B9" s="21">
        <v>105</v>
      </c>
      <c r="C9" s="21" t="s">
        <v>94</v>
      </c>
      <c r="D9" s="22" t="str">
        <f t="shared" si="0"/>
        <v>105 中国</v>
      </c>
    </row>
    <row r="10" spans="2:4">
      <c r="B10" s="21">
        <v>106</v>
      </c>
      <c r="C10" s="21" t="s">
        <v>95</v>
      </c>
      <c r="D10" s="22" t="str">
        <f t="shared" si="0"/>
        <v>106 香港</v>
      </c>
    </row>
    <row r="11" spans="2:4">
      <c r="B11" s="21">
        <v>107</v>
      </c>
      <c r="C11" s="21" t="s">
        <v>96</v>
      </c>
      <c r="D11" s="22" t="str">
        <f t="shared" si="0"/>
        <v>107 インド</v>
      </c>
    </row>
    <row r="12" spans="2:4">
      <c r="B12" s="23">
        <v>108</v>
      </c>
      <c r="C12" s="23" t="s">
        <v>97</v>
      </c>
      <c r="D12" s="22" t="str">
        <f t="shared" si="0"/>
        <v>108 インドネシア</v>
      </c>
    </row>
    <row r="13" spans="2:4">
      <c r="B13" s="23">
        <v>109</v>
      </c>
      <c r="C13" s="23" t="s">
        <v>98</v>
      </c>
      <c r="D13" s="22" t="str">
        <f t="shared" si="0"/>
        <v>109 大韓民国</v>
      </c>
    </row>
    <row r="14" spans="2:4">
      <c r="B14" s="23">
        <v>110</v>
      </c>
      <c r="C14" s="23" t="s">
        <v>99</v>
      </c>
      <c r="D14" s="22" t="str">
        <f t="shared" si="0"/>
        <v>110 ラオス</v>
      </c>
    </row>
    <row r="15" spans="2:4">
      <c r="B15" s="23">
        <v>111</v>
      </c>
      <c r="C15" s="23" t="s">
        <v>100</v>
      </c>
      <c r="D15" s="22" t="str">
        <f t="shared" si="0"/>
        <v>111 マカオ</v>
      </c>
    </row>
    <row r="16" spans="2:4">
      <c r="B16" s="23">
        <v>112</v>
      </c>
      <c r="C16" s="23" t="s">
        <v>101</v>
      </c>
      <c r="D16" s="22" t="str">
        <f t="shared" si="0"/>
        <v>112 マレーシア</v>
      </c>
    </row>
    <row r="17" spans="2:4">
      <c r="B17" s="23">
        <v>113</v>
      </c>
      <c r="C17" s="23" t="s">
        <v>102</v>
      </c>
      <c r="D17" s="22" t="str">
        <f t="shared" si="0"/>
        <v>113 モンゴル</v>
      </c>
    </row>
    <row r="18" spans="2:4">
      <c r="B18" s="23">
        <v>114</v>
      </c>
      <c r="C18" s="23" t="s">
        <v>103</v>
      </c>
      <c r="D18" s="22" t="str">
        <f t="shared" si="0"/>
        <v>114 ミャンマー</v>
      </c>
    </row>
    <row r="19" spans="2:4">
      <c r="B19" s="23">
        <v>115</v>
      </c>
      <c r="C19" s="23" t="s">
        <v>104</v>
      </c>
      <c r="D19" s="22" t="str">
        <f t="shared" si="0"/>
        <v>115 ネパール</v>
      </c>
    </row>
    <row r="20" spans="2:4">
      <c r="B20" s="23">
        <v>116</v>
      </c>
      <c r="C20" s="23" t="s">
        <v>105</v>
      </c>
      <c r="D20" s="22" t="str">
        <f t="shared" si="0"/>
        <v>116 パキスタン</v>
      </c>
    </row>
    <row r="21" spans="2:4">
      <c r="B21" s="23">
        <v>117</v>
      </c>
      <c r="C21" s="23" t="s">
        <v>106</v>
      </c>
      <c r="D21" s="22" t="str">
        <f t="shared" si="0"/>
        <v>117 フィリピン</v>
      </c>
    </row>
    <row r="22" spans="2:4">
      <c r="B22" s="23">
        <v>119</v>
      </c>
      <c r="C22" s="23" t="s">
        <v>107</v>
      </c>
      <c r="D22" s="22" t="str">
        <f t="shared" si="0"/>
        <v>119 スリランカ</v>
      </c>
    </row>
    <row r="23" spans="2:4">
      <c r="B23" s="23">
        <v>120</v>
      </c>
      <c r="C23" s="23" t="s">
        <v>108</v>
      </c>
      <c r="D23" s="22" t="str">
        <f t="shared" si="0"/>
        <v>120 タイ</v>
      </c>
    </row>
    <row r="24" spans="2:4">
      <c r="B24" s="23">
        <v>121</v>
      </c>
      <c r="C24" s="23" t="s">
        <v>109</v>
      </c>
      <c r="D24" s="22" t="str">
        <f t="shared" si="0"/>
        <v>121 ベトナム</v>
      </c>
    </row>
    <row r="25" spans="2:4">
      <c r="B25" s="23">
        <v>123</v>
      </c>
      <c r="C25" s="23" t="s">
        <v>110</v>
      </c>
      <c r="D25" s="22" t="str">
        <f t="shared" si="0"/>
        <v>123 東ティモール</v>
      </c>
    </row>
    <row r="26" spans="2:4">
      <c r="B26" s="23">
        <v>124</v>
      </c>
      <c r="C26" s="23" t="s">
        <v>111</v>
      </c>
      <c r="D26" s="22" t="str">
        <f t="shared" si="0"/>
        <v>124 モルディブ</v>
      </c>
    </row>
    <row r="27" spans="2:4">
      <c r="B27" s="23">
        <v>191</v>
      </c>
      <c r="C27" s="23" t="s">
        <v>112</v>
      </c>
      <c r="D27" s="22" t="str">
        <f t="shared" si="0"/>
        <v>191 シンガポール</v>
      </c>
    </row>
    <row r="28" spans="2:4">
      <c r="B28" s="21">
        <v>201</v>
      </c>
      <c r="C28" s="21" t="s">
        <v>113</v>
      </c>
      <c r="D28" s="22" t="str">
        <f t="shared" si="0"/>
        <v>201 アルゼンチン</v>
      </c>
    </row>
    <row r="29" spans="2:4">
      <c r="B29" s="21">
        <v>202</v>
      </c>
      <c r="C29" s="21" t="s">
        <v>114</v>
      </c>
      <c r="D29" s="22" t="str">
        <f t="shared" si="0"/>
        <v>202 ボリビア</v>
      </c>
    </row>
    <row r="30" spans="2:4">
      <c r="B30" s="21">
        <v>203</v>
      </c>
      <c r="C30" s="21" t="s">
        <v>115</v>
      </c>
      <c r="D30" s="22" t="str">
        <f t="shared" si="0"/>
        <v>203 ブラジル</v>
      </c>
    </row>
    <row r="31" spans="2:4">
      <c r="B31" s="21">
        <v>204</v>
      </c>
      <c r="C31" s="21" t="s">
        <v>116</v>
      </c>
      <c r="D31" s="22" t="str">
        <f t="shared" si="0"/>
        <v>204 チリ</v>
      </c>
    </row>
    <row r="32" spans="2:4">
      <c r="B32" s="21">
        <v>205</v>
      </c>
      <c r="C32" s="21" t="s">
        <v>117</v>
      </c>
      <c r="D32" s="22" t="str">
        <f t="shared" si="0"/>
        <v>205 コロンビア</v>
      </c>
    </row>
    <row r="33" spans="2:4">
      <c r="B33" s="21">
        <v>206</v>
      </c>
      <c r="C33" s="21" t="s">
        <v>118</v>
      </c>
      <c r="D33" s="22" t="str">
        <f t="shared" si="0"/>
        <v>206 コスタリカ</v>
      </c>
    </row>
    <row r="34" spans="2:4">
      <c r="B34" s="21">
        <v>207</v>
      </c>
      <c r="C34" s="21" t="s">
        <v>119</v>
      </c>
      <c r="D34" s="22" t="str">
        <f t="shared" si="0"/>
        <v>207 キューバ</v>
      </c>
    </row>
    <row r="35" spans="2:4">
      <c r="B35" s="21">
        <v>208</v>
      </c>
      <c r="C35" s="21" t="s">
        <v>120</v>
      </c>
      <c r="D35" s="22" t="str">
        <f t="shared" si="0"/>
        <v>208 ドミニカ共和国</v>
      </c>
    </row>
    <row r="36" spans="2:4">
      <c r="B36" s="23">
        <v>209</v>
      </c>
      <c r="C36" s="23" t="s">
        <v>121</v>
      </c>
      <c r="D36" s="22" t="str">
        <f t="shared" si="0"/>
        <v>209 エクアドル</v>
      </c>
    </row>
    <row r="37" spans="2:4">
      <c r="B37" s="23">
        <v>210</v>
      </c>
      <c r="C37" s="23" t="s">
        <v>122</v>
      </c>
      <c r="D37" s="22" t="str">
        <f t="shared" si="0"/>
        <v>210 エルサルバドル</v>
      </c>
    </row>
    <row r="38" spans="2:4">
      <c r="B38" s="23">
        <v>211</v>
      </c>
      <c r="C38" s="23" t="s">
        <v>123</v>
      </c>
      <c r="D38" s="22" t="str">
        <f t="shared" si="0"/>
        <v>211 グアテマラ</v>
      </c>
    </row>
    <row r="39" spans="2:4">
      <c r="B39" s="23">
        <v>212</v>
      </c>
      <c r="C39" s="23" t="s">
        <v>124</v>
      </c>
      <c r="D39" s="22" t="str">
        <f t="shared" si="0"/>
        <v>212 ホンジュラス</v>
      </c>
    </row>
    <row r="40" spans="2:4">
      <c r="B40" s="23">
        <v>213</v>
      </c>
      <c r="C40" s="23" t="s">
        <v>125</v>
      </c>
      <c r="D40" s="22" t="str">
        <f t="shared" si="0"/>
        <v>213 ジャマイカ</v>
      </c>
    </row>
    <row r="41" spans="2:4">
      <c r="B41" s="23">
        <v>214</v>
      </c>
      <c r="C41" s="23" t="s">
        <v>126</v>
      </c>
      <c r="D41" s="22" t="str">
        <f t="shared" si="0"/>
        <v>214 メキシコ</v>
      </c>
    </row>
    <row r="42" spans="2:4">
      <c r="B42" s="23">
        <v>215</v>
      </c>
      <c r="C42" s="23" t="s">
        <v>127</v>
      </c>
      <c r="D42" s="22" t="str">
        <f t="shared" si="0"/>
        <v>215 ニカラグア</v>
      </c>
    </row>
    <row r="43" spans="2:4">
      <c r="B43" s="23">
        <v>216</v>
      </c>
      <c r="C43" s="23" t="s">
        <v>128</v>
      </c>
      <c r="D43" s="22" t="str">
        <f t="shared" si="0"/>
        <v>216 パナマ</v>
      </c>
    </row>
    <row r="44" spans="2:4">
      <c r="B44" s="23">
        <v>217</v>
      </c>
      <c r="C44" s="23" t="s">
        <v>129</v>
      </c>
      <c r="D44" s="22" t="str">
        <f t="shared" si="0"/>
        <v>217 パラグアイ</v>
      </c>
    </row>
    <row r="45" spans="2:4">
      <c r="B45" s="23">
        <v>218</v>
      </c>
      <c r="C45" s="23" t="s">
        <v>130</v>
      </c>
      <c r="D45" s="22" t="str">
        <f t="shared" si="0"/>
        <v>218 ペルー</v>
      </c>
    </row>
    <row r="46" spans="2:4">
      <c r="B46" s="23">
        <v>219</v>
      </c>
      <c r="C46" s="23" t="s">
        <v>131</v>
      </c>
      <c r="D46" s="22" t="str">
        <f t="shared" si="0"/>
        <v>219 トリニダード・トバゴ</v>
      </c>
    </row>
    <row r="47" spans="2:4">
      <c r="B47" s="23">
        <v>220</v>
      </c>
      <c r="C47" s="23" t="s">
        <v>132</v>
      </c>
      <c r="D47" s="22" t="str">
        <f t="shared" si="0"/>
        <v>220 ウルグアイ</v>
      </c>
    </row>
    <row r="48" spans="2:4">
      <c r="B48" s="23">
        <v>221</v>
      </c>
      <c r="C48" s="23" t="s">
        <v>133</v>
      </c>
      <c r="D48" s="22" t="str">
        <f t="shared" si="0"/>
        <v>221 ベネズエラ</v>
      </c>
    </row>
    <row r="49" spans="2:4">
      <c r="B49" s="23">
        <v>222</v>
      </c>
      <c r="C49" s="23" t="s">
        <v>134</v>
      </c>
      <c r="D49" s="22" t="str">
        <f t="shared" si="0"/>
        <v>222 ハイチ</v>
      </c>
    </row>
    <row r="50" spans="2:4">
      <c r="B50" s="21">
        <v>301</v>
      </c>
      <c r="C50" s="21" t="s">
        <v>135</v>
      </c>
      <c r="D50" s="22" t="str">
        <f t="shared" si="0"/>
        <v>301 バーレーン</v>
      </c>
    </row>
    <row r="51" spans="2:4">
      <c r="B51" s="21">
        <v>303</v>
      </c>
      <c r="C51" s="21" t="s">
        <v>136</v>
      </c>
      <c r="D51" s="22" t="str">
        <f t="shared" si="0"/>
        <v>303 イラン</v>
      </c>
    </row>
    <row r="52" spans="2:4">
      <c r="B52" s="21">
        <v>304</v>
      </c>
      <c r="C52" s="21" t="s">
        <v>137</v>
      </c>
      <c r="D52" s="22" t="str">
        <f t="shared" si="0"/>
        <v>304 イラク</v>
      </c>
    </row>
    <row r="53" spans="2:4">
      <c r="B53" s="21">
        <v>305</v>
      </c>
      <c r="C53" s="21" t="s">
        <v>138</v>
      </c>
      <c r="D53" s="22" t="str">
        <f t="shared" si="0"/>
        <v>305 イスラエル</v>
      </c>
    </row>
    <row r="54" spans="2:4">
      <c r="B54" s="21">
        <v>306</v>
      </c>
      <c r="C54" s="21" t="s">
        <v>139</v>
      </c>
      <c r="D54" s="22" t="str">
        <f t="shared" si="0"/>
        <v>306 ヨルダン</v>
      </c>
    </row>
    <row r="55" spans="2:4">
      <c r="B55" s="21">
        <v>307</v>
      </c>
      <c r="C55" s="21" t="s">
        <v>140</v>
      </c>
      <c r="D55" s="22" t="str">
        <f t="shared" si="0"/>
        <v>307 クウェート</v>
      </c>
    </row>
    <row r="56" spans="2:4">
      <c r="B56" s="23">
        <v>308</v>
      </c>
      <c r="C56" s="23" t="s">
        <v>141</v>
      </c>
      <c r="D56" s="22" t="str">
        <f t="shared" si="0"/>
        <v>308 レバノン</v>
      </c>
    </row>
    <row r="57" spans="2:4">
      <c r="B57" s="23">
        <v>309</v>
      </c>
      <c r="C57" s="23" t="s">
        <v>142</v>
      </c>
      <c r="D57" s="22" t="str">
        <f t="shared" si="0"/>
        <v>309 オマーン</v>
      </c>
    </row>
    <row r="58" spans="2:4">
      <c r="B58" s="23">
        <v>310</v>
      </c>
      <c r="C58" s="23" t="s">
        <v>143</v>
      </c>
      <c r="D58" s="22" t="str">
        <f t="shared" si="0"/>
        <v>310 カタール</v>
      </c>
    </row>
    <row r="59" spans="2:4">
      <c r="B59" s="23">
        <v>311</v>
      </c>
      <c r="C59" s="23" t="s">
        <v>144</v>
      </c>
      <c r="D59" s="22" t="str">
        <f t="shared" si="0"/>
        <v>311 サウジアラビア</v>
      </c>
    </row>
    <row r="60" spans="2:4">
      <c r="B60" s="23">
        <v>312</v>
      </c>
      <c r="C60" s="23" t="s">
        <v>145</v>
      </c>
      <c r="D60" s="22" t="str">
        <f t="shared" si="0"/>
        <v>312 シリア</v>
      </c>
    </row>
    <row r="61" spans="2:4">
      <c r="B61" s="23">
        <v>313</v>
      </c>
      <c r="C61" s="23" t="s">
        <v>146</v>
      </c>
      <c r="D61" s="22" t="str">
        <f t="shared" si="0"/>
        <v>313 トルコ</v>
      </c>
    </row>
    <row r="62" spans="2:4">
      <c r="B62" s="23">
        <v>314</v>
      </c>
      <c r="C62" s="23" t="s">
        <v>147</v>
      </c>
      <c r="D62" s="22" t="str">
        <f t="shared" si="0"/>
        <v>314 アラブ首長国連邦</v>
      </c>
    </row>
    <row r="63" spans="2:4">
      <c r="B63" s="23">
        <v>315</v>
      </c>
      <c r="C63" s="23" t="s">
        <v>148</v>
      </c>
      <c r="D63" s="22" t="str">
        <f t="shared" si="0"/>
        <v>315 イエメン</v>
      </c>
    </row>
    <row r="64" spans="2:4">
      <c r="B64" s="23">
        <v>316</v>
      </c>
      <c r="C64" s="23" t="s">
        <v>149</v>
      </c>
      <c r="D64" s="22" t="str">
        <f t="shared" si="0"/>
        <v>316 パレスチナ</v>
      </c>
    </row>
    <row r="65" spans="2:4">
      <c r="B65" s="23">
        <v>317</v>
      </c>
      <c r="C65" s="23" t="s">
        <v>150</v>
      </c>
      <c r="D65" s="22" t="str">
        <f t="shared" si="0"/>
        <v>317 アフガニスタン</v>
      </c>
    </row>
    <row r="66" spans="2:4">
      <c r="B66" s="21">
        <v>401</v>
      </c>
      <c r="C66" s="21" t="s">
        <v>151</v>
      </c>
      <c r="D66" s="22" t="str">
        <f t="shared" si="0"/>
        <v>401 アルジェリア</v>
      </c>
    </row>
    <row r="67" spans="2:4">
      <c r="B67" s="21">
        <v>402</v>
      </c>
      <c r="C67" s="21" t="s">
        <v>152</v>
      </c>
      <c r="D67" s="22" t="str">
        <f t="shared" si="0"/>
        <v>402 カメルーン</v>
      </c>
    </row>
    <row r="68" spans="2:4">
      <c r="B68" s="21">
        <v>403</v>
      </c>
      <c r="C68" s="21" t="s">
        <v>153</v>
      </c>
      <c r="D68" s="22" t="str">
        <f t="shared" ref="D68:D131" si="1">B68&amp;" "&amp;C68</f>
        <v>403 コンゴ共和国</v>
      </c>
    </row>
    <row r="69" spans="2:4">
      <c r="B69" s="21">
        <v>404</v>
      </c>
      <c r="C69" s="21" t="s">
        <v>154</v>
      </c>
      <c r="D69" s="22" t="str">
        <f t="shared" si="1"/>
        <v>404 コートジボワール</v>
      </c>
    </row>
    <row r="70" spans="2:4">
      <c r="B70" s="21">
        <v>405</v>
      </c>
      <c r="C70" s="21" t="s">
        <v>155</v>
      </c>
      <c r="D70" s="22" t="str">
        <f t="shared" si="1"/>
        <v>405 エジプト</v>
      </c>
    </row>
    <row r="71" spans="2:4">
      <c r="B71" s="21">
        <v>406</v>
      </c>
      <c r="C71" s="21" t="s">
        <v>156</v>
      </c>
      <c r="D71" s="22" t="str">
        <f t="shared" si="1"/>
        <v>406 エチオピア</v>
      </c>
    </row>
    <row r="72" spans="2:4">
      <c r="B72" s="21">
        <v>407</v>
      </c>
      <c r="C72" s="21" t="s">
        <v>157</v>
      </c>
      <c r="D72" s="22" t="str">
        <f t="shared" si="1"/>
        <v>407 ガボン</v>
      </c>
    </row>
    <row r="73" spans="2:4">
      <c r="B73" s="21">
        <v>408</v>
      </c>
      <c r="C73" s="21" t="s">
        <v>158</v>
      </c>
      <c r="D73" s="22" t="str">
        <f t="shared" si="1"/>
        <v>408 ガーナ</v>
      </c>
    </row>
    <row r="74" spans="2:4">
      <c r="B74" s="21">
        <v>409</v>
      </c>
      <c r="C74" s="21" t="s">
        <v>159</v>
      </c>
      <c r="D74" s="22" t="str">
        <f t="shared" si="1"/>
        <v>409 ギニア</v>
      </c>
    </row>
    <row r="75" spans="2:4">
      <c r="B75" s="21">
        <v>410</v>
      </c>
      <c r="C75" s="21" t="s">
        <v>160</v>
      </c>
      <c r="D75" s="22" t="str">
        <f t="shared" si="1"/>
        <v>410 ケニア</v>
      </c>
    </row>
    <row r="76" spans="2:4">
      <c r="B76" s="21">
        <v>411</v>
      </c>
      <c r="C76" s="21" t="s">
        <v>161</v>
      </c>
      <c r="D76" s="22" t="str">
        <f t="shared" si="1"/>
        <v>411 リベリア</v>
      </c>
    </row>
    <row r="77" spans="2:4">
      <c r="B77" s="21">
        <v>412</v>
      </c>
      <c r="C77" s="21" t="s">
        <v>162</v>
      </c>
      <c r="D77" s="22" t="str">
        <f t="shared" si="1"/>
        <v>412 リビア</v>
      </c>
    </row>
    <row r="78" spans="2:4">
      <c r="B78" s="21">
        <v>413</v>
      </c>
      <c r="C78" s="21" t="s">
        <v>163</v>
      </c>
      <c r="D78" s="22" t="str">
        <f t="shared" si="1"/>
        <v>413 マダガスカル</v>
      </c>
    </row>
    <row r="79" spans="2:4">
      <c r="B79" s="23">
        <v>414</v>
      </c>
      <c r="C79" s="23" t="s">
        <v>164</v>
      </c>
      <c r="D79" s="22" t="str">
        <f t="shared" si="1"/>
        <v>414 モーリタニア</v>
      </c>
    </row>
    <row r="80" spans="2:4">
      <c r="B80" s="23">
        <v>415</v>
      </c>
      <c r="C80" s="23" t="s">
        <v>165</v>
      </c>
      <c r="D80" s="22" t="str">
        <f t="shared" si="1"/>
        <v>415 モロッコ</v>
      </c>
    </row>
    <row r="81" spans="2:4">
      <c r="B81" s="23">
        <v>416</v>
      </c>
      <c r="C81" s="23" t="s">
        <v>166</v>
      </c>
      <c r="D81" s="22" t="str">
        <f t="shared" si="1"/>
        <v>416 ナイジェリア</v>
      </c>
    </row>
    <row r="82" spans="2:4">
      <c r="B82" s="23">
        <v>417</v>
      </c>
      <c r="C82" s="23" t="s">
        <v>167</v>
      </c>
      <c r="D82" s="22" t="str">
        <f t="shared" si="1"/>
        <v>417 セネガル</v>
      </c>
    </row>
    <row r="83" spans="2:4">
      <c r="B83" s="23">
        <v>418</v>
      </c>
      <c r="C83" s="23" t="s">
        <v>168</v>
      </c>
      <c r="D83" s="22" t="str">
        <f t="shared" si="1"/>
        <v>418 南アフリカ</v>
      </c>
    </row>
    <row r="84" spans="2:4">
      <c r="B84" s="23">
        <v>419</v>
      </c>
      <c r="C84" s="23" t="s">
        <v>169</v>
      </c>
      <c r="D84" s="22" t="str">
        <f t="shared" si="1"/>
        <v>419 スーダン共和国</v>
      </c>
    </row>
    <row r="85" spans="2:4">
      <c r="B85" s="23">
        <v>420</v>
      </c>
      <c r="C85" s="23" t="s">
        <v>170</v>
      </c>
      <c r="D85" s="22" t="str">
        <f t="shared" si="1"/>
        <v>420 タンザニア</v>
      </c>
    </row>
    <row r="86" spans="2:4">
      <c r="B86" s="23">
        <v>421</v>
      </c>
      <c r="C86" s="23" t="s">
        <v>171</v>
      </c>
      <c r="D86" s="22" t="str">
        <f t="shared" si="1"/>
        <v>421 チュニジア</v>
      </c>
    </row>
    <row r="87" spans="2:4">
      <c r="B87" s="23">
        <v>422</v>
      </c>
      <c r="C87" s="23" t="s">
        <v>172</v>
      </c>
      <c r="D87" s="22" t="str">
        <f t="shared" si="1"/>
        <v>422 コンゴ民主共和国</v>
      </c>
    </row>
    <row r="88" spans="2:4">
      <c r="B88" s="23">
        <v>423</v>
      </c>
      <c r="C88" s="23" t="s">
        <v>173</v>
      </c>
      <c r="D88" s="22" t="str">
        <f t="shared" si="1"/>
        <v>423 ザンビア</v>
      </c>
    </row>
    <row r="89" spans="2:4">
      <c r="B89" s="23">
        <v>424</v>
      </c>
      <c r="C89" s="23" t="s">
        <v>174</v>
      </c>
      <c r="D89" s="22" t="str">
        <f t="shared" si="1"/>
        <v>424 ジンバブエ</v>
      </c>
    </row>
    <row r="90" spans="2:4">
      <c r="B90" s="23">
        <v>425</v>
      </c>
      <c r="C90" s="23" t="s">
        <v>175</v>
      </c>
      <c r="D90" s="22" t="str">
        <f t="shared" si="1"/>
        <v>425 チャド</v>
      </c>
    </row>
    <row r="91" spans="2:4">
      <c r="B91" s="23">
        <v>426</v>
      </c>
      <c r="C91" s="23" t="s">
        <v>176</v>
      </c>
      <c r="D91" s="22" t="str">
        <f t="shared" si="1"/>
        <v>426 ウガンダ</v>
      </c>
    </row>
    <row r="92" spans="2:4">
      <c r="B92" s="23">
        <v>427</v>
      </c>
      <c r="C92" s="23" t="s">
        <v>177</v>
      </c>
      <c r="D92" s="22" t="str">
        <f t="shared" si="1"/>
        <v>427 ボツワナ</v>
      </c>
    </row>
    <row r="93" spans="2:4">
      <c r="B93" s="23">
        <v>428</v>
      </c>
      <c r="C93" s="23" t="s">
        <v>178</v>
      </c>
      <c r="D93" s="22" t="str">
        <f t="shared" si="1"/>
        <v>428 南スーダン共和国</v>
      </c>
    </row>
    <row r="94" spans="2:4">
      <c r="B94" s="23">
        <v>429</v>
      </c>
      <c r="C94" s="23" t="s">
        <v>179</v>
      </c>
      <c r="D94" s="22" t="str">
        <f t="shared" si="1"/>
        <v>429 シエラレオネ</v>
      </c>
    </row>
    <row r="95" spans="2:4">
      <c r="B95" s="23">
        <v>430</v>
      </c>
      <c r="C95" s="23" t="s">
        <v>180</v>
      </c>
      <c r="D95" s="22" t="str">
        <f t="shared" si="1"/>
        <v>430 モザンビーク</v>
      </c>
    </row>
    <row r="96" spans="2:4">
      <c r="B96" s="23">
        <v>431</v>
      </c>
      <c r="C96" s="23" t="s">
        <v>181</v>
      </c>
      <c r="D96" s="22" t="str">
        <f t="shared" si="1"/>
        <v>431 ベナン共和国</v>
      </c>
    </row>
    <row r="97" spans="2:4">
      <c r="B97" s="23">
        <v>432</v>
      </c>
      <c r="C97" s="23" t="s">
        <v>182</v>
      </c>
      <c r="D97" s="22" t="str">
        <f t="shared" si="1"/>
        <v>432 ガンビア</v>
      </c>
    </row>
    <row r="98" spans="2:4">
      <c r="B98" s="23">
        <v>433</v>
      </c>
      <c r="C98" s="23" t="s">
        <v>183</v>
      </c>
      <c r="D98" s="22" t="str">
        <f t="shared" si="1"/>
        <v>433 ナミビア</v>
      </c>
    </row>
    <row r="99" spans="2:4">
      <c r="B99" s="23">
        <v>434</v>
      </c>
      <c r="C99" s="23" t="s">
        <v>184</v>
      </c>
      <c r="D99" s="22" t="str">
        <f t="shared" si="1"/>
        <v>434 ニジェール</v>
      </c>
    </row>
    <row r="100" spans="2:4">
      <c r="B100" s="23">
        <v>435</v>
      </c>
      <c r="C100" s="23" t="s">
        <v>185</v>
      </c>
      <c r="D100" s="22" t="str">
        <f t="shared" si="1"/>
        <v>435 マラウイ</v>
      </c>
    </row>
    <row r="101" spans="2:4">
      <c r="B101" s="23">
        <v>436</v>
      </c>
      <c r="C101" s="23" t="s">
        <v>186</v>
      </c>
      <c r="D101" s="22" t="str">
        <f t="shared" si="1"/>
        <v>436 ジブチ</v>
      </c>
    </row>
    <row r="102" spans="2:4">
      <c r="B102" s="23">
        <v>437</v>
      </c>
      <c r="C102" s="23" t="s">
        <v>187</v>
      </c>
      <c r="D102" s="22" t="str">
        <f t="shared" si="1"/>
        <v>437 ルワンダ</v>
      </c>
    </row>
    <row r="103" spans="2:4">
      <c r="B103" s="23">
        <v>438</v>
      </c>
      <c r="C103" s="23" t="s">
        <v>188</v>
      </c>
      <c r="D103" s="22" t="str">
        <f t="shared" si="1"/>
        <v>438 ブルンジ</v>
      </c>
    </row>
    <row r="104" spans="2:4">
      <c r="B104" s="23">
        <v>439</v>
      </c>
      <c r="C104" s="23" t="s">
        <v>189</v>
      </c>
      <c r="D104" s="22" t="str">
        <f t="shared" si="1"/>
        <v>439 レソト</v>
      </c>
    </row>
    <row r="105" spans="2:4">
      <c r="B105" s="21">
        <v>501</v>
      </c>
      <c r="C105" s="21" t="s">
        <v>190</v>
      </c>
      <c r="D105" s="22" t="str">
        <f t="shared" si="1"/>
        <v>501 カナダ</v>
      </c>
    </row>
    <row r="106" spans="2:4">
      <c r="B106" s="23">
        <v>502</v>
      </c>
      <c r="C106" s="23" t="s">
        <v>191</v>
      </c>
      <c r="D106" s="22" t="str">
        <f t="shared" si="1"/>
        <v>502 アメリカ合衆国</v>
      </c>
    </row>
    <row r="107" spans="2:4">
      <c r="B107" s="21">
        <v>601</v>
      </c>
      <c r="C107" s="21" t="s">
        <v>192</v>
      </c>
      <c r="D107" s="22" t="str">
        <f t="shared" si="1"/>
        <v>601 オーストラリア</v>
      </c>
    </row>
    <row r="108" spans="2:4">
      <c r="B108" s="21">
        <v>602</v>
      </c>
      <c r="C108" s="21" t="s">
        <v>193</v>
      </c>
      <c r="D108" s="22" t="str">
        <f t="shared" si="1"/>
        <v>602 ニュージーランド</v>
      </c>
    </row>
    <row r="109" spans="2:4">
      <c r="B109" s="21">
        <v>603</v>
      </c>
      <c r="C109" s="21" t="s">
        <v>194</v>
      </c>
      <c r="D109" s="22" t="str">
        <f t="shared" si="1"/>
        <v>603 パプアニューギニア</v>
      </c>
    </row>
    <row r="110" spans="2:4">
      <c r="B110" s="21">
        <v>604</v>
      </c>
      <c r="C110" s="21" t="s">
        <v>195</v>
      </c>
      <c r="D110" s="22" t="str">
        <f t="shared" si="1"/>
        <v>604 パラオ</v>
      </c>
    </row>
    <row r="111" spans="2:4">
      <c r="B111" s="21">
        <v>605</v>
      </c>
      <c r="C111" s="21" t="s">
        <v>196</v>
      </c>
      <c r="D111" s="22" t="str">
        <f t="shared" si="1"/>
        <v>605 マーシャル諸島</v>
      </c>
    </row>
    <row r="112" spans="2:4">
      <c r="B112" s="21">
        <v>606</v>
      </c>
      <c r="C112" s="21" t="s">
        <v>197</v>
      </c>
      <c r="D112" s="22" t="str">
        <f t="shared" si="1"/>
        <v>606 ミクロネシア</v>
      </c>
    </row>
    <row r="113" spans="2:4">
      <c r="B113" s="23">
        <v>607</v>
      </c>
      <c r="C113" s="23" t="s">
        <v>198</v>
      </c>
      <c r="D113" s="22" t="str">
        <f t="shared" si="1"/>
        <v>607 フィジー諸島</v>
      </c>
    </row>
    <row r="114" spans="2:4">
      <c r="B114" s="23">
        <v>608</v>
      </c>
      <c r="C114" s="23" t="s">
        <v>199</v>
      </c>
      <c r="D114" s="22" t="str">
        <f t="shared" si="1"/>
        <v>608 キリバス</v>
      </c>
    </row>
    <row r="115" spans="2:4">
      <c r="B115" s="23">
        <v>609</v>
      </c>
      <c r="C115" s="23" t="s">
        <v>200</v>
      </c>
      <c r="D115" s="22" t="str">
        <f t="shared" si="1"/>
        <v>609 ナウル</v>
      </c>
    </row>
    <row r="116" spans="2:4">
      <c r="B116" s="23">
        <v>610</v>
      </c>
      <c r="C116" s="23" t="s">
        <v>201</v>
      </c>
      <c r="D116" s="22" t="str">
        <f t="shared" si="1"/>
        <v>610 ソロモン諸島</v>
      </c>
    </row>
    <row r="117" spans="2:4">
      <c r="B117" s="23">
        <v>611</v>
      </c>
      <c r="C117" s="23" t="s">
        <v>202</v>
      </c>
      <c r="D117" s="22" t="str">
        <f t="shared" si="1"/>
        <v>611 トンガ</v>
      </c>
    </row>
    <row r="118" spans="2:4">
      <c r="B118" s="23">
        <v>612</v>
      </c>
      <c r="C118" s="23" t="s">
        <v>203</v>
      </c>
      <c r="D118" s="22" t="str">
        <f t="shared" si="1"/>
        <v>612 ツバル</v>
      </c>
    </row>
    <row r="119" spans="2:4">
      <c r="B119" s="23">
        <v>613</v>
      </c>
      <c r="C119" s="23" t="s">
        <v>204</v>
      </c>
      <c r="D119" s="22" t="str">
        <f t="shared" si="1"/>
        <v>613 バヌアツ</v>
      </c>
    </row>
    <row r="120" spans="2:4">
      <c r="B120" s="23">
        <v>614</v>
      </c>
      <c r="C120" s="23" t="s">
        <v>205</v>
      </c>
      <c r="D120" s="22" t="str">
        <f t="shared" si="1"/>
        <v>614 サモア</v>
      </c>
    </row>
    <row r="121" spans="2:4">
      <c r="B121" s="23">
        <v>615</v>
      </c>
      <c r="C121" s="23" t="s">
        <v>206</v>
      </c>
      <c r="D121" s="22" t="str">
        <f t="shared" si="1"/>
        <v>615 クック諸島</v>
      </c>
    </row>
    <row r="122" spans="2:4">
      <c r="B122" s="23">
        <v>616</v>
      </c>
      <c r="C122" s="23" t="s">
        <v>207</v>
      </c>
      <c r="D122" s="22" t="str">
        <f t="shared" si="1"/>
        <v>616 ニウエ</v>
      </c>
    </row>
    <row r="123" spans="2:4">
      <c r="B123" s="23">
        <v>617</v>
      </c>
      <c r="C123" s="23" t="s">
        <v>208</v>
      </c>
      <c r="D123" s="22" t="str">
        <f t="shared" si="1"/>
        <v>617 トケラウ諸島</v>
      </c>
    </row>
    <row r="124" spans="2:4">
      <c r="B124" s="23">
        <v>618</v>
      </c>
      <c r="C124" s="23" t="s">
        <v>209</v>
      </c>
      <c r="D124" s="22" t="str">
        <f t="shared" si="1"/>
        <v>618 ニューカレドニア</v>
      </c>
    </row>
    <row r="125" spans="2:4">
      <c r="B125" s="21">
        <v>701</v>
      </c>
      <c r="C125" s="21" t="s">
        <v>210</v>
      </c>
      <c r="D125" s="22" t="str">
        <f t="shared" si="1"/>
        <v>701 アルバニア</v>
      </c>
    </row>
    <row r="126" spans="2:4">
      <c r="B126" s="21">
        <v>702</v>
      </c>
      <c r="C126" s="21" t="s">
        <v>211</v>
      </c>
      <c r="D126" s="22" t="str">
        <f t="shared" si="1"/>
        <v>702 オーストリア</v>
      </c>
    </row>
    <row r="127" spans="2:4">
      <c r="B127" s="21">
        <v>703</v>
      </c>
      <c r="C127" s="21" t="s">
        <v>212</v>
      </c>
      <c r="D127" s="22" t="str">
        <f t="shared" si="1"/>
        <v>703 エストニア</v>
      </c>
    </row>
    <row r="128" spans="2:4">
      <c r="B128" s="21">
        <v>704</v>
      </c>
      <c r="C128" s="21" t="s">
        <v>213</v>
      </c>
      <c r="D128" s="22" t="str">
        <f t="shared" si="1"/>
        <v>704 ラトビア</v>
      </c>
    </row>
    <row r="129" spans="2:4">
      <c r="B129" s="21">
        <v>705</v>
      </c>
      <c r="C129" s="21" t="s">
        <v>214</v>
      </c>
      <c r="D129" s="22" t="str">
        <f t="shared" si="1"/>
        <v>705 リトアニア</v>
      </c>
    </row>
    <row r="130" spans="2:4">
      <c r="B130" s="21">
        <v>706</v>
      </c>
      <c r="C130" s="21" t="s">
        <v>215</v>
      </c>
      <c r="D130" s="22" t="str">
        <f t="shared" si="1"/>
        <v>706 ベルギー</v>
      </c>
    </row>
    <row r="131" spans="2:4">
      <c r="B131" s="21">
        <v>707</v>
      </c>
      <c r="C131" s="21" t="s">
        <v>216</v>
      </c>
      <c r="D131" s="22" t="str">
        <f t="shared" si="1"/>
        <v>707 ブルガリア</v>
      </c>
    </row>
    <row r="132" spans="2:4">
      <c r="B132" s="21">
        <v>708</v>
      </c>
      <c r="C132" s="21" t="s">
        <v>217</v>
      </c>
      <c r="D132" s="22" t="str">
        <f t="shared" ref="D132:D174" si="2">B132&amp;" "&amp;C132</f>
        <v>708 ベラルーシ</v>
      </c>
    </row>
    <row r="133" spans="2:4">
      <c r="B133" s="21">
        <v>709</v>
      </c>
      <c r="C133" s="21" t="s">
        <v>218</v>
      </c>
      <c r="D133" s="22" t="str">
        <f t="shared" si="2"/>
        <v>709 カザフスタン</v>
      </c>
    </row>
    <row r="134" spans="2:4">
      <c r="B134" s="21">
        <v>710</v>
      </c>
      <c r="C134" s="21" t="s">
        <v>219</v>
      </c>
      <c r="D134" s="22" t="str">
        <f t="shared" si="2"/>
        <v>710 ウクライナ</v>
      </c>
    </row>
    <row r="135" spans="2:4">
      <c r="B135" s="21">
        <v>711</v>
      </c>
      <c r="C135" s="21" t="s">
        <v>220</v>
      </c>
      <c r="D135" s="22" t="str">
        <f t="shared" si="2"/>
        <v>711 ウズベキスタン</v>
      </c>
    </row>
    <row r="136" spans="2:4">
      <c r="B136" s="21">
        <v>712</v>
      </c>
      <c r="C136" s="21" t="s">
        <v>221</v>
      </c>
      <c r="D136" s="22" t="str">
        <f t="shared" si="2"/>
        <v>712 クロアチア</v>
      </c>
    </row>
    <row r="137" spans="2:4">
      <c r="B137" s="21">
        <v>713</v>
      </c>
      <c r="C137" s="21" t="s">
        <v>222</v>
      </c>
      <c r="D137" s="22" t="str">
        <f t="shared" si="2"/>
        <v>713 チェコ</v>
      </c>
    </row>
    <row r="138" spans="2:4">
      <c r="B138" s="21">
        <v>714</v>
      </c>
      <c r="C138" s="21" t="s">
        <v>223</v>
      </c>
      <c r="D138" s="22" t="str">
        <f t="shared" si="2"/>
        <v>714 デンマーク</v>
      </c>
    </row>
    <row r="139" spans="2:4">
      <c r="B139" s="21">
        <v>715</v>
      </c>
      <c r="C139" s="21" t="s">
        <v>224</v>
      </c>
      <c r="D139" s="22" t="str">
        <f t="shared" si="2"/>
        <v>715 フィンランド</v>
      </c>
    </row>
    <row r="140" spans="2:4">
      <c r="B140" s="21">
        <v>716</v>
      </c>
      <c r="C140" s="21" t="s">
        <v>225</v>
      </c>
      <c r="D140" s="22" t="str">
        <f t="shared" si="2"/>
        <v>716 フランス</v>
      </c>
    </row>
    <row r="141" spans="2:4">
      <c r="B141" s="21">
        <v>717</v>
      </c>
      <c r="C141" s="21" t="s">
        <v>226</v>
      </c>
      <c r="D141" s="22" t="str">
        <f t="shared" si="2"/>
        <v>717 ドイツ</v>
      </c>
    </row>
    <row r="142" spans="2:4">
      <c r="B142" s="23">
        <v>718</v>
      </c>
      <c r="C142" s="23" t="s">
        <v>227</v>
      </c>
      <c r="D142" s="22" t="str">
        <f t="shared" si="2"/>
        <v>718 ギリシャ</v>
      </c>
    </row>
    <row r="143" spans="2:4">
      <c r="B143" s="23">
        <v>719</v>
      </c>
      <c r="C143" s="23" t="s">
        <v>228</v>
      </c>
      <c r="D143" s="22" t="str">
        <f t="shared" si="2"/>
        <v>719 ハンガリー</v>
      </c>
    </row>
    <row r="144" spans="2:4">
      <c r="B144" s="23">
        <v>720</v>
      </c>
      <c r="C144" s="23" t="s">
        <v>229</v>
      </c>
      <c r="D144" s="22" t="str">
        <f t="shared" si="2"/>
        <v>720 アイスランド</v>
      </c>
    </row>
    <row r="145" spans="2:4">
      <c r="B145" s="23">
        <v>721</v>
      </c>
      <c r="C145" s="23" t="s">
        <v>230</v>
      </c>
      <c r="D145" s="22" t="str">
        <f t="shared" si="2"/>
        <v>721 アイルランド</v>
      </c>
    </row>
    <row r="146" spans="2:4">
      <c r="B146" s="23">
        <v>722</v>
      </c>
      <c r="C146" s="23" t="s">
        <v>231</v>
      </c>
      <c r="D146" s="22" t="str">
        <f t="shared" si="2"/>
        <v>722 イタリア</v>
      </c>
    </row>
    <row r="147" spans="2:4">
      <c r="B147" s="23">
        <v>723</v>
      </c>
      <c r="C147" s="23" t="s">
        <v>232</v>
      </c>
      <c r="D147" s="22" t="str">
        <f t="shared" si="2"/>
        <v>723 ルクセンブルク</v>
      </c>
    </row>
    <row r="148" spans="2:4">
      <c r="B148" s="23">
        <v>724</v>
      </c>
      <c r="C148" s="23" t="s">
        <v>233</v>
      </c>
      <c r="D148" s="22" t="str">
        <f t="shared" si="2"/>
        <v>724 マルタ</v>
      </c>
    </row>
    <row r="149" spans="2:4">
      <c r="B149" s="23">
        <v>725</v>
      </c>
      <c r="C149" s="23" t="s">
        <v>234</v>
      </c>
      <c r="D149" s="22" t="str">
        <f t="shared" si="2"/>
        <v>725 北マケドニア</v>
      </c>
    </row>
    <row r="150" spans="2:4">
      <c r="B150" s="23">
        <v>726</v>
      </c>
      <c r="C150" s="23" t="s">
        <v>235</v>
      </c>
      <c r="D150" s="22" t="str">
        <f t="shared" si="2"/>
        <v>726 オランダ</v>
      </c>
    </row>
    <row r="151" spans="2:4">
      <c r="B151" s="23">
        <v>727</v>
      </c>
      <c r="C151" s="23" t="s">
        <v>236</v>
      </c>
      <c r="D151" s="22" t="str">
        <f t="shared" si="2"/>
        <v>727 ノルウェー</v>
      </c>
    </row>
    <row r="152" spans="2:4">
      <c r="B152" s="23">
        <v>728</v>
      </c>
      <c r="C152" s="23" t="s">
        <v>237</v>
      </c>
      <c r="D152" s="22" t="str">
        <f t="shared" si="2"/>
        <v>728 ポーランド</v>
      </c>
    </row>
    <row r="153" spans="2:4">
      <c r="B153" s="23">
        <v>729</v>
      </c>
      <c r="C153" s="23" t="s">
        <v>238</v>
      </c>
      <c r="D153" s="22" t="str">
        <f t="shared" si="2"/>
        <v>729 ポルトガル</v>
      </c>
    </row>
    <row r="154" spans="2:4">
      <c r="B154" s="23">
        <v>730</v>
      </c>
      <c r="C154" s="23" t="s">
        <v>239</v>
      </c>
      <c r="D154" s="22" t="str">
        <f t="shared" si="2"/>
        <v>730 ルーマニア</v>
      </c>
    </row>
    <row r="155" spans="2:4">
      <c r="B155" s="23">
        <v>731</v>
      </c>
      <c r="C155" s="23" t="s">
        <v>240</v>
      </c>
      <c r="D155" s="22" t="str">
        <f t="shared" si="2"/>
        <v>731 ロシア</v>
      </c>
    </row>
    <row r="156" spans="2:4">
      <c r="B156" s="23">
        <v>732</v>
      </c>
      <c r="C156" s="23" t="s">
        <v>241</v>
      </c>
      <c r="D156" s="22" t="str">
        <f t="shared" si="2"/>
        <v>732 スロバキア</v>
      </c>
    </row>
    <row r="157" spans="2:4">
      <c r="B157" s="23">
        <v>733</v>
      </c>
      <c r="C157" s="23" t="s">
        <v>242</v>
      </c>
      <c r="D157" s="22" t="str">
        <f t="shared" si="2"/>
        <v>733 スロベニア</v>
      </c>
    </row>
    <row r="158" spans="2:4">
      <c r="B158" s="23">
        <v>734</v>
      </c>
      <c r="C158" s="23" t="s">
        <v>243</v>
      </c>
      <c r="D158" s="22" t="str">
        <f t="shared" si="2"/>
        <v>734 スペイン</v>
      </c>
    </row>
    <row r="159" spans="2:4">
      <c r="B159" s="23">
        <v>735</v>
      </c>
      <c r="C159" s="23" t="s">
        <v>244</v>
      </c>
      <c r="D159" s="22" t="str">
        <f t="shared" si="2"/>
        <v>735 スウェーデン</v>
      </c>
    </row>
    <row r="160" spans="2:4">
      <c r="B160" s="23">
        <v>736</v>
      </c>
      <c r="C160" s="23" t="s">
        <v>245</v>
      </c>
      <c r="D160" s="22" t="str">
        <f t="shared" si="2"/>
        <v>736 スイス</v>
      </c>
    </row>
    <row r="161" spans="2:4">
      <c r="B161" s="23">
        <v>737</v>
      </c>
      <c r="C161" s="23" t="s">
        <v>246</v>
      </c>
      <c r="D161" s="22" t="str">
        <f t="shared" si="2"/>
        <v>737 英国</v>
      </c>
    </row>
    <row r="162" spans="2:4">
      <c r="B162" s="23">
        <v>738</v>
      </c>
      <c r="C162" s="23" t="s">
        <v>247</v>
      </c>
      <c r="D162" s="22" t="str">
        <f t="shared" si="2"/>
        <v>738 セルビア</v>
      </c>
    </row>
    <row r="163" spans="2:4">
      <c r="B163" s="23">
        <v>739</v>
      </c>
      <c r="C163" s="23" t="s">
        <v>248</v>
      </c>
      <c r="D163" s="22" t="str">
        <f t="shared" si="2"/>
        <v>739 ボスニア・ヘルツェゴビナ</v>
      </c>
    </row>
    <row r="164" spans="2:4">
      <c r="B164" s="23">
        <v>740</v>
      </c>
      <c r="C164" s="23" t="s">
        <v>249</v>
      </c>
      <c r="D164" s="22" t="str">
        <f t="shared" si="2"/>
        <v>740 キルギス</v>
      </c>
    </row>
    <row r="165" spans="2:4">
      <c r="B165" s="23">
        <v>741</v>
      </c>
      <c r="C165" s="23" t="s">
        <v>250</v>
      </c>
      <c r="D165" s="22" t="str">
        <f t="shared" si="2"/>
        <v>741 タジキスタン</v>
      </c>
    </row>
    <row r="166" spans="2:4">
      <c r="B166" s="23">
        <v>742</v>
      </c>
      <c r="C166" s="23" t="s">
        <v>251</v>
      </c>
      <c r="D166" s="22" t="str">
        <f t="shared" si="2"/>
        <v>742 モンテネグロ</v>
      </c>
    </row>
    <row r="167" spans="2:4">
      <c r="B167" s="23">
        <v>743</v>
      </c>
      <c r="C167" s="23" t="s">
        <v>252</v>
      </c>
      <c r="D167" s="22" t="str">
        <f t="shared" si="2"/>
        <v>743 アゼルバイジャン</v>
      </c>
    </row>
    <row r="168" spans="2:4">
      <c r="B168" s="23">
        <v>744</v>
      </c>
      <c r="C168" s="23" t="s">
        <v>253</v>
      </c>
      <c r="D168" s="22" t="str">
        <f t="shared" si="2"/>
        <v>744 リヒテンシュタイン</v>
      </c>
    </row>
    <row r="169" spans="2:4">
      <c r="B169" s="23">
        <v>745</v>
      </c>
      <c r="C169" s="23" t="s">
        <v>254</v>
      </c>
      <c r="D169" s="22" t="str">
        <f t="shared" si="2"/>
        <v>745 ジョージア</v>
      </c>
    </row>
    <row r="170" spans="2:4">
      <c r="B170" s="23">
        <v>746</v>
      </c>
      <c r="C170" s="23" t="s">
        <v>255</v>
      </c>
      <c r="D170" s="22" t="str">
        <f t="shared" si="2"/>
        <v>746 アルメニア</v>
      </c>
    </row>
    <row r="171" spans="2:4">
      <c r="B171" s="23">
        <v>747</v>
      </c>
      <c r="C171" s="23" t="s">
        <v>256</v>
      </c>
      <c r="D171" s="22" t="str">
        <f t="shared" si="2"/>
        <v>747 コソボ</v>
      </c>
    </row>
    <row r="172" spans="2:4">
      <c r="B172" s="23">
        <v>748</v>
      </c>
      <c r="C172" s="23" t="s">
        <v>257</v>
      </c>
      <c r="D172" s="22" t="str">
        <f t="shared" si="2"/>
        <v>748 トルクメニスタン</v>
      </c>
    </row>
    <row r="173" spans="2:4">
      <c r="B173" s="23">
        <v>749</v>
      </c>
      <c r="C173" s="23" t="s">
        <v>258</v>
      </c>
      <c r="D173" s="22" t="str">
        <f t="shared" si="2"/>
        <v>749 モルドバ</v>
      </c>
    </row>
    <row r="174" spans="2:4">
      <c r="B174" s="23">
        <v>750</v>
      </c>
      <c r="C174" s="23" t="s">
        <v>259</v>
      </c>
      <c r="D174" s="22" t="str">
        <f t="shared" si="2"/>
        <v>750 キプロス</v>
      </c>
    </row>
  </sheetData>
  <autoFilter ref="B2:D2" xr:uid="{ACF73A73-00F1-47F8-B3FE-5B67AB361024}">
    <sortState xmlns:xlrd2="http://schemas.microsoft.com/office/spreadsheetml/2017/richdata2" ref="B3:D174">
      <sortCondition ref="B2"/>
    </sortState>
  </autoFilter>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4E65-A1DE-4688-8007-BC47873564EB}">
  <sheetPr>
    <tabColor theme="5" tint="0.79998168889431442"/>
  </sheetPr>
  <dimension ref="B1:C86"/>
  <sheetViews>
    <sheetView workbookViewId="0">
      <pane ySplit="2" topLeftCell="A52" activePane="bottomLeft" state="frozen"/>
      <selection pane="bottomLeft"/>
    </sheetView>
  </sheetViews>
  <sheetFormatPr defaultColWidth="9" defaultRowHeight="15" customHeight="1"/>
  <cols>
    <col min="1" max="1" width="9" style="32"/>
    <col min="2" max="2" width="15" style="32" bestFit="1" customWidth="1"/>
    <col min="3" max="3" width="44" style="32" customWidth="1"/>
    <col min="4" max="16384" width="9" style="32"/>
  </cols>
  <sheetData>
    <row r="1" spans="2:3" ht="11.5"/>
    <row r="2" spans="2:3" ht="15" customHeight="1">
      <c r="B2" s="33" t="s">
        <v>265</v>
      </c>
      <c r="C2" s="33" t="s">
        <v>266</v>
      </c>
    </row>
    <row r="3" spans="2:3" ht="15" customHeight="1">
      <c r="B3" s="34" t="s">
        <v>267</v>
      </c>
      <c r="C3" s="35" t="s">
        <v>268</v>
      </c>
    </row>
    <row r="4" spans="2:3" ht="15" customHeight="1">
      <c r="B4" s="34" t="s">
        <v>267</v>
      </c>
      <c r="C4" s="35" t="s">
        <v>269</v>
      </c>
    </row>
    <row r="5" spans="2:3" ht="15" customHeight="1">
      <c r="B5" s="34" t="s">
        <v>267</v>
      </c>
      <c r="C5" s="35" t="s">
        <v>270</v>
      </c>
    </row>
    <row r="6" spans="2:3" ht="15" customHeight="1">
      <c r="B6" s="34" t="s">
        <v>267</v>
      </c>
      <c r="C6" s="35" t="s">
        <v>271</v>
      </c>
    </row>
    <row r="7" spans="2:3" ht="15" customHeight="1">
      <c r="B7" s="34" t="s">
        <v>267</v>
      </c>
      <c r="C7" s="35" t="s">
        <v>272</v>
      </c>
    </row>
    <row r="8" spans="2:3" ht="15" customHeight="1">
      <c r="B8" s="34" t="s">
        <v>267</v>
      </c>
      <c r="C8" s="35" t="s">
        <v>273</v>
      </c>
    </row>
    <row r="9" spans="2:3" ht="15" customHeight="1">
      <c r="B9" s="34" t="s">
        <v>267</v>
      </c>
      <c r="C9" s="35" t="s">
        <v>274</v>
      </c>
    </row>
    <row r="10" spans="2:3" ht="15" customHeight="1">
      <c r="B10" s="34" t="s">
        <v>275</v>
      </c>
      <c r="C10" s="35" t="s">
        <v>276</v>
      </c>
    </row>
    <row r="11" spans="2:3" ht="15" customHeight="1">
      <c r="B11" s="34" t="s">
        <v>275</v>
      </c>
      <c r="C11" s="35" t="s">
        <v>277</v>
      </c>
    </row>
    <row r="12" spans="2:3" ht="15" customHeight="1">
      <c r="B12" s="34" t="s">
        <v>275</v>
      </c>
      <c r="C12" s="35" t="s">
        <v>278</v>
      </c>
    </row>
    <row r="13" spans="2:3" ht="15" customHeight="1">
      <c r="B13" s="34" t="s">
        <v>275</v>
      </c>
      <c r="C13" s="35" t="s">
        <v>279</v>
      </c>
    </row>
    <row r="14" spans="2:3" ht="15" customHeight="1">
      <c r="B14" s="34" t="s">
        <v>275</v>
      </c>
      <c r="C14" s="35" t="s">
        <v>280</v>
      </c>
    </row>
    <row r="15" spans="2:3" ht="15" customHeight="1">
      <c r="B15" s="34" t="s">
        <v>275</v>
      </c>
      <c r="C15" s="35" t="s">
        <v>281</v>
      </c>
    </row>
    <row r="16" spans="2:3" ht="15" customHeight="1">
      <c r="B16" s="34" t="s">
        <v>275</v>
      </c>
      <c r="C16" s="35" t="s">
        <v>282</v>
      </c>
    </row>
    <row r="17" spans="2:3" ht="15" customHeight="1">
      <c r="B17" s="34" t="s">
        <v>275</v>
      </c>
      <c r="C17" s="35" t="s">
        <v>283</v>
      </c>
    </row>
    <row r="18" spans="2:3" ht="15" customHeight="1">
      <c r="B18" s="34" t="s">
        <v>275</v>
      </c>
      <c r="C18" s="35" t="s">
        <v>284</v>
      </c>
    </row>
    <row r="19" spans="2:3" ht="15" customHeight="1">
      <c r="B19" s="34" t="s">
        <v>275</v>
      </c>
      <c r="C19" s="35" t="s">
        <v>285</v>
      </c>
    </row>
    <row r="20" spans="2:3" ht="15" customHeight="1">
      <c r="B20" s="34" t="s">
        <v>275</v>
      </c>
      <c r="C20" s="35" t="s">
        <v>286</v>
      </c>
    </row>
    <row r="21" spans="2:3" ht="15" customHeight="1">
      <c r="B21" s="34" t="s">
        <v>287</v>
      </c>
      <c r="C21" s="35" t="s">
        <v>288</v>
      </c>
    </row>
    <row r="22" spans="2:3" ht="15" customHeight="1">
      <c r="B22" s="34" t="s">
        <v>289</v>
      </c>
      <c r="C22" s="35" t="s">
        <v>290</v>
      </c>
    </row>
    <row r="23" spans="2:3" ht="15" customHeight="1">
      <c r="B23" s="34" t="s">
        <v>289</v>
      </c>
      <c r="C23" s="35" t="s">
        <v>291</v>
      </c>
    </row>
    <row r="24" spans="2:3" ht="15" customHeight="1">
      <c r="B24" s="34" t="s">
        <v>289</v>
      </c>
      <c r="C24" s="35" t="s">
        <v>292</v>
      </c>
    </row>
    <row r="25" spans="2:3" ht="15" customHeight="1">
      <c r="B25" s="34" t="s">
        <v>289</v>
      </c>
      <c r="C25" s="35" t="s">
        <v>293</v>
      </c>
    </row>
    <row r="26" spans="2:3" ht="15" customHeight="1">
      <c r="B26" s="34" t="s">
        <v>289</v>
      </c>
      <c r="C26" s="35" t="s">
        <v>294</v>
      </c>
    </row>
    <row r="27" spans="2:3" ht="15" customHeight="1">
      <c r="B27" s="34" t="s">
        <v>289</v>
      </c>
      <c r="C27" s="35" t="s">
        <v>295</v>
      </c>
    </row>
    <row r="28" spans="2:3" ht="15" customHeight="1">
      <c r="B28" s="34" t="s">
        <v>296</v>
      </c>
      <c r="C28" s="35" t="s">
        <v>297</v>
      </c>
    </row>
    <row r="29" spans="2:3" ht="15" customHeight="1">
      <c r="B29" s="34" t="s">
        <v>296</v>
      </c>
      <c r="C29" s="35" t="s">
        <v>298</v>
      </c>
    </row>
    <row r="30" spans="2:3" ht="15" customHeight="1">
      <c r="B30" s="34" t="s">
        <v>296</v>
      </c>
      <c r="C30" s="35" t="s">
        <v>299</v>
      </c>
    </row>
    <row r="31" spans="2:3" ht="15" customHeight="1">
      <c r="B31" s="34" t="s">
        <v>296</v>
      </c>
      <c r="C31" s="35" t="s">
        <v>300</v>
      </c>
    </row>
    <row r="32" spans="2:3" ht="15" customHeight="1">
      <c r="B32" s="34" t="s">
        <v>296</v>
      </c>
      <c r="C32" s="35" t="s">
        <v>301</v>
      </c>
    </row>
    <row r="33" spans="2:3" ht="15" customHeight="1">
      <c r="B33" s="34" t="s">
        <v>296</v>
      </c>
      <c r="C33" s="35" t="s">
        <v>302</v>
      </c>
    </row>
    <row r="34" spans="2:3" ht="15" customHeight="1">
      <c r="B34" s="34" t="s">
        <v>296</v>
      </c>
      <c r="C34" s="35" t="s">
        <v>303</v>
      </c>
    </row>
    <row r="35" spans="2:3" ht="15" customHeight="1">
      <c r="B35" s="34" t="s">
        <v>296</v>
      </c>
      <c r="C35" s="35" t="s">
        <v>304</v>
      </c>
    </row>
    <row r="36" spans="2:3" ht="15" customHeight="1">
      <c r="B36" s="34" t="s">
        <v>296</v>
      </c>
      <c r="C36" s="35" t="s">
        <v>305</v>
      </c>
    </row>
    <row r="37" spans="2:3" ht="15" customHeight="1">
      <c r="B37" s="34" t="s">
        <v>296</v>
      </c>
      <c r="C37" s="35" t="s">
        <v>306</v>
      </c>
    </row>
    <row r="38" spans="2:3" ht="15" customHeight="1">
      <c r="B38" s="34" t="s">
        <v>296</v>
      </c>
      <c r="C38" s="35" t="s">
        <v>307</v>
      </c>
    </row>
    <row r="39" spans="2:3" ht="15" customHeight="1">
      <c r="B39" s="34" t="s">
        <v>296</v>
      </c>
      <c r="C39" s="35" t="s">
        <v>308</v>
      </c>
    </row>
    <row r="40" spans="2:3" ht="15" customHeight="1">
      <c r="B40" s="34" t="s">
        <v>296</v>
      </c>
      <c r="C40" s="35" t="s">
        <v>309</v>
      </c>
    </row>
    <row r="41" spans="2:3" ht="15" customHeight="1">
      <c r="B41" s="34" t="s">
        <v>296</v>
      </c>
      <c r="C41" s="35" t="s">
        <v>310</v>
      </c>
    </row>
    <row r="42" spans="2:3" ht="15" customHeight="1">
      <c r="B42" s="34" t="s">
        <v>296</v>
      </c>
      <c r="C42" s="35" t="s">
        <v>311</v>
      </c>
    </row>
    <row r="43" spans="2:3" ht="15" customHeight="1">
      <c r="B43" s="34" t="s">
        <v>296</v>
      </c>
      <c r="C43" s="35" t="s">
        <v>312</v>
      </c>
    </row>
    <row r="44" spans="2:3" ht="15" customHeight="1">
      <c r="B44" s="34" t="s">
        <v>313</v>
      </c>
      <c r="C44" s="35" t="s">
        <v>314</v>
      </c>
    </row>
    <row r="45" spans="2:3" ht="15" customHeight="1">
      <c r="B45" s="34" t="s">
        <v>313</v>
      </c>
      <c r="C45" s="35" t="s">
        <v>315</v>
      </c>
    </row>
    <row r="46" spans="2:3" ht="15" customHeight="1">
      <c r="B46" s="34" t="s">
        <v>313</v>
      </c>
      <c r="C46" s="35" t="s">
        <v>316</v>
      </c>
    </row>
    <row r="47" spans="2:3" ht="15" customHeight="1">
      <c r="B47" s="34" t="s">
        <v>313</v>
      </c>
      <c r="C47" s="35" t="s">
        <v>317</v>
      </c>
    </row>
    <row r="48" spans="2:3" ht="15" customHeight="1">
      <c r="B48" s="34" t="s">
        <v>313</v>
      </c>
      <c r="C48" s="35" t="s">
        <v>318</v>
      </c>
    </row>
    <row r="49" spans="2:3" ht="15" customHeight="1">
      <c r="B49" s="34" t="s">
        <v>313</v>
      </c>
      <c r="C49" s="35" t="s">
        <v>319</v>
      </c>
    </row>
    <row r="50" spans="2:3" ht="15" customHeight="1">
      <c r="B50" s="34" t="s">
        <v>313</v>
      </c>
      <c r="C50" s="35" t="s">
        <v>320</v>
      </c>
    </row>
    <row r="51" spans="2:3" ht="15" customHeight="1">
      <c r="B51" s="34" t="s">
        <v>313</v>
      </c>
      <c r="C51" s="35" t="s">
        <v>321</v>
      </c>
    </row>
    <row r="52" spans="2:3" ht="15" customHeight="1">
      <c r="B52" s="34" t="s">
        <v>313</v>
      </c>
      <c r="C52" s="35" t="s">
        <v>322</v>
      </c>
    </row>
    <row r="53" spans="2:3" ht="15" customHeight="1">
      <c r="B53" s="36" t="s">
        <v>323</v>
      </c>
      <c r="C53" s="35" t="s">
        <v>324</v>
      </c>
    </row>
    <row r="54" spans="2:3" ht="15" customHeight="1">
      <c r="B54" s="36" t="s">
        <v>323</v>
      </c>
      <c r="C54" s="35" t="s">
        <v>325</v>
      </c>
    </row>
    <row r="55" spans="2:3" ht="15" customHeight="1">
      <c r="B55" s="36" t="s">
        <v>323</v>
      </c>
      <c r="C55" s="35" t="s">
        <v>326</v>
      </c>
    </row>
    <row r="56" spans="2:3" ht="15" customHeight="1">
      <c r="B56" s="36" t="s">
        <v>323</v>
      </c>
      <c r="C56" s="35" t="s">
        <v>327</v>
      </c>
    </row>
    <row r="57" spans="2:3" ht="15" customHeight="1">
      <c r="B57" s="36" t="s">
        <v>323</v>
      </c>
      <c r="C57" s="35" t="s">
        <v>328</v>
      </c>
    </row>
    <row r="58" spans="2:3" ht="15" customHeight="1">
      <c r="B58" s="36" t="s">
        <v>323</v>
      </c>
      <c r="C58" s="35" t="s">
        <v>329</v>
      </c>
    </row>
    <row r="59" spans="2:3" ht="15" customHeight="1">
      <c r="B59" s="36" t="s">
        <v>323</v>
      </c>
      <c r="C59" s="35" t="s">
        <v>330</v>
      </c>
    </row>
    <row r="60" spans="2:3" ht="15" customHeight="1">
      <c r="B60" s="34" t="s">
        <v>331</v>
      </c>
      <c r="C60" s="35" t="s">
        <v>332</v>
      </c>
    </row>
    <row r="61" spans="2:3" ht="15" customHeight="1">
      <c r="B61" s="34" t="s">
        <v>331</v>
      </c>
      <c r="C61" s="35" t="s">
        <v>333</v>
      </c>
    </row>
    <row r="62" spans="2:3" ht="15" customHeight="1">
      <c r="B62" s="34" t="s">
        <v>331</v>
      </c>
      <c r="C62" s="35" t="s">
        <v>334</v>
      </c>
    </row>
    <row r="63" spans="2:3" ht="15" customHeight="1">
      <c r="B63" s="34" t="s">
        <v>331</v>
      </c>
      <c r="C63" s="35" t="s">
        <v>335</v>
      </c>
    </row>
    <row r="64" spans="2:3" ht="15" customHeight="1">
      <c r="B64" s="34" t="s">
        <v>331</v>
      </c>
      <c r="C64" s="35" t="s">
        <v>336</v>
      </c>
    </row>
    <row r="65" spans="2:3" ht="15" customHeight="1">
      <c r="B65" s="34" t="s">
        <v>331</v>
      </c>
      <c r="C65" s="35" t="s">
        <v>337</v>
      </c>
    </row>
    <row r="66" spans="2:3" ht="15" customHeight="1">
      <c r="B66" s="34" t="s">
        <v>338</v>
      </c>
      <c r="C66" s="35" t="s">
        <v>339</v>
      </c>
    </row>
    <row r="67" spans="2:3" ht="15" customHeight="1">
      <c r="B67" s="34" t="s">
        <v>338</v>
      </c>
      <c r="C67" s="35" t="s">
        <v>340</v>
      </c>
    </row>
    <row r="68" spans="2:3" ht="15" customHeight="1">
      <c r="B68" s="34" t="s">
        <v>338</v>
      </c>
      <c r="C68" s="35" t="s">
        <v>341</v>
      </c>
    </row>
    <row r="69" spans="2:3" ht="15" customHeight="1">
      <c r="B69" s="34" t="s">
        <v>338</v>
      </c>
      <c r="C69" s="35" t="s">
        <v>342</v>
      </c>
    </row>
    <row r="70" spans="2:3" ht="15" customHeight="1">
      <c r="B70" s="34" t="s">
        <v>338</v>
      </c>
      <c r="C70" s="35" t="s">
        <v>343</v>
      </c>
    </row>
    <row r="71" spans="2:3" ht="15" customHeight="1">
      <c r="B71" s="34" t="s">
        <v>338</v>
      </c>
      <c r="C71" s="35" t="s">
        <v>344</v>
      </c>
    </row>
    <row r="72" spans="2:3" ht="15" customHeight="1">
      <c r="B72" s="34" t="s">
        <v>345</v>
      </c>
      <c r="C72" s="35" t="s">
        <v>346</v>
      </c>
    </row>
    <row r="73" spans="2:3" ht="15" customHeight="1">
      <c r="B73" s="34" t="s">
        <v>345</v>
      </c>
      <c r="C73" s="35" t="s">
        <v>347</v>
      </c>
    </row>
    <row r="74" spans="2:3" ht="15" customHeight="1">
      <c r="B74" s="34" t="s">
        <v>345</v>
      </c>
      <c r="C74" s="35" t="s">
        <v>348</v>
      </c>
    </row>
    <row r="75" spans="2:3" ht="15" customHeight="1">
      <c r="B75" s="34" t="s">
        <v>345</v>
      </c>
      <c r="C75" s="35" t="s">
        <v>349</v>
      </c>
    </row>
    <row r="76" spans="2:3" ht="15" customHeight="1">
      <c r="B76" s="34" t="s">
        <v>345</v>
      </c>
      <c r="C76" s="35" t="s">
        <v>350</v>
      </c>
    </row>
    <row r="77" spans="2:3" ht="15" customHeight="1">
      <c r="B77" s="34" t="s">
        <v>345</v>
      </c>
      <c r="C77" s="35" t="s">
        <v>351</v>
      </c>
    </row>
    <row r="78" spans="2:3" ht="15" customHeight="1">
      <c r="B78" s="34" t="s">
        <v>345</v>
      </c>
      <c r="C78" s="35" t="s">
        <v>352</v>
      </c>
    </row>
    <row r="79" spans="2:3" ht="15" customHeight="1">
      <c r="B79" s="34"/>
      <c r="C79" s="35" t="s">
        <v>353</v>
      </c>
    </row>
    <row r="80" spans="2:3" ht="15" customHeight="1">
      <c r="B80" s="34"/>
      <c r="C80" s="35" t="s">
        <v>354</v>
      </c>
    </row>
    <row r="81" spans="2:3" ht="15" customHeight="1">
      <c r="B81" s="34"/>
      <c r="C81" s="35" t="s">
        <v>355</v>
      </c>
    </row>
    <row r="82" spans="2:3" ht="15" customHeight="1">
      <c r="B82" s="34"/>
      <c r="C82" s="35" t="s">
        <v>356</v>
      </c>
    </row>
    <row r="83" spans="2:3" ht="15" customHeight="1">
      <c r="B83" s="34"/>
      <c r="C83" s="35" t="s">
        <v>357</v>
      </c>
    </row>
    <row r="84" spans="2:3" ht="15" customHeight="1">
      <c r="B84" s="34"/>
      <c r="C84" s="35" t="s">
        <v>358</v>
      </c>
    </row>
    <row r="85" spans="2:3" ht="15" customHeight="1">
      <c r="B85" s="34"/>
      <c r="C85" s="35" t="s">
        <v>359</v>
      </c>
    </row>
    <row r="86" spans="2:3" ht="15" customHeight="1">
      <c r="B86" s="34"/>
      <c r="C86" s="35" t="s">
        <v>360</v>
      </c>
    </row>
  </sheetData>
  <autoFilter ref="B2:C2" xr:uid="{EBE4C2E2-AA66-417C-9933-9CE89B98F4BB}"/>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留学計画書（チーム応募）</vt:lpstr>
      <vt:lpstr>国・地域コード</vt:lpstr>
      <vt:lpstr>留学計画の分野一覧</vt:lpstr>
      <vt:lpstr>'留学計画書（チーム応募）'!Print_Area</vt:lpstr>
      <vt:lpstr>'留学計画書（チーム応募）'!Print_Titles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w</cp:lastModifiedBy>
  <cp:lastPrinted>2026-02-16T12:26:42Z</cp:lastPrinted>
  <dcterms:created xsi:type="dcterms:W3CDTF">2015-06-05T18:19:34Z</dcterms:created>
  <dcterms:modified xsi:type="dcterms:W3CDTF">2026-02-20T04:44:04Z</dcterms:modified>
</cp:coreProperties>
</file>